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updateLinks="always" codeName="ThisWorkbook" defaultThemeVersion="166925"/>
  <mc:AlternateContent xmlns:mc="http://schemas.openxmlformats.org/markup-compatibility/2006">
    <mc:Choice Requires="x15">
      <x15ac:absPath xmlns:x15ac="http://schemas.microsoft.com/office/spreadsheetml/2010/11/ac" url="C:\Users\marle\Downloads\"/>
    </mc:Choice>
  </mc:AlternateContent>
  <xr:revisionPtr revIDLastSave="0" documentId="13_ncr:1_{E702FFE6-F8B9-4B6E-8AE2-61104BBC5F9E}" xr6:coauthVersionLast="47" xr6:coauthVersionMax="47" xr10:uidLastSave="{00000000-0000-0000-0000-000000000000}"/>
  <bookViews>
    <workbookView xWindow="28800" yWindow="0" windowWidth="28800" windowHeight="15480" firstSheet="1" activeTab="1" xr2:uid="{397ECB3E-E8DB-4208-9A96-1A7F04AED571}"/>
  </bookViews>
  <sheets>
    <sheet name="MATRIZ 2026 (2)" sheetId="19" state="hidden" r:id="rId1"/>
    <sheet name="MATRIZ 2026" sheetId="12" r:id="rId2"/>
    <sheet name="Hoja3" sheetId="16" state="hidden" r:id="rId3"/>
    <sheet name="Hoja1" sheetId="13" state="hidden" r:id="rId4"/>
    <sheet name="Hoja2" sheetId="15" state="hidden" r:id="rId5"/>
    <sheet name="cuentas bancarias" sheetId="17" state="hidden" r:id="rId6"/>
  </sheets>
  <definedNames>
    <definedName name="_xlnm._FilterDatabase" localSheetId="5" hidden="1">'cuentas bancarias'!$A$1:$F$201</definedName>
    <definedName name="_xlnm._FilterDatabase" localSheetId="4" hidden="1">Hoja2!$A$2:$C$664</definedName>
    <definedName name="_xlnm._FilterDatabase" localSheetId="1" hidden="1">'MATRIZ 2026'!$A$2:$AH$677</definedName>
    <definedName name="_xlnm._FilterDatabase" localSheetId="0" hidden="1">'MATRIZ 2026 (2)'!$A$2:$EK$666</definedName>
    <definedName name="_Hlk107442415">#REF!</definedName>
    <definedName name="_Hlk184224440" localSheetId="1">#REF!</definedName>
    <definedName name="_Hlk184224440" localSheetId="0">#REF!</definedName>
    <definedName name="_Hlk184224440">#REF!</definedName>
    <definedName name="incBuyerDossierDetaillnkRequestName" localSheetId="1">#REF!</definedName>
    <definedName name="incBuyerDossierDetaillnkRequestName" localSheetId="0">#REF!</definedName>
    <definedName name="incBuyerDossierDetaillnkRequest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P666" i="19" l="1"/>
  <c r="BE666" i="19"/>
  <c r="CP665" i="19"/>
  <c r="BE665" i="19"/>
  <c r="CP664" i="19"/>
  <c r="BE664" i="19"/>
  <c r="CP663" i="19"/>
  <c r="BE663" i="19"/>
  <c r="CP662" i="19"/>
  <c r="BE662" i="19"/>
  <c r="CP661" i="19"/>
  <c r="BE661" i="19"/>
  <c r="CP660" i="19"/>
  <c r="BE660" i="19"/>
  <c r="CP659" i="19"/>
  <c r="BE659" i="19"/>
  <c r="CP658" i="19"/>
  <c r="BE658" i="19"/>
  <c r="CP657" i="19"/>
  <c r="BE657" i="19"/>
  <c r="CP656" i="19"/>
  <c r="BE656" i="19"/>
  <c r="CP655" i="19"/>
  <c r="BE655" i="19"/>
  <c r="CP654" i="19"/>
  <c r="BE654" i="19"/>
  <c r="CP653" i="19"/>
  <c r="BE653" i="19"/>
  <c r="CP652" i="19"/>
  <c r="BE652" i="19"/>
  <c r="CP651" i="19"/>
  <c r="BE651" i="19"/>
  <c r="CP650" i="19"/>
  <c r="BE650" i="19"/>
  <c r="CP649" i="19"/>
  <c r="BE649" i="19"/>
  <c r="CP648" i="19"/>
  <c r="BE648" i="19"/>
  <c r="CP647" i="19"/>
  <c r="BE647" i="19"/>
  <c r="CP646" i="19"/>
  <c r="BE646" i="19"/>
  <c r="CP645" i="19"/>
  <c r="BE645" i="19"/>
  <c r="CP644" i="19"/>
  <c r="BE644" i="19"/>
  <c r="CP643" i="19"/>
  <c r="BE643" i="19"/>
  <c r="CP642" i="19"/>
  <c r="BE642" i="19"/>
  <c r="CP641" i="19"/>
  <c r="BE641" i="19"/>
  <c r="CP640" i="19"/>
  <c r="BE640" i="19"/>
  <c r="CP639" i="19"/>
  <c r="BE639" i="19"/>
  <c r="CP638" i="19"/>
  <c r="BE638" i="19"/>
  <c r="CP637" i="19"/>
  <c r="BE637" i="19"/>
  <c r="CP636" i="19"/>
  <c r="BE636" i="19"/>
  <c r="CP635" i="19"/>
  <c r="BE635" i="19"/>
  <c r="CP634" i="19"/>
  <c r="BE634" i="19"/>
  <c r="CP633" i="19"/>
  <c r="BE633" i="19"/>
  <c r="CP632" i="19"/>
  <c r="BE632" i="19"/>
  <c r="CP631" i="19"/>
  <c r="BE631" i="19"/>
  <c r="CP630" i="19"/>
  <c r="BE630" i="19"/>
  <c r="CP629" i="19"/>
  <c r="BE629" i="19"/>
  <c r="CP628" i="19"/>
  <c r="BE628" i="19"/>
  <c r="CP627" i="19"/>
  <c r="BE627" i="19"/>
  <c r="CP626" i="19"/>
  <c r="BE626" i="19"/>
  <c r="CP625" i="19"/>
  <c r="BE625" i="19"/>
  <c r="CP624" i="19"/>
  <c r="BE624" i="19"/>
  <c r="CP623" i="19"/>
  <c r="BE623" i="19"/>
  <c r="CP622" i="19"/>
  <c r="BE622" i="19"/>
  <c r="CP621" i="19"/>
  <c r="BE621" i="19"/>
  <c r="CP620" i="19"/>
  <c r="BE620" i="19"/>
  <c r="CP619" i="19"/>
  <c r="BE619" i="19"/>
  <c r="CP618" i="19"/>
  <c r="BE618" i="19"/>
  <c r="CP617" i="19"/>
  <c r="BE617" i="19"/>
  <c r="CP616" i="19"/>
  <c r="BE616" i="19"/>
  <c r="CP615" i="19"/>
  <c r="BE615" i="19"/>
  <c r="CP614" i="19"/>
  <c r="BE614" i="19"/>
  <c r="CP613" i="19"/>
  <c r="BE613" i="19"/>
  <c r="CP612" i="19"/>
  <c r="BE612" i="19"/>
  <c r="CP611" i="19"/>
  <c r="BE611" i="19"/>
  <c r="CP610" i="19"/>
  <c r="BE610" i="19"/>
  <c r="CP609" i="19"/>
  <c r="BE609" i="19"/>
  <c r="CP608" i="19"/>
  <c r="BE608" i="19"/>
  <c r="CP607" i="19"/>
  <c r="BE607" i="19"/>
  <c r="CP606" i="19"/>
  <c r="BE606" i="19"/>
  <c r="CP605" i="19"/>
  <c r="BE605" i="19"/>
  <c r="CP604" i="19"/>
  <c r="BE604" i="19"/>
  <c r="CP603" i="19"/>
  <c r="BE603" i="19"/>
  <c r="CP602" i="19"/>
  <c r="BE602" i="19"/>
  <c r="CP601" i="19"/>
  <c r="BE601" i="19"/>
  <c r="CP600" i="19"/>
  <c r="BE600" i="19"/>
  <c r="CP599" i="19"/>
  <c r="BE599" i="19"/>
  <c r="CP598" i="19"/>
  <c r="BE598" i="19"/>
  <c r="CP597" i="19"/>
  <c r="BE597" i="19"/>
  <c r="CP596" i="19"/>
  <c r="BE596" i="19"/>
  <c r="CP595" i="19"/>
  <c r="BE595" i="19"/>
  <c r="CP594" i="19"/>
  <c r="BE594" i="19"/>
  <c r="CP593" i="19"/>
  <c r="BE593" i="19"/>
  <c r="CP592" i="19"/>
  <c r="BE592" i="19"/>
  <c r="CP591" i="19"/>
  <c r="BE591" i="19"/>
  <c r="CP590" i="19"/>
  <c r="BE590" i="19"/>
  <c r="CP589" i="19"/>
  <c r="BE589" i="19"/>
  <c r="CP588" i="19"/>
  <c r="BE588" i="19"/>
  <c r="CP587" i="19"/>
  <c r="BE587" i="19"/>
  <c r="CP586" i="19"/>
  <c r="BE586" i="19"/>
  <c r="CP585" i="19"/>
  <c r="BE585" i="19"/>
  <c r="CP584" i="19"/>
  <c r="BE584" i="19"/>
  <c r="CP583" i="19"/>
  <c r="BE583" i="19"/>
  <c r="CP582" i="19"/>
  <c r="BE582" i="19"/>
  <c r="CP581" i="19"/>
  <c r="BE581" i="19"/>
  <c r="CP580" i="19"/>
  <c r="BE580" i="19"/>
  <c r="CP579" i="19"/>
  <c r="BE579" i="19"/>
  <c r="CP578" i="19"/>
  <c r="BE578" i="19"/>
  <c r="CP577" i="19"/>
  <c r="BE577" i="19"/>
  <c r="CP576" i="19"/>
  <c r="BE576" i="19"/>
  <c r="CP575" i="19"/>
  <c r="BE575" i="19"/>
  <c r="CP574" i="19"/>
  <c r="BE574" i="19"/>
  <c r="CP573" i="19"/>
  <c r="BE573" i="19"/>
  <c r="CP572" i="19"/>
  <c r="BE572" i="19"/>
  <c r="CP571" i="19"/>
  <c r="BE571" i="19"/>
  <c r="CP570" i="19"/>
  <c r="BE570" i="19"/>
  <c r="CP569" i="19"/>
  <c r="BE569" i="19"/>
  <c r="CP568" i="19"/>
  <c r="BE568" i="19"/>
  <c r="CP567" i="19"/>
  <c r="BE567" i="19"/>
  <c r="CP566" i="19"/>
  <c r="BE566" i="19"/>
  <c r="CP565" i="19"/>
  <c r="BE565" i="19"/>
  <c r="CP564" i="19"/>
  <c r="BE564" i="19"/>
  <c r="CP563" i="19"/>
  <c r="BE563" i="19"/>
  <c r="CP562" i="19"/>
  <c r="BE562" i="19"/>
  <c r="CP561" i="19"/>
  <c r="BE561" i="19"/>
  <c r="CP560" i="19"/>
  <c r="BE560" i="19"/>
  <c r="CP559" i="19"/>
  <c r="BE559" i="19"/>
  <c r="CP558" i="19"/>
  <c r="BE558" i="19"/>
  <c r="CP557" i="19"/>
  <c r="BE557" i="19"/>
  <c r="CP556" i="19"/>
  <c r="BE556" i="19"/>
  <c r="CP555" i="19"/>
  <c r="BE555" i="19"/>
  <c r="CP554" i="19"/>
  <c r="BE554" i="19"/>
  <c r="CP553" i="19"/>
  <c r="BE553" i="19"/>
  <c r="CP552" i="19"/>
  <c r="BE552" i="19"/>
  <c r="CP551" i="19"/>
  <c r="BE551" i="19"/>
  <c r="CP550" i="19"/>
  <c r="BE550" i="19"/>
  <c r="CP549" i="19"/>
  <c r="BE549" i="19"/>
  <c r="CP548" i="19"/>
  <c r="BE548" i="19"/>
  <c r="CP547" i="19"/>
  <c r="BE547" i="19"/>
  <c r="CP546" i="19"/>
  <c r="BE546" i="19"/>
  <c r="CP545" i="19"/>
  <c r="BE545" i="19"/>
  <c r="CP544" i="19"/>
  <c r="BE544" i="19"/>
  <c r="CP543" i="19"/>
  <c r="BE543" i="19"/>
  <c r="CP542" i="19"/>
  <c r="BE542" i="19"/>
  <c r="CP541" i="19"/>
  <c r="BE541" i="19"/>
  <c r="CP540" i="19"/>
  <c r="BE540" i="19"/>
  <c r="CP539" i="19"/>
  <c r="BE539" i="19"/>
  <c r="CP538" i="19"/>
  <c r="BE538" i="19"/>
  <c r="CP537" i="19"/>
  <c r="BE537" i="19"/>
  <c r="CP536" i="19"/>
  <c r="BE536" i="19"/>
  <c r="CP535" i="19"/>
  <c r="BE535" i="19"/>
  <c r="CP534" i="19"/>
  <c r="BE534" i="19"/>
  <c r="CP533" i="19"/>
  <c r="BE533" i="19"/>
  <c r="CP532" i="19"/>
  <c r="BE532" i="19"/>
  <c r="CP531" i="19"/>
  <c r="CP530" i="19"/>
  <c r="BE530" i="19"/>
  <c r="CP529" i="19"/>
  <c r="BE529" i="19"/>
  <c r="CP528" i="19"/>
  <c r="BE528" i="19"/>
  <c r="BD528" i="19"/>
  <c r="CP527" i="19"/>
  <c r="BE527" i="19"/>
  <c r="CP526" i="19"/>
  <c r="BE526" i="19"/>
  <c r="CP525" i="19"/>
  <c r="BE525" i="19"/>
  <c r="CP524" i="19"/>
  <c r="BE524" i="19"/>
  <c r="CP523" i="19"/>
  <c r="CP522" i="19"/>
  <c r="BE522" i="19"/>
  <c r="CP521" i="19"/>
  <c r="BE521" i="19"/>
  <c r="CP520" i="19"/>
  <c r="BE520" i="19"/>
  <c r="CP519" i="19"/>
  <c r="BE519" i="19"/>
  <c r="CP518" i="19"/>
  <c r="BE518" i="19"/>
  <c r="CP517" i="19"/>
  <c r="BE517" i="19"/>
  <c r="CP516" i="19"/>
  <c r="BE516" i="19"/>
  <c r="CP515" i="19"/>
  <c r="BE515" i="19"/>
  <c r="CP514" i="19"/>
  <c r="BE514" i="19"/>
  <c r="CP513" i="19"/>
  <c r="BE513" i="19"/>
  <c r="CP512" i="19"/>
  <c r="BE512" i="19"/>
  <c r="CP511" i="19"/>
  <c r="BE511" i="19"/>
  <c r="CP510" i="19"/>
  <c r="BE510" i="19"/>
  <c r="CP509" i="19"/>
  <c r="BE509" i="19"/>
  <c r="CP508" i="19"/>
  <c r="BE508" i="19"/>
  <c r="CP507" i="19"/>
  <c r="BE507" i="19"/>
  <c r="CP506" i="19"/>
  <c r="BE506" i="19"/>
  <c r="CP505" i="19"/>
  <c r="BE505" i="19"/>
  <c r="CP504" i="19"/>
  <c r="BE504" i="19"/>
  <c r="CP503" i="19"/>
  <c r="BE503" i="19"/>
  <c r="CP502" i="19"/>
  <c r="BE502" i="19"/>
  <c r="CP501" i="19"/>
  <c r="BE501" i="19"/>
  <c r="CP500" i="19"/>
  <c r="BE500" i="19"/>
  <c r="CP499" i="19"/>
  <c r="BE499" i="19"/>
  <c r="CP498" i="19"/>
  <c r="BE498" i="19"/>
  <c r="CP497" i="19"/>
  <c r="BE497" i="19"/>
  <c r="CP496" i="19"/>
  <c r="BE496" i="19"/>
  <c r="CP495" i="19"/>
  <c r="BE495" i="19"/>
  <c r="CP494" i="19"/>
  <c r="BE494" i="19"/>
  <c r="CP493" i="19"/>
  <c r="BE493" i="19"/>
  <c r="CP492" i="19"/>
  <c r="BE492" i="19"/>
  <c r="CP491" i="19"/>
  <c r="BE491" i="19"/>
  <c r="CP490" i="19"/>
  <c r="BE490" i="19"/>
  <c r="CP489" i="19"/>
  <c r="BE489" i="19"/>
  <c r="CP488" i="19"/>
  <c r="BE488" i="19"/>
  <c r="CP487" i="19"/>
  <c r="BE487" i="19"/>
  <c r="CP486" i="19"/>
  <c r="BE486" i="19"/>
  <c r="CP485" i="19"/>
  <c r="BE485" i="19"/>
  <c r="CP484" i="19"/>
  <c r="BE484" i="19"/>
  <c r="CP483" i="19"/>
  <c r="BE483" i="19"/>
  <c r="CP482" i="19"/>
  <c r="BE482" i="19"/>
  <c r="CP481" i="19"/>
  <c r="BE481" i="19"/>
  <c r="CP480" i="19"/>
  <c r="BE480" i="19"/>
  <c r="CP479" i="19"/>
  <c r="BE479" i="19"/>
  <c r="CP478" i="19"/>
  <c r="BE478" i="19"/>
  <c r="CP477" i="19"/>
  <c r="BE477" i="19"/>
  <c r="CP476" i="19"/>
  <c r="BE476" i="19"/>
  <c r="CP475" i="19"/>
  <c r="BE475" i="19"/>
  <c r="CP474" i="19"/>
  <c r="BE474" i="19"/>
  <c r="CP473" i="19"/>
  <c r="BE473" i="19"/>
  <c r="CP472" i="19"/>
  <c r="BE472" i="19"/>
  <c r="CP471" i="19"/>
  <c r="BE471" i="19"/>
  <c r="CP470" i="19"/>
  <c r="BE470" i="19"/>
  <c r="CP469" i="19"/>
  <c r="BE469" i="19"/>
  <c r="CP468" i="19"/>
  <c r="BE468" i="19"/>
  <c r="CP467" i="19"/>
  <c r="BE467" i="19"/>
  <c r="CP466" i="19"/>
  <c r="BE466" i="19"/>
  <c r="CP465" i="19"/>
  <c r="BE465" i="19"/>
  <c r="CP464" i="19"/>
  <c r="BE464" i="19"/>
  <c r="CP463" i="19"/>
  <c r="BE463" i="19"/>
  <c r="CP462" i="19"/>
  <c r="BE462" i="19"/>
  <c r="CP461" i="19"/>
  <c r="BE461" i="19"/>
  <c r="CP460" i="19"/>
  <c r="CP459" i="19"/>
  <c r="BE459" i="19"/>
  <c r="CP458" i="19"/>
  <c r="BE458" i="19"/>
  <c r="CP457" i="19"/>
  <c r="BE457" i="19"/>
  <c r="CP456" i="19"/>
  <c r="BE456" i="19"/>
  <c r="CP455" i="19"/>
  <c r="BE455" i="19"/>
  <c r="CP454" i="19"/>
  <c r="BE454" i="19"/>
  <c r="CP453" i="19"/>
  <c r="BE453" i="19"/>
  <c r="CP452" i="19"/>
  <c r="BE452" i="19"/>
  <c r="CP451" i="19"/>
  <c r="BE451" i="19"/>
  <c r="CP450" i="19"/>
  <c r="BE450" i="19"/>
  <c r="CP449" i="19"/>
  <c r="BE449" i="19"/>
  <c r="CP448" i="19"/>
  <c r="BE448" i="19"/>
  <c r="CP447" i="19"/>
  <c r="BE447" i="19"/>
  <c r="CP446" i="19"/>
  <c r="BE446" i="19"/>
  <c r="CP445" i="19"/>
  <c r="BE445" i="19"/>
  <c r="CP444" i="19"/>
  <c r="BE444" i="19"/>
  <c r="CP443" i="19"/>
  <c r="BE443" i="19"/>
  <c r="CP442" i="19"/>
  <c r="BE442" i="19"/>
  <c r="CP441" i="19"/>
  <c r="BE441" i="19"/>
  <c r="CP440" i="19"/>
  <c r="BE440" i="19"/>
  <c r="CP439" i="19"/>
  <c r="BE439" i="19"/>
  <c r="CP438" i="19"/>
  <c r="BE438" i="19"/>
  <c r="CP437" i="19"/>
  <c r="BE437" i="19"/>
  <c r="CP436" i="19"/>
  <c r="BE436" i="19"/>
  <c r="CP435" i="19"/>
  <c r="BE435" i="19"/>
  <c r="CP434" i="19"/>
  <c r="BE434" i="19"/>
  <c r="CP433" i="19"/>
  <c r="BE433" i="19"/>
  <c r="CP432" i="19"/>
  <c r="BE432" i="19"/>
  <c r="CP431" i="19"/>
  <c r="BE431" i="19"/>
  <c r="CP430" i="19"/>
  <c r="BE430" i="19"/>
  <c r="CP429" i="19"/>
  <c r="BE429" i="19"/>
  <c r="CP428" i="19"/>
  <c r="BE428" i="19"/>
  <c r="CP427" i="19"/>
  <c r="BE427" i="19"/>
  <c r="CP426" i="19"/>
  <c r="BE426" i="19"/>
  <c r="CP425" i="19"/>
  <c r="BE425" i="19"/>
  <c r="CP424" i="19"/>
  <c r="BE424" i="19"/>
  <c r="CP423" i="19"/>
  <c r="BE423" i="19"/>
  <c r="CP422" i="19"/>
  <c r="BE422" i="19"/>
  <c r="CP421" i="19"/>
  <c r="BE421" i="19"/>
  <c r="CP420" i="19"/>
  <c r="BE420" i="19"/>
  <c r="CP419" i="19"/>
  <c r="BE419" i="19"/>
  <c r="CP418" i="19"/>
  <c r="BE418" i="19"/>
  <c r="CP417" i="19"/>
  <c r="BE417" i="19"/>
  <c r="CP416" i="19"/>
  <c r="BE416" i="19"/>
  <c r="CP415" i="19"/>
  <c r="BE415" i="19"/>
  <c r="CP414" i="19"/>
  <c r="BE414" i="19"/>
  <c r="CP413" i="19"/>
  <c r="BE413" i="19"/>
  <c r="CP412" i="19"/>
  <c r="BE412" i="19"/>
  <c r="CP411" i="19"/>
  <c r="BE411" i="19"/>
  <c r="CP410" i="19"/>
  <c r="BE410" i="19"/>
  <c r="CP409" i="19"/>
  <c r="BE409" i="19"/>
  <c r="CP408" i="19"/>
  <c r="BE408" i="19"/>
  <c r="CP407" i="19"/>
  <c r="BE407" i="19"/>
  <c r="CP406" i="19"/>
  <c r="BE406" i="19"/>
  <c r="CP405" i="19"/>
  <c r="BE405" i="19"/>
  <c r="CP404" i="19"/>
  <c r="BE404" i="19"/>
  <c r="CP403" i="19"/>
  <c r="BE403" i="19"/>
  <c r="CP402" i="19"/>
  <c r="BE402" i="19"/>
  <c r="CP401" i="19"/>
  <c r="BE401" i="19"/>
  <c r="CP400" i="19"/>
  <c r="BE400" i="19"/>
  <c r="CP399" i="19"/>
  <c r="BE399" i="19"/>
  <c r="CP398" i="19"/>
  <c r="BE398" i="19"/>
  <c r="CP397" i="19"/>
  <c r="BE397" i="19"/>
  <c r="CP396" i="19"/>
  <c r="BE396" i="19"/>
  <c r="CP395" i="19"/>
  <c r="BE395" i="19"/>
  <c r="CP394" i="19"/>
  <c r="BE394" i="19"/>
  <c r="CP393" i="19"/>
  <c r="BE393" i="19"/>
  <c r="CP392" i="19"/>
  <c r="BE392" i="19"/>
  <c r="CP391" i="19"/>
  <c r="BE391" i="19"/>
  <c r="CP390" i="19"/>
  <c r="BE390" i="19"/>
  <c r="CP389" i="19"/>
  <c r="BE389" i="19"/>
  <c r="CP388" i="19"/>
  <c r="BE388" i="19"/>
  <c r="CP387" i="19"/>
  <c r="BE387" i="19"/>
  <c r="CP386" i="19"/>
  <c r="BE386" i="19"/>
  <c r="CP385" i="19"/>
  <c r="BE385" i="19"/>
  <c r="CP384" i="19"/>
  <c r="BE384" i="19"/>
  <c r="CP383" i="19"/>
  <c r="BE383" i="19"/>
  <c r="CP382" i="19"/>
  <c r="BE382" i="19"/>
  <c r="CP381" i="19"/>
  <c r="BE381" i="19"/>
  <c r="CP380" i="19"/>
  <c r="BE380" i="19"/>
  <c r="CP379" i="19"/>
  <c r="BE379" i="19"/>
  <c r="CP378" i="19"/>
  <c r="BE378" i="19"/>
  <c r="CP377" i="19"/>
  <c r="BE377" i="19"/>
  <c r="CP376" i="19"/>
  <c r="BE376" i="19"/>
  <c r="CP375" i="19"/>
  <c r="BE375" i="19"/>
  <c r="CP374" i="19"/>
  <c r="BE374" i="19"/>
  <c r="CP373" i="19"/>
  <c r="BE373" i="19"/>
  <c r="CP372" i="19"/>
  <c r="BE372" i="19"/>
  <c r="CP371" i="19"/>
  <c r="BE371" i="19"/>
  <c r="CP370" i="19"/>
  <c r="BE370" i="19"/>
  <c r="CP369" i="19"/>
  <c r="BE369" i="19"/>
  <c r="CP368" i="19"/>
  <c r="BE368" i="19"/>
  <c r="CP367" i="19"/>
  <c r="BE367" i="19"/>
  <c r="CP366" i="19"/>
  <c r="BE366" i="19"/>
  <c r="CP365" i="19"/>
  <c r="BE365" i="19"/>
  <c r="CP364" i="19"/>
  <c r="BE364" i="19"/>
  <c r="CP363" i="19"/>
  <c r="BE363" i="19"/>
  <c r="CP362" i="19"/>
  <c r="BE362" i="19"/>
  <c r="CP361" i="19"/>
  <c r="BE361" i="19"/>
  <c r="CP360" i="19"/>
  <c r="BE360" i="19"/>
  <c r="CP359" i="19"/>
  <c r="BE359" i="19"/>
  <c r="CP358" i="19"/>
  <c r="BE358" i="19"/>
  <c r="CP357" i="19"/>
  <c r="BE357" i="19"/>
  <c r="CP356" i="19"/>
  <c r="BE356" i="19"/>
  <c r="CP355" i="19"/>
  <c r="BE355" i="19"/>
  <c r="CP354" i="19"/>
  <c r="BE354" i="19"/>
  <c r="CP353" i="19"/>
  <c r="BE353" i="19"/>
  <c r="CP352" i="19"/>
  <c r="BE352" i="19"/>
  <c r="CP351" i="19"/>
  <c r="BE351" i="19"/>
  <c r="CP350" i="19"/>
  <c r="BE350" i="19"/>
  <c r="CP349" i="19"/>
  <c r="BE349" i="19"/>
  <c r="CP348" i="19"/>
  <c r="BE348" i="19"/>
  <c r="CP347" i="19"/>
  <c r="BE347" i="19"/>
  <c r="CP346" i="19"/>
  <c r="BE346" i="19"/>
  <c r="CP345" i="19"/>
  <c r="BE345" i="19"/>
  <c r="CP344" i="19"/>
  <c r="BE344" i="19"/>
  <c r="CP343" i="19"/>
  <c r="BE343" i="19"/>
  <c r="CP342" i="19"/>
  <c r="BE342" i="19"/>
  <c r="CP341" i="19"/>
  <c r="BE341" i="19"/>
  <c r="CP340" i="19"/>
  <c r="BE340" i="19"/>
  <c r="CP339" i="19"/>
  <c r="BE339" i="19"/>
  <c r="CP338" i="19"/>
  <c r="BE338" i="19"/>
  <c r="CP337" i="19"/>
  <c r="BE337" i="19"/>
  <c r="CP336" i="19"/>
  <c r="BE336" i="19"/>
  <c r="CP335" i="19"/>
  <c r="BE335" i="19"/>
  <c r="CP334" i="19"/>
  <c r="BE334" i="19"/>
  <c r="CP333" i="19"/>
  <c r="BE333" i="19"/>
  <c r="CP332" i="19"/>
  <c r="BE332" i="19"/>
  <c r="CP331" i="19"/>
  <c r="BE331" i="19"/>
  <c r="CP330" i="19"/>
  <c r="BE330" i="19"/>
  <c r="CP329" i="19"/>
  <c r="BE329" i="19"/>
  <c r="CP328" i="19"/>
  <c r="BE328" i="19"/>
  <c r="CP327" i="19"/>
  <c r="BE327" i="19"/>
  <c r="CP326" i="19"/>
  <c r="BE326" i="19"/>
  <c r="CP325" i="19"/>
  <c r="BE325" i="19"/>
  <c r="CP324" i="19"/>
  <c r="BE324" i="19"/>
  <c r="CP323" i="19"/>
  <c r="BE323" i="19"/>
  <c r="CP322" i="19"/>
  <c r="BE322" i="19"/>
  <c r="CP321" i="19"/>
  <c r="BE321" i="19"/>
  <c r="CP320" i="19"/>
  <c r="BE320" i="19"/>
  <c r="CP319" i="19"/>
  <c r="BE319" i="19"/>
  <c r="CP318" i="19"/>
  <c r="BE318" i="19"/>
  <c r="CP317" i="19"/>
  <c r="BE317" i="19"/>
  <c r="CP316" i="19"/>
  <c r="BE316" i="19"/>
  <c r="CP315" i="19"/>
  <c r="BE315" i="19"/>
  <c r="CP314" i="19"/>
  <c r="BE314" i="19"/>
  <c r="CP313" i="19"/>
  <c r="BE313" i="19"/>
  <c r="CP312" i="19"/>
  <c r="BE312" i="19"/>
  <c r="CP311" i="19"/>
  <c r="BE311" i="19"/>
  <c r="CP310" i="19"/>
  <c r="BE310" i="19"/>
  <c r="CP309" i="19"/>
  <c r="BE309" i="19"/>
  <c r="CP308" i="19"/>
  <c r="BE308" i="19"/>
  <c r="CP307" i="19"/>
  <c r="BE307" i="19"/>
  <c r="CP306" i="19"/>
  <c r="BE306" i="19"/>
  <c r="CP305" i="19"/>
  <c r="BE305" i="19"/>
  <c r="CP304" i="19"/>
  <c r="BE304" i="19"/>
  <c r="CP303" i="19"/>
  <c r="BE303" i="19"/>
  <c r="CP302" i="19"/>
  <c r="BE302" i="19"/>
  <c r="CP301" i="19"/>
  <c r="BE301" i="19"/>
  <c r="CP300" i="19"/>
  <c r="BE300" i="19"/>
  <c r="CP299" i="19"/>
  <c r="BE299" i="19"/>
  <c r="CP298" i="19"/>
  <c r="BE298" i="19"/>
  <c r="CP297" i="19"/>
  <c r="BE297" i="19"/>
  <c r="CP296" i="19"/>
  <c r="BE296" i="19"/>
  <c r="CP295" i="19"/>
  <c r="BE295" i="19"/>
  <c r="CP294" i="19"/>
  <c r="BE294" i="19"/>
  <c r="CP293" i="19"/>
  <c r="BE293" i="19"/>
  <c r="CP292" i="19"/>
  <c r="BE292" i="19"/>
  <c r="CP291" i="19"/>
  <c r="BE291" i="19"/>
  <c r="CP290" i="19"/>
  <c r="BE290" i="19"/>
  <c r="CP289" i="19"/>
  <c r="BE289" i="19"/>
  <c r="CP288" i="19"/>
  <c r="BE288" i="19"/>
  <c r="CP287" i="19"/>
  <c r="BE287" i="19"/>
  <c r="CP286" i="19"/>
  <c r="BE286" i="19"/>
  <c r="CP285" i="19"/>
  <c r="BE285" i="19"/>
  <c r="CP284" i="19"/>
  <c r="BE284" i="19"/>
  <c r="CP283" i="19"/>
  <c r="BE283" i="19"/>
  <c r="CP282" i="19"/>
  <c r="BE282" i="19"/>
  <c r="CP281" i="19"/>
  <c r="BE281" i="19"/>
  <c r="CP280" i="19"/>
  <c r="BE280" i="19"/>
  <c r="CP279" i="19"/>
  <c r="BE279" i="19"/>
  <c r="CP278" i="19"/>
  <c r="BE278" i="19"/>
  <c r="CP277" i="19"/>
  <c r="BE277" i="19"/>
  <c r="CP276" i="19"/>
  <c r="BE276" i="19"/>
  <c r="CP275" i="19"/>
  <c r="BE275" i="19"/>
  <c r="CP274" i="19"/>
  <c r="BE274" i="19"/>
  <c r="CP273" i="19"/>
  <c r="BE273" i="19"/>
  <c r="CP272" i="19"/>
  <c r="BE272" i="19"/>
  <c r="CP271" i="19"/>
  <c r="BE271" i="19"/>
  <c r="CP270" i="19"/>
  <c r="BE270" i="19"/>
  <c r="CP269" i="19"/>
  <c r="BE269" i="19"/>
  <c r="CP268" i="19"/>
  <c r="BE268" i="19"/>
  <c r="CP267" i="19"/>
  <c r="BE267" i="19"/>
  <c r="CP266" i="19"/>
  <c r="BE266" i="19"/>
  <c r="CP265" i="19"/>
  <c r="BE265" i="19"/>
  <c r="CP264" i="19"/>
  <c r="BE264" i="19"/>
  <c r="CP263" i="19"/>
  <c r="BE263" i="19"/>
  <c r="CP262" i="19"/>
  <c r="BE262" i="19"/>
  <c r="CP261" i="19"/>
  <c r="BE261" i="19"/>
  <c r="CP260" i="19"/>
  <c r="BE260" i="19"/>
  <c r="CP259" i="19"/>
  <c r="BE259" i="19"/>
  <c r="CP258" i="19"/>
  <c r="BE258" i="19"/>
  <c r="CP257" i="19"/>
  <c r="BE257" i="19"/>
  <c r="CP256" i="19"/>
  <c r="BE256" i="19"/>
  <c r="CP255" i="19"/>
  <c r="BE255" i="19"/>
  <c r="CP254" i="19"/>
  <c r="BE254" i="19"/>
  <c r="CP253" i="19"/>
  <c r="BE253" i="19"/>
  <c r="CP252" i="19"/>
  <c r="BE252" i="19"/>
  <c r="CP251" i="19"/>
  <c r="BE251" i="19"/>
  <c r="CP250" i="19"/>
  <c r="BE250" i="19"/>
  <c r="CP249" i="19"/>
  <c r="BE249" i="19"/>
  <c r="CP248" i="19"/>
  <c r="BE248" i="19"/>
  <c r="CP247" i="19"/>
  <c r="BE247" i="19"/>
  <c r="CP246" i="19"/>
  <c r="BE246" i="19"/>
  <c r="CP245" i="19"/>
  <c r="BE245" i="19"/>
  <c r="CP244" i="19"/>
  <c r="BE244" i="19"/>
  <c r="CP243" i="19"/>
  <c r="BE243" i="19"/>
  <c r="CP242" i="19"/>
  <c r="BE242" i="19"/>
  <c r="CP241" i="19"/>
  <c r="BE241" i="19"/>
  <c r="CP240" i="19"/>
  <c r="BE240" i="19"/>
  <c r="CP239" i="19"/>
  <c r="BE239" i="19"/>
  <c r="CP238" i="19"/>
  <c r="BE238" i="19"/>
  <c r="CP237" i="19"/>
  <c r="BE237" i="19"/>
  <c r="CP236" i="19"/>
  <c r="BE236" i="19"/>
  <c r="CP235" i="19"/>
  <c r="BE235" i="19"/>
  <c r="CP234" i="19"/>
  <c r="BE234" i="19"/>
  <c r="CP233" i="19"/>
  <c r="BE233" i="19"/>
  <c r="CP232" i="19"/>
  <c r="BE232" i="19"/>
  <c r="CP231" i="19"/>
  <c r="BE231" i="19"/>
  <c r="CP230" i="19"/>
  <c r="BE230" i="19"/>
  <c r="CP229" i="19"/>
  <c r="BE229" i="19"/>
  <c r="CP228" i="19"/>
  <c r="BE228" i="19"/>
  <c r="CP227" i="19"/>
  <c r="BE227" i="19"/>
  <c r="CP226" i="19"/>
  <c r="BE226" i="19"/>
  <c r="CP225" i="19"/>
  <c r="BE225" i="19"/>
  <c r="CP224" i="19"/>
  <c r="BE224" i="19"/>
  <c r="CP223" i="19"/>
  <c r="BE223" i="19"/>
  <c r="CP222" i="19"/>
  <c r="BE222" i="19"/>
  <c r="CP221" i="19"/>
  <c r="BE221" i="19"/>
  <c r="CP220" i="19"/>
  <c r="BE220" i="19"/>
  <c r="CP219" i="19"/>
  <c r="BE219" i="19"/>
  <c r="CP218" i="19"/>
  <c r="BE218" i="19"/>
  <c r="CP217" i="19"/>
  <c r="BE217" i="19"/>
  <c r="CP216" i="19"/>
  <c r="BE216" i="19"/>
  <c r="CP215" i="19"/>
  <c r="BE215" i="19"/>
  <c r="CP214" i="19"/>
  <c r="BE214" i="19"/>
  <c r="CP213" i="19"/>
  <c r="BE213" i="19"/>
  <c r="CP212" i="19"/>
  <c r="BE212" i="19"/>
  <c r="CP211" i="19"/>
  <c r="BE211" i="19"/>
  <c r="CP210" i="19"/>
  <c r="BE210" i="19"/>
  <c r="CP209" i="19"/>
  <c r="BE209" i="19"/>
  <c r="CP208" i="19"/>
  <c r="BE208" i="19"/>
  <c r="CP207" i="19"/>
  <c r="BE207" i="19"/>
  <c r="CP206" i="19"/>
  <c r="BE206" i="19"/>
  <c r="CP205" i="19"/>
  <c r="BE205" i="19"/>
  <c r="CP204" i="19"/>
  <c r="BE204" i="19"/>
  <c r="CP203" i="19"/>
  <c r="BE203" i="19"/>
  <c r="CP202" i="19"/>
  <c r="BE202" i="19"/>
  <c r="CP201" i="19"/>
  <c r="BE201" i="19"/>
  <c r="CP200" i="19"/>
  <c r="BE200" i="19"/>
  <c r="CP199" i="19"/>
  <c r="BE199" i="19"/>
  <c r="CP198" i="19"/>
  <c r="BE198" i="19"/>
  <c r="CP197" i="19"/>
  <c r="BE197" i="19"/>
  <c r="CP196" i="19"/>
  <c r="BE196" i="19"/>
  <c r="CP195" i="19"/>
  <c r="BE195" i="19"/>
  <c r="CP194" i="19"/>
  <c r="BE194" i="19"/>
  <c r="CP193" i="19"/>
  <c r="BE193" i="19"/>
  <c r="CP192" i="19"/>
  <c r="BE192" i="19"/>
  <c r="CP191" i="19"/>
  <c r="BE191" i="19"/>
  <c r="CP190" i="19"/>
  <c r="BE190" i="19"/>
  <c r="CP189" i="19"/>
  <c r="BE189" i="19"/>
  <c r="CP188" i="19"/>
  <c r="BE188" i="19"/>
  <c r="CP187" i="19"/>
  <c r="BE187" i="19"/>
  <c r="CP186" i="19"/>
  <c r="BE186" i="19"/>
  <c r="CP185" i="19"/>
  <c r="BE185" i="19"/>
  <c r="CP184" i="19"/>
  <c r="BE184" i="19"/>
  <c r="CP183" i="19"/>
  <c r="BE183" i="19"/>
  <c r="CP182" i="19"/>
  <c r="BE182" i="19"/>
  <c r="CP181" i="19"/>
  <c r="BE181" i="19"/>
  <c r="CP180" i="19"/>
  <c r="BE180" i="19"/>
  <c r="CP179" i="19"/>
  <c r="BE179" i="19"/>
  <c r="CP178" i="19"/>
  <c r="BE178" i="19"/>
  <c r="CP177" i="19"/>
  <c r="BE177" i="19"/>
  <c r="CP176" i="19"/>
  <c r="BE176" i="19"/>
  <c r="CP175" i="19"/>
  <c r="BE175" i="19"/>
  <c r="CP174" i="19"/>
  <c r="BE174" i="19"/>
  <c r="CP173" i="19"/>
  <c r="BE173" i="19"/>
  <c r="CP172" i="19"/>
  <c r="BE172" i="19"/>
  <c r="CP171" i="19"/>
  <c r="BE171" i="19"/>
  <c r="CP170" i="19"/>
  <c r="BE170" i="19"/>
  <c r="CP169" i="19"/>
  <c r="BE169" i="19"/>
  <c r="CP168" i="19"/>
  <c r="BE168" i="19"/>
  <c r="CP167" i="19"/>
  <c r="BE167" i="19"/>
  <c r="CP166" i="19"/>
  <c r="BE166" i="19"/>
  <c r="CP165" i="19"/>
  <c r="BE165" i="19"/>
  <c r="CP164" i="19"/>
  <c r="BE164" i="19"/>
  <c r="CP163" i="19"/>
  <c r="BE163" i="19"/>
  <c r="CP162" i="19"/>
  <c r="BE162" i="19"/>
  <c r="CP161" i="19"/>
  <c r="BE161" i="19"/>
  <c r="CP160" i="19"/>
  <c r="BE160" i="19"/>
  <c r="CP159" i="19"/>
  <c r="BE159" i="19"/>
  <c r="CP158" i="19"/>
  <c r="BE158" i="19"/>
  <c r="CP157" i="19"/>
  <c r="BE157" i="19"/>
  <c r="CP156" i="19"/>
  <c r="BE156" i="19"/>
  <c r="CP155" i="19"/>
  <c r="BE155" i="19"/>
  <c r="CP154" i="19"/>
  <c r="BE154" i="19"/>
  <c r="CP153" i="19"/>
  <c r="BE153" i="19"/>
  <c r="CP152" i="19"/>
  <c r="BE152" i="19"/>
  <c r="CP151" i="19"/>
  <c r="BE151" i="19"/>
  <c r="CP150" i="19"/>
  <c r="BE150" i="19"/>
  <c r="CP149" i="19"/>
  <c r="BE149" i="19"/>
  <c r="CP148" i="19"/>
  <c r="BE148" i="19"/>
  <c r="CP147" i="19"/>
  <c r="BE147" i="19"/>
  <c r="CP146" i="19"/>
  <c r="BE146" i="19"/>
  <c r="CP145" i="19"/>
  <c r="BE145" i="19"/>
  <c r="CP144" i="19"/>
  <c r="BE144" i="19"/>
  <c r="CP143" i="19"/>
  <c r="BE143" i="19"/>
  <c r="CP142" i="19"/>
  <c r="BE142" i="19"/>
  <c r="CP141" i="19"/>
  <c r="BE141" i="19"/>
  <c r="CP140" i="19"/>
  <c r="BE140" i="19"/>
  <c r="CP139" i="19"/>
  <c r="BE139" i="19"/>
  <c r="CP138" i="19"/>
  <c r="CP137" i="19"/>
  <c r="BE137" i="19"/>
  <c r="CP136" i="19"/>
  <c r="BE136" i="19"/>
  <c r="CP135" i="19"/>
  <c r="BE135" i="19"/>
  <c r="CP134" i="19"/>
  <c r="BE134" i="19"/>
  <c r="CP133" i="19"/>
  <c r="BE133" i="19"/>
  <c r="CP132" i="19"/>
  <c r="BE132" i="19"/>
  <c r="CP131" i="19"/>
  <c r="BE131" i="19"/>
  <c r="CP130" i="19"/>
  <c r="BE130" i="19"/>
  <c r="CP129" i="19"/>
  <c r="BE129" i="19"/>
  <c r="CP128" i="19"/>
  <c r="BE128" i="19"/>
  <c r="CP127" i="19"/>
  <c r="BE127" i="19"/>
  <c r="CP126" i="19"/>
  <c r="BE126" i="19"/>
  <c r="CP125" i="19"/>
  <c r="BE125" i="19"/>
  <c r="CP124" i="19"/>
  <c r="BE124" i="19"/>
  <c r="CP123" i="19"/>
  <c r="BE123" i="19"/>
  <c r="CP122" i="19"/>
  <c r="BE122" i="19"/>
  <c r="CP121" i="19"/>
  <c r="BE121" i="19"/>
  <c r="CP120" i="19"/>
  <c r="BE120" i="19"/>
  <c r="CP119" i="19"/>
  <c r="BE119" i="19"/>
  <c r="CP118" i="19"/>
  <c r="BE118" i="19"/>
  <c r="CP117" i="19"/>
  <c r="BE117" i="19"/>
  <c r="CP116" i="19"/>
  <c r="BE116" i="19"/>
  <c r="CP115" i="19"/>
  <c r="BE115" i="19"/>
  <c r="CP114" i="19"/>
  <c r="BE114" i="19"/>
  <c r="CP113" i="19"/>
  <c r="BE113" i="19"/>
  <c r="CP112" i="19"/>
  <c r="BE112" i="19"/>
  <c r="CP111" i="19"/>
  <c r="BE111" i="19"/>
  <c r="CP110" i="19"/>
  <c r="BE110" i="19"/>
  <c r="CP109" i="19"/>
  <c r="BE109" i="19"/>
  <c r="CP108" i="19"/>
  <c r="BE108" i="19"/>
  <c r="CP107" i="19"/>
  <c r="BE107" i="19"/>
  <c r="CP106" i="19"/>
  <c r="BE106" i="19"/>
  <c r="CP105" i="19"/>
  <c r="BE105" i="19"/>
  <c r="CP104" i="19"/>
  <c r="BE104" i="19"/>
  <c r="CP103" i="19"/>
  <c r="BE103" i="19"/>
  <c r="CP102" i="19"/>
  <c r="BE102" i="19"/>
  <c r="CP101" i="19"/>
  <c r="BE101" i="19"/>
  <c r="CP100" i="19"/>
  <c r="BE100" i="19"/>
  <c r="CP99" i="19"/>
  <c r="BE99" i="19"/>
  <c r="CP98" i="19"/>
  <c r="BE98" i="19"/>
  <c r="CP97" i="19"/>
  <c r="BE97" i="19"/>
  <c r="CP96" i="19"/>
  <c r="BE96" i="19"/>
  <c r="CP95" i="19"/>
  <c r="BE95" i="19"/>
  <c r="CP94" i="19"/>
  <c r="BE94" i="19"/>
  <c r="CP93" i="19"/>
  <c r="BE93" i="19"/>
  <c r="CP92" i="19"/>
  <c r="BE92" i="19"/>
  <c r="CP91" i="19"/>
  <c r="BE91" i="19"/>
  <c r="CP90" i="19"/>
  <c r="BE90" i="19"/>
  <c r="CP89" i="19"/>
  <c r="BE89" i="19"/>
  <c r="CP88" i="19"/>
  <c r="BE88" i="19"/>
  <c r="CP87" i="19"/>
  <c r="BE87" i="19"/>
  <c r="CP86" i="19"/>
  <c r="BE86" i="19"/>
  <c r="CP85" i="19"/>
  <c r="BE85" i="19"/>
  <c r="CP84" i="19"/>
  <c r="BE84" i="19"/>
  <c r="CP83" i="19"/>
  <c r="BE83" i="19"/>
  <c r="CP82" i="19"/>
  <c r="BE82" i="19"/>
  <c r="CP81" i="19"/>
  <c r="BE81" i="19"/>
  <c r="CP80" i="19"/>
  <c r="BE80" i="19"/>
  <c r="CP79" i="19"/>
  <c r="BE79" i="19"/>
  <c r="CP78" i="19"/>
  <c r="BE78" i="19"/>
  <c r="CP77" i="19"/>
  <c r="BE77" i="19"/>
  <c r="CP76" i="19"/>
  <c r="BE76" i="19"/>
  <c r="CP75" i="19"/>
  <c r="BE75" i="19"/>
  <c r="CP74" i="19"/>
  <c r="BE74" i="19"/>
  <c r="CP73" i="19"/>
  <c r="BE73" i="19"/>
  <c r="CP72" i="19"/>
  <c r="BE72" i="19"/>
  <c r="CP71" i="19"/>
  <c r="BE71" i="19"/>
  <c r="CP70" i="19"/>
  <c r="BE70" i="19"/>
  <c r="CP69" i="19"/>
  <c r="BE69" i="19"/>
  <c r="CP68" i="19"/>
  <c r="BE68" i="19"/>
  <c r="CP67" i="19"/>
  <c r="BE67" i="19"/>
  <c r="CP66" i="19"/>
  <c r="BE66" i="19"/>
  <c r="CP65" i="19"/>
  <c r="BE65" i="19"/>
  <c r="CP64" i="19"/>
  <c r="BE64" i="19"/>
  <c r="CP63" i="19"/>
  <c r="BE63" i="19"/>
  <c r="CP62" i="19"/>
  <c r="BE62" i="19"/>
  <c r="CP61" i="19"/>
  <c r="BE61" i="19"/>
  <c r="CP60" i="19"/>
  <c r="BE60" i="19"/>
  <c r="CP59" i="19"/>
  <c r="BE59" i="19"/>
  <c r="CP58" i="19"/>
  <c r="BE58" i="19"/>
  <c r="CP57" i="19"/>
  <c r="BE57" i="19"/>
  <c r="CP56" i="19"/>
  <c r="BE56" i="19"/>
  <c r="CP55" i="19"/>
  <c r="BE55" i="19"/>
  <c r="CP54" i="19"/>
  <c r="BE54" i="19"/>
  <c r="CP53" i="19"/>
  <c r="BE53" i="19"/>
  <c r="CP52" i="19"/>
  <c r="BE52" i="19"/>
  <c r="CP51" i="19"/>
  <c r="BE51" i="19"/>
  <c r="CP50" i="19"/>
  <c r="BE50" i="19"/>
  <c r="CP49" i="19"/>
  <c r="BE49" i="19"/>
  <c r="CP48" i="19"/>
  <c r="BE48" i="19"/>
  <c r="CP47" i="19"/>
  <c r="BE47" i="19"/>
  <c r="CP46" i="19"/>
  <c r="BE46" i="19"/>
  <c r="CP45" i="19"/>
  <c r="BE45" i="19"/>
  <c r="CP44" i="19"/>
  <c r="BE44" i="19"/>
  <c r="CP43" i="19"/>
  <c r="BE43" i="19"/>
  <c r="CP42" i="19"/>
  <c r="BE42" i="19"/>
  <c r="CP41" i="19"/>
  <c r="BE41" i="19"/>
  <c r="CP40" i="19"/>
  <c r="BE40" i="19"/>
  <c r="CP39" i="19"/>
  <c r="BE39" i="19"/>
  <c r="CP38" i="19"/>
  <c r="BE38" i="19"/>
  <c r="CP37" i="19"/>
  <c r="BE37" i="19"/>
  <c r="CP36" i="19"/>
  <c r="BE36" i="19"/>
  <c r="CP35" i="19"/>
  <c r="BE35" i="19"/>
  <c r="CP34" i="19"/>
  <c r="BE34" i="19"/>
  <c r="CP33" i="19"/>
  <c r="BE33" i="19"/>
  <c r="CP32" i="19"/>
  <c r="BE32" i="19"/>
  <c r="CP31" i="19"/>
  <c r="BE31" i="19"/>
  <c r="CP30" i="19"/>
  <c r="BE30" i="19"/>
  <c r="CP29" i="19"/>
  <c r="BE29" i="19"/>
  <c r="CP28" i="19"/>
  <c r="BE28" i="19"/>
  <c r="CP27" i="19"/>
  <c r="BE27" i="19"/>
  <c r="CP26" i="19"/>
  <c r="BE26" i="19"/>
  <c r="CP25" i="19"/>
  <c r="BE25" i="19"/>
  <c r="CP24" i="19"/>
  <c r="BE24" i="19"/>
  <c r="CP23" i="19"/>
  <c r="BE23" i="19"/>
  <c r="CP22" i="19"/>
  <c r="BE22" i="19"/>
  <c r="CP21" i="19"/>
  <c r="BE21" i="19"/>
  <c r="CP20" i="19"/>
  <c r="BE20" i="19"/>
  <c r="CP19" i="19"/>
  <c r="BE19" i="19"/>
  <c r="CP18" i="19"/>
  <c r="BE18" i="19"/>
  <c r="CP17" i="19"/>
  <c r="BE17" i="19"/>
  <c r="CP16" i="19"/>
  <c r="BE16" i="19"/>
  <c r="CP15" i="19"/>
  <c r="BE15" i="19"/>
  <c r="CP14" i="19"/>
  <c r="BE14" i="19"/>
  <c r="CP13" i="19"/>
  <c r="BE13" i="19"/>
  <c r="CP12" i="19"/>
  <c r="BE12" i="19"/>
  <c r="CP11" i="19"/>
  <c r="BE11" i="19"/>
  <c r="CP10" i="19"/>
  <c r="BE10" i="19"/>
  <c r="CP9" i="19"/>
  <c r="BE9" i="19"/>
  <c r="CP8" i="19"/>
  <c r="BE8" i="19"/>
  <c r="CP7" i="19"/>
  <c r="BE7" i="19"/>
  <c r="CP6" i="19"/>
  <c r="BE6" i="19"/>
  <c r="CP5" i="19"/>
  <c r="BE5" i="19"/>
  <c r="CP4" i="19"/>
  <c r="BE4" i="19"/>
  <c r="B2" i="19"/>
  <c r="R588" i="15"/>
  <c r="R587" i="15"/>
  <c r="R586" i="15"/>
  <c r="R585" i="15"/>
  <c r="R584" i="15"/>
  <c r="R583" i="15"/>
  <c r="R582" i="15"/>
  <c r="R576" i="15"/>
  <c r="R575" i="15"/>
  <c r="R571" i="15"/>
  <c r="R567" i="15"/>
  <c r="R566" i="15"/>
  <c r="R565" i="15"/>
  <c r="R528" i="15"/>
  <c r="R515" i="15"/>
  <c r="R513" i="15"/>
  <c r="R512" i="15"/>
  <c r="R511" i="15"/>
  <c r="R509" i="15"/>
  <c r="R508" i="15"/>
  <c r="R507" i="15"/>
  <c r="R461" i="15"/>
  <c r="R421" i="15"/>
  <c r="R411" i="15"/>
  <c r="R409" i="15"/>
  <c r="R408" i="15"/>
  <c r="R399" i="15"/>
  <c r="R389" i="15"/>
  <c r="R310" i="15"/>
  <c r="R303" i="15"/>
  <c r="R302" i="15"/>
  <c r="R301" i="15"/>
  <c r="R300" i="15"/>
  <c r="R291" i="15"/>
  <c r="R287" i="15"/>
  <c r="R286" i="15"/>
  <c r="R285" i="15"/>
  <c r="R284" i="15"/>
  <c r="R283" i="15"/>
  <c r="R282" i="15"/>
  <c r="R281" i="15"/>
  <c r="R280" i="15"/>
  <c r="R279" i="15"/>
  <c r="R278" i="15"/>
  <c r="R277" i="15"/>
  <c r="R276" i="15"/>
  <c r="R275" i="15"/>
  <c r="R271" i="15"/>
  <c r="R270" i="15"/>
  <c r="R269" i="15"/>
  <c r="R268" i="15"/>
  <c r="R256" i="15"/>
  <c r="R254" i="15"/>
  <c r="R244" i="15"/>
  <c r="R243" i="15"/>
  <c r="R197" i="15"/>
  <c r="R183" i="15"/>
  <c r="R92" i="15"/>
  <c r="R78" i="15"/>
  <c r="R578" i="15"/>
  <c r="R589" i="15"/>
  <c r="R590" i="15"/>
  <c r="R591" i="15"/>
  <c r="R592" i="15"/>
  <c r="R593" i="15"/>
  <c r="R594" i="15"/>
  <c r="R595" i="15"/>
  <c r="R596" i="15"/>
  <c r="R597" i="15"/>
  <c r="R598" i="15"/>
  <c r="R599" i="15"/>
  <c r="R600" i="15"/>
  <c r="R601" i="15"/>
  <c r="R602" i="15"/>
  <c r="R603" i="15"/>
  <c r="R604" i="15"/>
  <c r="R605" i="15"/>
  <c r="R606" i="15"/>
  <c r="R607" i="15"/>
  <c r="R608" i="15"/>
  <c r="R609" i="15"/>
  <c r="R610" i="15"/>
  <c r="R611" i="15"/>
  <c r="R612" i="15"/>
  <c r="R613" i="15"/>
  <c r="R614" i="15"/>
  <c r="R615" i="15"/>
  <c r="R616" i="15"/>
  <c r="R617" i="15"/>
  <c r="R618" i="15"/>
  <c r="R619" i="15"/>
  <c r="R620" i="15"/>
  <c r="R621" i="15"/>
  <c r="R622" i="15"/>
  <c r="R623" i="15"/>
  <c r="R624" i="15"/>
  <c r="R626" i="15"/>
  <c r="R627" i="15"/>
  <c r="R628" i="15"/>
  <c r="R629" i="15"/>
  <c r="R631" i="15"/>
  <c r="R632" i="15"/>
  <c r="R633" i="15"/>
  <c r="R634" i="15"/>
  <c r="R635" i="15"/>
  <c r="R636" i="15"/>
  <c r="R637" i="15"/>
  <c r="R638" i="15"/>
  <c r="R639" i="15"/>
  <c r="R640" i="15"/>
  <c r="R641" i="15"/>
  <c r="R642" i="15"/>
  <c r="R643" i="15"/>
  <c r="R644" i="15"/>
  <c r="R645" i="15"/>
  <c r="R646" i="15"/>
  <c r="R647" i="15"/>
  <c r="R648" i="15"/>
  <c r="R649" i="15"/>
  <c r="R650" i="15"/>
  <c r="R651" i="15"/>
  <c r="R652" i="15"/>
  <c r="R653" i="15"/>
  <c r="R654" i="15"/>
  <c r="R655" i="15"/>
  <c r="R656" i="15"/>
  <c r="R657" i="15"/>
  <c r="R658" i="15"/>
  <c r="R661" i="15"/>
  <c r="R662" i="15"/>
  <c r="R663" i="15"/>
  <c r="R664" i="15"/>
  <c r="R536" i="15"/>
  <c r="R551" i="15"/>
  <c r="R552" i="15"/>
  <c r="R554" i="15"/>
  <c r="R555" i="15"/>
  <c r="R556" i="15"/>
  <c r="R557" i="15"/>
  <c r="R559" i="15"/>
  <c r="R560" i="15"/>
  <c r="R561" i="15"/>
  <c r="R563" i="15"/>
  <c r="R564" i="15"/>
  <c r="R568" i="15"/>
  <c r="R569" i="15"/>
  <c r="R570" i="15"/>
  <c r="R572" i="15"/>
  <c r="R574" i="15"/>
  <c r="R577" i="15"/>
  <c r="R579" i="15"/>
  <c r="R580" i="15"/>
  <c r="R581" i="15"/>
  <c r="R221" i="15"/>
  <c r="R427" i="15"/>
  <c r="R428" i="15"/>
  <c r="R465" i="15"/>
  <c r="R487" i="15"/>
  <c r="R489" i="15"/>
  <c r="R490" i="15"/>
  <c r="R501" i="15"/>
  <c r="R503" i="15"/>
  <c r="R504" i="15"/>
  <c r="R505" i="15"/>
  <c r="R518" i="15"/>
  <c r="R519" i="15"/>
  <c r="R520" i="15"/>
  <c r="R521" i="15"/>
  <c r="R522" i="15"/>
  <c r="R523" i="15"/>
  <c r="R524" i="15"/>
  <c r="R525" i="15"/>
  <c r="R527" i="15"/>
  <c r="R529" i="15"/>
  <c r="R532" i="15"/>
  <c r="R533" i="15"/>
  <c r="R534" i="15"/>
  <c r="R535" i="15"/>
  <c r="R537" i="15"/>
  <c r="R538" i="15"/>
  <c r="R539" i="15"/>
  <c r="R540" i="15"/>
  <c r="R541" i="15"/>
  <c r="R542" i="15"/>
  <c r="R543" i="15"/>
  <c r="R544" i="15"/>
  <c r="R545" i="15"/>
  <c r="R547" i="15"/>
  <c r="R548" i="15"/>
  <c r="R549" i="15"/>
  <c r="R550" i="15"/>
  <c r="R562" i="15"/>
  <c r="R573" i="15"/>
  <c r="R625" i="15"/>
  <c r="R630" i="15"/>
  <c r="R660" i="15"/>
  <c r="R506" i="15"/>
  <c r="R517" i="15"/>
  <c r="R659" i="15"/>
  <c r="I2" i="15"/>
  <c r="I3" i="15"/>
  <c r="U664" i="15"/>
  <c r="U663" i="15"/>
  <c r="U662" i="15"/>
  <c r="U661" i="15"/>
  <c r="U660" i="15"/>
  <c r="U659" i="15"/>
  <c r="U658" i="15"/>
  <c r="U657" i="15"/>
  <c r="U656" i="15"/>
  <c r="U655" i="15"/>
  <c r="U654" i="15"/>
  <c r="U653" i="15"/>
  <c r="U652" i="15"/>
  <c r="U651" i="15"/>
  <c r="U650" i="15"/>
  <c r="U649" i="15"/>
  <c r="U648" i="15"/>
  <c r="U647" i="15"/>
  <c r="U646" i="15"/>
  <c r="U645" i="15"/>
  <c r="U644" i="15"/>
  <c r="U643" i="15"/>
  <c r="U642" i="15"/>
  <c r="U641" i="15"/>
  <c r="U640" i="15"/>
  <c r="U639" i="15"/>
  <c r="U638" i="15"/>
  <c r="U637" i="15"/>
  <c r="U636" i="15"/>
  <c r="U635" i="15"/>
  <c r="U634" i="15"/>
  <c r="U633" i="15"/>
  <c r="U632" i="15"/>
  <c r="U631" i="15"/>
  <c r="U630" i="15"/>
  <c r="U629" i="15"/>
  <c r="U628" i="15"/>
  <c r="U627" i="15"/>
  <c r="U626" i="15"/>
  <c r="U625" i="15"/>
  <c r="U624" i="15"/>
  <c r="U623" i="15"/>
  <c r="U622" i="15"/>
  <c r="U621" i="15"/>
  <c r="U620" i="15"/>
  <c r="U619" i="15"/>
  <c r="U618" i="15"/>
  <c r="U617" i="15"/>
  <c r="U616" i="15"/>
  <c r="U615" i="15"/>
  <c r="U614" i="15"/>
  <c r="U613" i="15"/>
  <c r="U612" i="15"/>
  <c r="U611" i="15"/>
  <c r="U610" i="15"/>
  <c r="U609" i="15"/>
  <c r="U608" i="15"/>
  <c r="U607" i="15"/>
  <c r="U606" i="15"/>
  <c r="U605" i="15"/>
  <c r="U604" i="15"/>
  <c r="U603" i="15"/>
  <c r="U602" i="15"/>
  <c r="U601" i="15"/>
  <c r="U600" i="15"/>
  <c r="U599" i="15"/>
  <c r="U598" i="15"/>
  <c r="U597" i="15"/>
  <c r="U596" i="15"/>
  <c r="U595" i="15"/>
  <c r="U594" i="15"/>
  <c r="U593" i="15"/>
  <c r="U592" i="15"/>
  <c r="U591" i="15"/>
  <c r="U590" i="15"/>
  <c r="U589" i="15"/>
  <c r="U588" i="15"/>
  <c r="U587" i="15"/>
  <c r="U586" i="15"/>
  <c r="U585" i="15"/>
  <c r="U584" i="15"/>
  <c r="U583" i="15"/>
  <c r="U582" i="15"/>
  <c r="U581" i="15"/>
  <c r="U580" i="15"/>
  <c r="U579" i="15"/>
  <c r="U578" i="15"/>
  <c r="U577" i="15"/>
  <c r="U576" i="15"/>
  <c r="U575" i="15"/>
  <c r="U574" i="15"/>
  <c r="U573" i="15"/>
  <c r="U572" i="15"/>
  <c r="U571" i="15"/>
  <c r="U570" i="15"/>
  <c r="U569" i="15"/>
  <c r="U568" i="15"/>
  <c r="U567" i="15"/>
  <c r="U566" i="15"/>
  <c r="U565" i="15"/>
  <c r="U564" i="15"/>
  <c r="U563" i="15"/>
  <c r="U562" i="15"/>
  <c r="U561" i="15"/>
  <c r="U560" i="15"/>
  <c r="U559" i="15"/>
  <c r="U557" i="15"/>
  <c r="U556" i="15"/>
  <c r="U555" i="15"/>
  <c r="U554" i="15"/>
  <c r="U552" i="15"/>
  <c r="U551" i="15"/>
  <c r="U550" i="15"/>
  <c r="U549" i="15"/>
  <c r="U548" i="15"/>
  <c r="U547" i="15"/>
  <c r="U545" i="15"/>
  <c r="U544" i="15"/>
  <c r="U543" i="15"/>
  <c r="U542" i="15"/>
  <c r="U541" i="15"/>
  <c r="U540" i="15"/>
  <c r="U539" i="15"/>
  <c r="U538" i="15"/>
  <c r="U537" i="15"/>
  <c r="U536" i="15"/>
  <c r="U535" i="15"/>
  <c r="U534" i="15"/>
  <c r="U533" i="15"/>
  <c r="U532" i="15"/>
  <c r="U529" i="15"/>
  <c r="U528" i="15"/>
  <c r="U527" i="15"/>
  <c r="U525" i="15"/>
  <c r="U524" i="15"/>
  <c r="U523" i="15"/>
  <c r="U522" i="15"/>
  <c r="U521" i="15"/>
  <c r="U520" i="15"/>
  <c r="U519" i="15"/>
  <c r="U518" i="15"/>
  <c r="U517" i="15"/>
  <c r="U515" i="15"/>
  <c r="U513" i="15"/>
  <c r="U512" i="15"/>
  <c r="U511" i="15"/>
  <c r="U509" i="15"/>
  <c r="U508" i="15"/>
  <c r="U507" i="15"/>
  <c r="U506" i="15"/>
  <c r="U505" i="15"/>
  <c r="U504" i="15"/>
  <c r="U503" i="15"/>
  <c r="U501" i="15"/>
  <c r="U490" i="15"/>
  <c r="U489" i="15"/>
  <c r="U487" i="15"/>
  <c r="U465" i="15"/>
  <c r="U461" i="15"/>
  <c r="U428" i="15"/>
  <c r="U427" i="15"/>
  <c r="U421" i="15"/>
  <c r="U411" i="15"/>
  <c r="U409" i="15"/>
  <c r="U408" i="15"/>
  <c r="U399" i="15"/>
  <c r="U389" i="15"/>
  <c r="U310" i="15"/>
  <c r="U303" i="15"/>
  <c r="U302" i="15"/>
  <c r="U301" i="15"/>
  <c r="U300" i="15"/>
  <c r="U291" i="15"/>
  <c r="U287" i="15"/>
  <c r="U286" i="15"/>
  <c r="U285" i="15"/>
  <c r="U284" i="15"/>
  <c r="U283" i="15"/>
  <c r="U282" i="15"/>
  <c r="U281" i="15"/>
  <c r="U280" i="15"/>
  <c r="U279" i="15"/>
  <c r="U278" i="15"/>
  <c r="U277" i="15"/>
  <c r="U276" i="15"/>
  <c r="U275" i="15"/>
  <c r="U271" i="15"/>
  <c r="U270" i="15"/>
  <c r="U269" i="15"/>
  <c r="U268" i="15"/>
  <c r="U256" i="15"/>
  <c r="U254" i="15"/>
  <c r="U244" i="15"/>
  <c r="U243" i="15"/>
  <c r="U221" i="15"/>
  <c r="U197" i="15"/>
  <c r="U183" i="15"/>
  <c r="U92" i="15"/>
  <c r="U78" i="15"/>
  <c r="U3" i="15"/>
  <c r="U2" i="15"/>
  <c r="AC664" i="15"/>
  <c r="AC663" i="15"/>
  <c r="AC662" i="15"/>
  <c r="AC661" i="15"/>
  <c r="AC660" i="15"/>
  <c r="AC659" i="15"/>
  <c r="AC658" i="15"/>
  <c r="AC657" i="15"/>
  <c r="AC656" i="15"/>
  <c r="AC655" i="15"/>
  <c r="AC654" i="15"/>
  <c r="AC653" i="15"/>
  <c r="AC652" i="15"/>
  <c r="AC651" i="15"/>
  <c r="AC650" i="15"/>
  <c r="AC649" i="15"/>
  <c r="AC648" i="15"/>
  <c r="AC647" i="15"/>
  <c r="AC646" i="15"/>
  <c r="AC645" i="15"/>
  <c r="AC644" i="15"/>
  <c r="AC643" i="15"/>
  <c r="AC642" i="15"/>
  <c r="AC641" i="15"/>
  <c r="AC640" i="15"/>
  <c r="AC639" i="15"/>
  <c r="AC638" i="15"/>
  <c r="AC637" i="15"/>
  <c r="AC636" i="15"/>
  <c r="AC635" i="15"/>
  <c r="AC634" i="15"/>
  <c r="AC633" i="15"/>
  <c r="AC632" i="15"/>
  <c r="AC631" i="15"/>
  <c r="AC630" i="15"/>
  <c r="AC629" i="15"/>
  <c r="AC628" i="15"/>
  <c r="AC627" i="15"/>
  <c r="AC626" i="15"/>
  <c r="AC625" i="15"/>
  <c r="AC624" i="15"/>
  <c r="AC623" i="15"/>
  <c r="AC622" i="15"/>
  <c r="AC621" i="15"/>
  <c r="AC620" i="15"/>
  <c r="AC619" i="15"/>
  <c r="AC618" i="15"/>
  <c r="AC617" i="15"/>
  <c r="AC616" i="15"/>
  <c r="AC615" i="15"/>
  <c r="AC614" i="15"/>
  <c r="AC613" i="15"/>
  <c r="AC612" i="15"/>
  <c r="AC611" i="15"/>
  <c r="AC610" i="15"/>
  <c r="AC609" i="15"/>
  <c r="AC608" i="15"/>
  <c r="AC607" i="15"/>
  <c r="AC606" i="15"/>
  <c r="AC605" i="15"/>
  <c r="AC604" i="15"/>
  <c r="AC603" i="15"/>
  <c r="AC602" i="15"/>
  <c r="AC601" i="15"/>
  <c r="AC600" i="15"/>
  <c r="AC599" i="15"/>
  <c r="AC598" i="15"/>
  <c r="AC597" i="15"/>
  <c r="AC596" i="15"/>
  <c r="AC595" i="15"/>
  <c r="AC594" i="15"/>
  <c r="AC593" i="15"/>
  <c r="AC592" i="15"/>
  <c r="AC591" i="15"/>
  <c r="AC590" i="15"/>
  <c r="AC589" i="15"/>
  <c r="AC588" i="15"/>
  <c r="AC587" i="15"/>
  <c r="AC586" i="15"/>
  <c r="AC585" i="15"/>
  <c r="AC584" i="15"/>
  <c r="AC583" i="15"/>
  <c r="AC582" i="15"/>
  <c r="AC581" i="15"/>
  <c r="AC580" i="15"/>
  <c r="AC579" i="15"/>
  <c r="AC578" i="15"/>
  <c r="AC577" i="15"/>
  <c r="AC576" i="15"/>
  <c r="AC575" i="15"/>
  <c r="AC574" i="15"/>
  <c r="AC573" i="15"/>
  <c r="AC572" i="15"/>
  <c r="AC571" i="15"/>
  <c r="AC570" i="15"/>
  <c r="AC569" i="15"/>
  <c r="AC568" i="15"/>
  <c r="AC567" i="15"/>
  <c r="AC566" i="15"/>
  <c r="AC565" i="15"/>
  <c r="AC564" i="15"/>
  <c r="AC563" i="15"/>
  <c r="AC562" i="15"/>
  <c r="AC561" i="15"/>
  <c r="AC560" i="15"/>
  <c r="AC559" i="15"/>
  <c r="AC557" i="15"/>
  <c r="AC556" i="15"/>
  <c r="AC555" i="15"/>
  <c r="AC554" i="15"/>
  <c r="AC552" i="15"/>
  <c r="AC551" i="15"/>
  <c r="AC550" i="15"/>
  <c r="AC549" i="15"/>
  <c r="AC548" i="15"/>
  <c r="AC547" i="15"/>
  <c r="AC545" i="15"/>
  <c r="AC544" i="15"/>
  <c r="AC543" i="15"/>
  <c r="AC542" i="15"/>
  <c r="AC541" i="15"/>
  <c r="AC540" i="15"/>
  <c r="AC539" i="15"/>
  <c r="AC538" i="15"/>
  <c r="AC537" i="15"/>
  <c r="AC536" i="15"/>
  <c r="AC535" i="15"/>
  <c r="AC534" i="15"/>
  <c r="AC533" i="15"/>
  <c r="AC532" i="15"/>
  <c r="AC529" i="15"/>
  <c r="AC528" i="15"/>
  <c r="AC527" i="15"/>
  <c r="AC525" i="15"/>
  <c r="AC524" i="15"/>
  <c r="AC523" i="15"/>
  <c r="AC522" i="15"/>
  <c r="AC521" i="15"/>
  <c r="AC520" i="15"/>
  <c r="AC519" i="15"/>
  <c r="AC518" i="15"/>
  <c r="AC517" i="15"/>
  <c r="AC515" i="15"/>
  <c r="AC513" i="15"/>
  <c r="AC512" i="15"/>
  <c r="AC511" i="15"/>
  <c r="AC509" i="15"/>
  <c r="AC508" i="15"/>
  <c r="AC507" i="15"/>
  <c r="AC506" i="15"/>
  <c r="AC505" i="15"/>
  <c r="AC504" i="15"/>
  <c r="AC503" i="15"/>
  <c r="AC501" i="15"/>
  <c r="AC490" i="15"/>
  <c r="AC489" i="15"/>
  <c r="AC487" i="15"/>
  <c r="AC465" i="15"/>
  <c r="AC461" i="15"/>
  <c r="AC428" i="15"/>
  <c r="AC427" i="15"/>
  <c r="AC421" i="15"/>
  <c r="AC411" i="15"/>
  <c r="AC409" i="15"/>
  <c r="AC408" i="15"/>
  <c r="AC399" i="15"/>
  <c r="AC389" i="15"/>
  <c r="AC310" i="15"/>
  <c r="AC303" i="15"/>
  <c r="AC302" i="15"/>
  <c r="AC301" i="15"/>
  <c r="AC300" i="15"/>
  <c r="AC291" i="15"/>
  <c r="AC287" i="15"/>
  <c r="AC286" i="15"/>
  <c r="AC285" i="15"/>
  <c r="AC284" i="15"/>
  <c r="AC283" i="15"/>
  <c r="AC282" i="15"/>
  <c r="AC281" i="15"/>
  <c r="AC280" i="15"/>
  <c r="AC279" i="15"/>
  <c r="AC278" i="15"/>
  <c r="AC277" i="15"/>
  <c r="AC276" i="15"/>
  <c r="AC275" i="15"/>
  <c r="AC271" i="15"/>
  <c r="AC270" i="15"/>
  <c r="AC269" i="15"/>
  <c r="AC268" i="15"/>
  <c r="AC256" i="15"/>
  <c r="AC254" i="15"/>
  <c r="AC244" i="15"/>
  <c r="AC243" i="15"/>
  <c r="AC221" i="15"/>
  <c r="AC197" i="15"/>
  <c r="AC183" i="15"/>
  <c r="AC92" i="15"/>
  <c r="AC78" i="15"/>
  <c r="AI664" i="15"/>
  <c r="AI663" i="15"/>
  <c r="AI662" i="15"/>
  <c r="AI661" i="15"/>
  <c r="AI660" i="15"/>
  <c r="AI659" i="15"/>
  <c r="AI658" i="15"/>
  <c r="AI657" i="15"/>
  <c r="AI656" i="15"/>
  <c r="AI655" i="15"/>
  <c r="AI654" i="15"/>
  <c r="AI653" i="15"/>
  <c r="AI652" i="15"/>
  <c r="AI651" i="15"/>
  <c r="AI650" i="15"/>
  <c r="AI649" i="15"/>
  <c r="AI648" i="15"/>
  <c r="AI647" i="15"/>
  <c r="AI646" i="15"/>
  <c r="AI645" i="15"/>
  <c r="AI644" i="15"/>
  <c r="AI643" i="15"/>
  <c r="AI642" i="15"/>
  <c r="AI641" i="15"/>
  <c r="AI640" i="15"/>
  <c r="AI639" i="15"/>
  <c r="AI638" i="15"/>
  <c r="AI637" i="15"/>
  <c r="AI636" i="15"/>
  <c r="AI635" i="15"/>
  <c r="AI634" i="15"/>
  <c r="AI633" i="15"/>
  <c r="AI632" i="15"/>
  <c r="AI631" i="15"/>
  <c r="AI630" i="15"/>
  <c r="AI629" i="15"/>
  <c r="AI628" i="15"/>
  <c r="AI627" i="15"/>
  <c r="AI626" i="15"/>
  <c r="AI625" i="15"/>
  <c r="AI624" i="15"/>
  <c r="AI623" i="15"/>
  <c r="AI622" i="15"/>
  <c r="AI621" i="15"/>
  <c r="AI620" i="15"/>
  <c r="AI619" i="15"/>
  <c r="AI618" i="15"/>
  <c r="AI617" i="15"/>
  <c r="AI616" i="15"/>
  <c r="AI615" i="15"/>
  <c r="AI614" i="15"/>
  <c r="AI613" i="15"/>
  <c r="AI612" i="15"/>
  <c r="AI611" i="15"/>
  <c r="AI610" i="15"/>
  <c r="AI609" i="15"/>
  <c r="AI608" i="15"/>
  <c r="AI607" i="15"/>
  <c r="AI606" i="15"/>
  <c r="AI605" i="15"/>
  <c r="AI604" i="15"/>
  <c r="AI603" i="15"/>
  <c r="AI602" i="15"/>
  <c r="AI601" i="15"/>
  <c r="AI600" i="15"/>
  <c r="AI599" i="15"/>
  <c r="AI598" i="15"/>
  <c r="AI597" i="15"/>
  <c r="AI596" i="15"/>
  <c r="AI595" i="15"/>
  <c r="AI594" i="15"/>
  <c r="AI593" i="15"/>
  <c r="AI592" i="15"/>
  <c r="AI591" i="15"/>
  <c r="AI590" i="15"/>
  <c r="AI589" i="15"/>
  <c r="AI588" i="15"/>
  <c r="AI587" i="15"/>
  <c r="AI586" i="15"/>
  <c r="AI585" i="15"/>
  <c r="AI584" i="15"/>
  <c r="AI583" i="15"/>
  <c r="AI582" i="15"/>
  <c r="AI581" i="15"/>
  <c r="AI580" i="15"/>
  <c r="AI579" i="15"/>
  <c r="AI578" i="15"/>
  <c r="AI577" i="15"/>
  <c r="AI576" i="15"/>
  <c r="AI575" i="15"/>
  <c r="AI574" i="15"/>
  <c r="AI573" i="15"/>
  <c r="AI572" i="15"/>
  <c r="AI571" i="15"/>
  <c r="AI570" i="15"/>
  <c r="AI569" i="15"/>
  <c r="AI568" i="15"/>
  <c r="AI567" i="15"/>
  <c r="AI566" i="15"/>
  <c r="AI565" i="15"/>
  <c r="AI564" i="15"/>
  <c r="AI563" i="15"/>
  <c r="AI562" i="15"/>
  <c r="AI561" i="15"/>
  <c r="AI560" i="15"/>
  <c r="AI559" i="15"/>
  <c r="AI557" i="15"/>
  <c r="AI556" i="15"/>
  <c r="AI555" i="15"/>
  <c r="AI554" i="15"/>
  <c r="AI552" i="15"/>
  <c r="AI551" i="15"/>
  <c r="AI550" i="15"/>
  <c r="AI549" i="15"/>
  <c r="AI548" i="15"/>
  <c r="AI547" i="15"/>
  <c r="AI545" i="15"/>
  <c r="AI544" i="15"/>
  <c r="AI543" i="15"/>
  <c r="AI542" i="15"/>
  <c r="AI541" i="15"/>
  <c r="AI540" i="15"/>
  <c r="AI539" i="15"/>
  <c r="AI538" i="15"/>
  <c r="AI537" i="15"/>
  <c r="AI536" i="15"/>
  <c r="AI535" i="15"/>
  <c r="AI534" i="15"/>
  <c r="AI533" i="15"/>
  <c r="AI532" i="15"/>
  <c r="AI529" i="15"/>
  <c r="AI528" i="15"/>
  <c r="AI527" i="15"/>
  <c r="AI525" i="15"/>
  <c r="AI524" i="15"/>
  <c r="AI523" i="15"/>
  <c r="AI522" i="15"/>
  <c r="AI521" i="15"/>
  <c r="AI520" i="15"/>
  <c r="AI519" i="15"/>
  <c r="AI518" i="15"/>
  <c r="AI517" i="15"/>
  <c r="AI515" i="15"/>
  <c r="AI513" i="15"/>
  <c r="AI512" i="15"/>
  <c r="AI511" i="15"/>
  <c r="AI509" i="15"/>
  <c r="AI508" i="15"/>
  <c r="AI507" i="15"/>
  <c r="AI506" i="15"/>
  <c r="AI505" i="15"/>
  <c r="AI504" i="15"/>
  <c r="AI503" i="15"/>
  <c r="AI501" i="15"/>
  <c r="AI490" i="15"/>
  <c r="AI489" i="15"/>
  <c r="AI487" i="15"/>
  <c r="AI465" i="15"/>
  <c r="AI461" i="15"/>
  <c r="AI428" i="15"/>
  <c r="AI427" i="15"/>
  <c r="AI421" i="15"/>
  <c r="AI411" i="15"/>
  <c r="AI409" i="15"/>
  <c r="AI408" i="15"/>
  <c r="AI399" i="15"/>
  <c r="AI389" i="15"/>
  <c r="AI310" i="15"/>
  <c r="AI303" i="15"/>
  <c r="AI302" i="15"/>
  <c r="AI301" i="15"/>
  <c r="AI300" i="15"/>
  <c r="AI291" i="15"/>
  <c r="AI287" i="15"/>
  <c r="AI286" i="15"/>
  <c r="AI285" i="15"/>
  <c r="AI284" i="15"/>
  <c r="AI283" i="15"/>
  <c r="AI282" i="15"/>
  <c r="AI281" i="15"/>
  <c r="AI280" i="15"/>
  <c r="AI279" i="15"/>
  <c r="AI278" i="15"/>
  <c r="AI277" i="15"/>
  <c r="AI276" i="15"/>
  <c r="AI275" i="15"/>
  <c r="AI271" i="15"/>
  <c r="AI270" i="15"/>
  <c r="AI269" i="15"/>
  <c r="AI268" i="15"/>
  <c r="AI256" i="15"/>
  <c r="AI254" i="15"/>
  <c r="AI244" i="15"/>
  <c r="AI243" i="15"/>
  <c r="AI221" i="15"/>
  <c r="AI197" i="15"/>
  <c r="AI183" i="15"/>
  <c r="AI92" i="15"/>
  <c r="AI78" i="15"/>
  <c r="AI3" i="15"/>
  <c r="AI2" i="15"/>
  <c r="AM2" i="15" s="1"/>
  <c r="AQ2" i="15" s="1"/>
  <c r="AH664" i="15"/>
  <c r="AH663" i="15"/>
  <c r="AH662" i="15"/>
  <c r="AH661" i="15"/>
  <c r="AH660" i="15"/>
  <c r="AH659" i="15"/>
  <c r="AH658" i="15"/>
  <c r="AH657" i="15"/>
  <c r="AH656" i="15"/>
  <c r="AH655" i="15"/>
  <c r="AH654" i="15"/>
  <c r="AH653" i="15"/>
  <c r="AH652" i="15"/>
  <c r="AH651" i="15"/>
  <c r="AH650" i="15"/>
  <c r="AH649" i="15"/>
  <c r="AH648" i="15"/>
  <c r="AH647" i="15"/>
  <c r="AH646" i="15"/>
  <c r="AH645" i="15"/>
  <c r="AH644" i="15"/>
  <c r="AH643" i="15"/>
  <c r="AH642" i="15"/>
  <c r="AH641" i="15"/>
  <c r="AH640" i="15"/>
  <c r="AH639" i="15"/>
  <c r="AH638" i="15"/>
  <c r="AH637" i="15"/>
  <c r="AH636" i="15"/>
  <c r="AH635" i="15"/>
  <c r="AH634" i="15"/>
  <c r="AH633" i="15"/>
  <c r="AH632" i="15"/>
  <c r="AH631" i="15"/>
  <c r="AH630" i="15"/>
  <c r="AH629" i="15"/>
  <c r="AH628" i="15"/>
  <c r="AH627" i="15"/>
  <c r="AH626" i="15"/>
  <c r="AH625" i="15"/>
  <c r="AH624" i="15"/>
  <c r="AH623" i="15"/>
  <c r="AH622" i="15"/>
  <c r="AH621" i="15"/>
  <c r="AH620" i="15"/>
  <c r="AH619" i="15"/>
  <c r="AH618" i="15"/>
  <c r="AH617" i="15"/>
  <c r="AH616" i="15"/>
  <c r="AH615" i="15"/>
  <c r="AH614" i="15"/>
  <c r="AH613" i="15"/>
  <c r="AH612" i="15"/>
  <c r="AH611" i="15"/>
  <c r="AH610" i="15"/>
  <c r="AH609" i="15"/>
  <c r="AH608" i="15"/>
  <c r="AH607" i="15"/>
  <c r="AH606" i="15"/>
  <c r="AH605" i="15"/>
  <c r="AH604" i="15"/>
  <c r="AH603" i="15"/>
  <c r="AH602" i="15"/>
  <c r="AH601" i="15"/>
  <c r="AH600" i="15"/>
  <c r="AH599" i="15"/>
  <c r="AH598" i="15"/>
  <c r="AH597" i="15"/>
  <c r="AH596" i="15"/>
  <c r="AH595" i="15"/>
  <c r="AH594" i="15"/>
  <c r="AH593" i="15"/>
  <c r="AH592" i="15"/>
  <c r="AH591" i="15"/>
  <c r="AH590" i="15"/>
  <c r="AH589" i="15"/>
  <c r="AH588" i="15"/>
  <c r="AH587" i="15"/>
  <c r="AH586" i="15"/>
  <c r="AH585" i="15"/>
  <c r="AH584" i="15"/>
  <c r="AH583" i="15"/>
  <c r="AH582" i="15"/>
  <c r="AH581" i="15"/>
  <c r="AH580" i="15"/>
  <c r="AH579" i="15"/>
  <c r="AH578" i="15"/>
  <c r="AH577" i="15"/>
  <c r="AH576" i="15"/>
  <c r="AH575" i="15"/>
  <c r="AH574" i="15"/>
  <c r="AH573" i="15"/>
  <c r="AH572" i="15"/>
  <c r="AH571" i="15"/>
  <c r="AH570" i="15"/>
  <c r="AH569" i="15"/>
  <c r="AH568" i="15"/>
  <c r="AH567" i="15"/>
  <c r="AH566" i="15"/>
  <c r="AH565" i="15"/>
  <c r="AH564" i="15"/>
  <c r="AH563" i="15"/>
  <c r="AH562" i="15"/>
  <c r="AH561" i="15"/>
  <c r="AH560" i="15"/>
  <c r="AH559" i="15"/>
  <c r="AH557" i="15"/>
  <c r="AH556" i="15"/>
  <c r="AH555" i="15"/>
  <c r="AH554" i="15"/>
  <c r="AH552" i="15"/>
  <c r="AH551" i="15"/>
  <c r="AH550" i="15"/>
  <c r="AH549" i="15"/>
  <c r="AH548" i="15"/>
  <c r="AH547" i="15"/>
  <c r="AH545" i="15"/>
  <c r="AH544" i="15"/>
  <c r="AH543" i="15"/>
  <c r="AH542" i="15"/>
  <c r="AH541" i="15"/>
  <c r="AH540" i="15"/>
  <c r="AH539" i="15"/>
  <c r="AH538" i="15"/>
  <c r="AH537" i="15"/>
  <c r="AH536" i="15"/>
  <c r="AH535" i="15"/>
  <c r="AH534" i="15"/>
  <c r="AH533" i="15"/>
  <c r="AH532" i="15"/>
  <c r="AH529" i="15"/>
  <c r="AH528" i="15"/>
  <c r="AH527" i="15"/>
  <c r="AH525" i="15"/>
  <c r="AH524" i="15"/>
  <c r="AH523" i="15"/>
  <c r="AH522" i="15"/>
  <c r="AH521" i="15"/>
  <c r="AH520" i="15"/>
  <c r="AH519" i="15"/>
  <c r="AH518" i="15"/>
  <c r="AH517" i="15"/>
  <c r="AH515" i="15"/>
  <c r="AH513" i="15"/>
  <c r="AH512" i="15"/>
  <c r="AH511" i="15"/>
  <c r="AH509" i="15"/>
  <c r="AH508" i="15"/>
  <c r="AH507" i="15"/>
  <c r="AH506" i="15"/>
  <c r="AH505" i="15"/>
  <c r="AH504" i="15"/>
  <c r="AH503" i="15"/>
  <c r="AH501" i="15"/>
  <c r="AH490" i="15"/>
  <c r="AH489" i="15"/>
  <c r="AH487" i="15"/>
  <c r="AH465" i="15"/>
  <c r="AH461" i="15"/>
  <c r="AH428" i="15"/>
  <c r="AH427" i="15"/>
  <c r="AH421" i="15"/>
  <c r="AH411" i="15"/>
  <c r="AH409" i="15"/>
  <c r="AH408" i="15"/>
  <c r="AH399" i="15"/>
  <c r="AH389" i="15"/>
  <c r="AH310" i="15"/>
  <c r="AH303" i="15"/>
  <c r="AH302" i="15"/>
  <c r="AH301" i="15"/>
  <c r="AH300" i="15"/>
  <c r="AH291" i="15"/>
  <c r="AH287" i="15"/>
  <c r="AH286" i="15"/>
  <c r="AH285" i="15"/>
  <c r="AH284" i="15"/>
  <c r="AH283" i="15"/>
  <c r="AH282" i="15"/>
  <c r="AH281" i="15"/>
  <c r="AH280" i="15"/>
  <c r="AH279" i="15"/>
  <c r="AH278" i="15"/>
  <c r="AH277" i="15"/>
  <c r="AH276" i="15"/>
  <c r="AH275" i="15"/>
  <c r="AH271" i="15"/>
  <c r="AH270" i="15"/>
  <c r="AH269" i="15"/>
  <c r="AH268" i="15"/>
  <c r="AH256" i="15"/>
  <c r="AH254" i="15"/>
  <c r="AH244" i="15"/>
  <c r="AH243" i="15"/>
  <c r="AH221" i="15"/>
  <c r="AH197" i="15"/>
  <c r="AH183" i="15"/>
  <c r="AH92" i="15"/>
  <c r="AH78" i="15"/>
  <c r="AH3" i="15"/>
  <c r="AH2" i="15"/>
  <c r="AL2" i="15" s="1"/>
  <c r="AP2" i="15" s="1"/>
  <c r="AG664" i="15"/>
  <c r="AG663" i="15"/>
  <c r="AG662" i="15"/>
  <c r="AG661" i="15"/>
  <c r="AG660" i="15"/>
  <c r="AG659" i="15"/>
  <c r="AG658" i="15"/>
  <c r="AG657" i="15"/>
  <c r="AG656" i="15"/>
  <c r="AG655" i="15"/>
  <c r="AG654" i="15"/>
  <c r="AG653" i="15"/>
  <c r="AG652" i="15"/>
  <c r="AG651" i="15"/>
  <c r="AG650" i="15"/>
  <c r="AG649" i="15"/>
  <c r="AG648" i="15"/>
  <c r="AG647" i="15"/>
  <c r="AG646" i="15"/>
  <c r="AG645" i="15"/>
  <c r="AG644" i="15"/>
  <c r="AG643" i="15"/>
  <c r="AG642" i="15"/>
  <c r="AG641" i="15"/>
  <c r="AG640" i="15"/>
  <c r="AG639" i="15"/>
  <c r="AG638" i="15"/>
  <c r="AG637" i="15"/>
  <c r="AG636" i="15"/>
  <c r="AG635" i="15"/>
  <c r="AG634" i="15"/>
  <c r="AG633" i="15"/>
  <c r="AG632" i="15"/>
  <c r="AG631" i="15"/>
  <c r="AG630" i="15"/>
  <c r="AG629" i="15"/>
  <c r="AG628" i="15"/>
  <c r="AG627" i="15"/>
  <c r="AG626" i="15"/>
  <c r="AG625" i="15"/>
  <c r="AG624" i="15"/>
  <c r="AG623" i="15"/>
  <c r="AG622" i="15"/>
  <c r="AG621" i="15"/>
  <c r="AG620" i="15"/>
  <c r="AG619" i="15"/>
  <c r="AG618" i="15"/>
  <c r="AG617" i="15"/>
  <c r="AG616" i="15"/>
  <c r="AG615" i="15"/>
  <c r="AG614" i="15"/>
  <c r="AG613" i="15"/>
  <c r="AG612" i="15"/>
  <c r="AG611" i="15"/>
  <c r="AG610" i="15"/>
  <c r="AG609" i="15"/>
  <c r="AG608" i="15"/>
  <c r="AG607" i="15"/>
  <c r="AG606" i="15"/>
  <c r="AG605" i="15"/>
  <c r="AG604" i="15"/>
  <c r="AG603" i="15"/>
  <c r="AG602" i="15"/>
  <c r="AG601" i="15"/>
  <c r="AG600" i="15"/>
  <c r="AG599" i="15"/>
  <c r="AG598" i="15"/>
  <c r="AG597" i="15"/>
  <c r="AG596" i="15"/>
  <c r="AG595" i="15"/>
  <c r="AG594" i="15"/>
  <c r="AG593" i="15"/>
  <c r="AG592" i="15"/>
  <c r="AG591" i="15"/>
  <c r="AG590" i="15"/>
  <c r="AG589" i="15"/>
  <c r="AG588" i="15"/>
  <c r="AG587" i="15"/>
  <c r="AG586" i="15"/>
  <c r="AG585" i="15"/>
  <c r="AG584" i="15"/>
  <c r="AG583" i="15"/>
  <c r="AG582" i="15"/>
  <c r="AG581" i="15"/>
  <c r="AG580" i="15"/>
  <c r="AG579" i="15"/>
  <c r="AG578" i="15"/>
  <c r="AG577" i="15"/>
  <c r="AG576" i="15"/>
  <c r="AG575" i="15"/>
  <c r="AG574" i="15"/>
  <c r="AG573" i="15"/>
  <c r="AG572" i="15"/>
  <c r="AG571" i="15"/>
  <c r="AG570" i="15"/>
  <c r="AG569" i="15"/>
  <c r="AG568" i="15"/>
  <c r="AG567" i="15"/>
  <c r="AG566" i="15"/>
  <c r="AG565" i="15"/>
  <c r="AG564" i="15"/>
  <c r="AG563" i="15"/>
  <c r="AG562" i="15"/>
  <c r="AG561" i="15"/>
  <c r="AG560" i="15"/>
  <c r="AG559" i="15"/>
  <c r="AG557" i="15"/>
  <c r="AG556" i="15"/>
  <c r="AG555" i="15"/>
  <c r="AG554" i="15"/>
  <c r="AG552" i="15"/>
  <c r="AG551" i="15"/>
  <c r="AG550" i="15"/>
  <c r="AG549" i="15"/>
  <c r="AG548" i="15"/>
  <c r="AG547" i="15"/>
  <c r="AG545" i="15"/>
  <c r="AG544" i="15"/>
  <c r="AG543" i="15"/>
  <c r="AG542" i="15"/>
  <c r="AG541" i="15"/>
  <c r="AG540" i="15"/>
  <c r="AG539" i="15"/>
  <c r="AG538" i="15"/>
  <c r="AG537" i="15"/>
  <c r="AG536" i="15"/>
  <c r="AG535" i="15"/>
  <c r="AG534" i="15"/>
  <c r="AG533" i="15"/>
  <c r="AG532" i="15"/>
  <c r="AG529" i="15"/>
  <c r="AG528" i="15"/>
  <c r="AG527" i="15"/>
  <c r="AG525" i="15"/>
  <c r="AG524" i="15"/>
  <c r="AG523" i="15"/>
  <c r="AG522" i="15"/>
  <c r="AG521" i="15"/>
  <c r="AG520" i="15"/>
  <c r="AG519" i="15"/>
  <c r="AG518" i="15"/>
  <c r="AG517" i="15"/>
  <c r="AG515" i="15"/>
  <c r="AG513" i="15"/>
  <c r="AG512" i="15"/>
  <c r="AG511" i="15"/>
  <c r="AG509" i="15"/>
  <c r="AG508" i="15"/>
  <c r="AG507" i="15"/>
  <c r="AG506" i="15"/>
  <c r="AG505" i="15"/>
  <c r="AG504" i="15"/>
  <c r="AG503" i="15"/>
  <c r="AG501" i="15"/>
  <c r="AG490" i="15"/>
  <c r="AG489" i="15"/>
  <c r="AG487" i="15"/>
  <c r="AG465" i="15"/>
  <c r="AG461" i="15"/>
  <c r="AG428" i="15"/>
  <c r="AG427" i="15"/>
  <c r="AG421" i="15"/>
  <c r="AG411" i="15"/>
  <c r="AG409" i="15"/>
  <c r="AG408" i="15"/>
  <c r="AG399" i="15"/>
  <c r="AG389" i="15"/>
  <c r="AG310" i="15"/>
  <c r="AG303" i="15"/>
  <c r="AG302" i="15"/>
  <c r="AG301" i="15"/>
  <c r="AG300" i="15"/>
  <c r="AG291" i="15"/>
  <c r="AG287" i="15"/>
  <c r="AG286" i="15"/>
  <c r="AG285" i="15"/>
  <c r="AG284" i="15"/>
  <c r="AG283" i="15"/>
  <c r="AG282" i="15"/>
  <c r="AG281" i="15"/>
  <c r="AG280" i="15"/>
  <c r="AG279" i="15"/>
  <c r="AG278" i="15"/>
  <c r="AG277" i="15"/>
  <c r="AG276" i="15"/>
  <c r="AG275" i="15"/>
  <c r="AG271" i="15"/>
  <c r="AG270" i="15"/>
  <c r="AG269" i="15"/>
  <c r="AG268" i="15"/>
  <c r="AG256" i="15"/>
  <c r="AG254" i="15"/>
  <c r="AG244" i="15"/>
  <c r="AG243" i="15"/>
  <c r="AG221" i="15"/>
  <c r="AG197" i="15"/>
  <c r="AG183" i="15"/>
  <c r="AG92" i="15"/>
  <c r="AG78" i="15"/>
  <c r="AG3" i="15"/>
  <c r="AG2" i="15"/>
  <c r="D2" i="15"/>
  <c r="P2" i="15" s="1"/>
  <c r="F2" i="15"/>
  <c r="G2" i="15"/>
  <c r="K2" i="15"/>
  <c r="L2" i="15"/>
  <c r="M2" i="15"/>
  <c r="Q2" i="15" s="1"/>
  <c r="N2" i="15"/>
  <c r="O2" i="15"/>
  <c r="S2" i="15" s="1"/>
  <c r="W2" i="15" s="1"/>
  <c r="AA2" i="15" s="1"/>
  <c r="R2" i="15"/>
  <c r="T2" i="15"/>
  <c r="X2" i="15" s="1"/>
  <c r="V2" i="15"/>
  <c r="Z2" i="15" s="1"/>
  <c r="AB2" i="15"/>
  <c r="AC2" i="15"/>
  <c r="AD2" i="15"/>
  <c r="AE2" i="15"/>
  <c r="AF2" i="15"/>
  <c r="AJ2" i="15"/>
  <c r="AN2" i="15" s="1"/>
  <c r="AO2" i="15"/>
  <c r="R3" i="15"/>
  <c r="AO664" i="15"/>
  <c r="AJ664" i="15"/>
  <c r="AN664" i="15" s="1"/>
  <c r="AF664" i="15"/>
  <c r="AE664" i="15"/>
  <c r="AD664" i="15"/>
  <c r="AB664" i="15"/>
  <c r="V664" i="15"/>
  <c r="Z664" i="15" s="1"/>
  <c r="T664" i="15"/>
  <c r="X664" i="15" s="1"/>
  <c r="O664" i="15"/>
  <c r="S664" i="15" s="1"/>
  <c r="W664" i="15" s="1"/>
  <c r="AA664" i="15" s="1"/>
  <c r="N664" i="15"/>
  <c r="M664" i="15"/>
  <c r="Q664" i="15" s="1"/>
  <c r="L664" i="15"/>
  <c r="K664" i="15"/>
  <c r="I664" i="15"/>
  <c r="G664" i="15"/>
  <c r="F664" i="15"/>
  <c r="D664" i="15"/>
  <c r="AO663" i="15"/>
  <c r="AJ663" i="15"/>
  <c r="AN663" i="15" s="1"/>
  <c r="AF663" i="15"/>
  <c r="AE663" i="15"/>
  <c r="AD663" i="15"/>
  <c r="AL663" i="15" s="1"/>
  <c r="AP663" i="15" s="1"/>
  <c r="AB663" i="15"/>
  <c r="V663" i="15"/>
  <c r="Z663" i="15" s="1"/>
  <c r="T663" i="15"/>
  <c r="X663" i="15" s="1"/>
  <c r="O663" i="15"/>
  <c r="S663" i="15" s="1"/>
  <c r="W663" i="15" s="1"/>
  <c r="AA663" i="15" s="1"/>
  <c r="N663" i="15"/>
  <c r="M663" i="15"/>
  <c r="Q663" i="15" s="1"/>
  <c r="L663" i="15"/>
  <c r="K663" i="15"/>
  <c r="I663" i="15"/>
  <c r="G663" i="15"/>
  <c r="F663" i="15"/>
  <c r="D663" i="15"/>
  <c r="AO662" i="15"/>
  <c r="AJ662" i="15"/>
  <c r="AN662" i="15" s="1"/>
  <c r="AF662" i="15"/>
  <c r="AE662" i="15"/>
  <c r="AD662" i="15"/>
  <c r="AB662" i="15"/>
  <c r="V662" i="15"/>
  <c r="Z662" i="15" s="1"/>
  <c r="T662" i="15"/>
  <c r="X662" i="15" s="1"/>
  <c r="O662" i="15"/>
  <c r="S662" i="15" s="1"/>
  <c r="W662" i="15" s="1"/>
  <c r="AA662" i="15" s="1"/>
  <c r="N662" i="15"/>
  <c r="M662" i="15"/>
  <c r="Q662" i="15" s="1"/>
  <c r="L662" i="15"/>
  <c r="K662" i="15"/>
  <c r="I662" i="15"/>
  <c r="G662" i="15"/>
  <c r="F662" i="15"/>
  <c r="D662" i="15"/>
  <c r="AO661" i="15"/>
  <c r="AJ661" i="15"/>
  <c r="AN661" i="15" s="1"/>
  <c r="AF661" i="15"/>
  <c r="AE661" i="15"/>
  <c r="AD661" i="15"/>
  <c r="AL661" i="15" s="1"/>
  <c r="AP661" i="15" s="1"/>
  <c r="AB661" i="15"/>
  <c r="V661" i="15"/>
  <c r="Z661" i="15" s="1"/>
  <c r="T661" i="15"/>
  <c r="X661" i="15" s="1"/>
  <c r="O661" i="15"/>
  <c r="S661" i="15" s="1"/>
  <c r="W661" i="15" s="1"/>
  <c r="AA661" i="15" s="1"/>
  <c r="N661" i="15"/>
  <c r="M661" i="15"/>
  <c r="Q661" i="15" s="1"/>
  <c r="Y661" i="15" s="1"/>
  <c r="L661" i="15"/>
  <c r="K661" i="15"/>
  <c r="I661" i="15"/>
  <c r="G661" i="15"/>
  <c r="F661" i="15"/>
  <c r="D661" i="15"/>
  <c r="AO660" i="15"/>
  <c r="AJ660" i="15"/>
  <c r="AN660" i="15" s="1"/>
  <c r="AF660" i="15"/>
  <c r="AE660" i="15"/>
  <c r="AD660" i="15"/>
  <c r="AL660" i="15" s="1"/>
  <c r="AP660" i="15" s="1"/>
  <c r="AB660" i="15"/>
  <c r="V660" i="15"/>
  <c r="Z660" i="15" s="1"/>
  <c r="T660" i="15"/>
  <c r="X660" i="15" s="1"/>
  <c r="O660" i="15"/>
  <c r="S660" i="15" s="1"/>
  <c r="W660" i="15" s="1"/>
  <c r="AA660" i="15" s="1"/>
  <c r="N660" i="15"/>
  <c r="M660" i="15"/>
  <c r="Q660" i="15" s="1"/>
  <c r="Y660" i="15" s="1"/>
  <c r="L660" i="15"/>
  <c r="K660" i="15"/>
  <c r="I660" i="15"/>
  <c r="G660" i="15"/>
  <c r="F660" i="15"/>
  <c r="D660" i="15"/>
  <c r="AO659" i="15"/>
  <c r="AJ659" i="15"/>
  <c r="AN659" i="15" s="1"/>
  <c r="AF659" i="15"/>
  <c r="AE659" i="15"/>
  <c r="AD659" i="15"/>
  <c r="AB659" i="15"/>
  <c r="V659" i="15"/>
  <c r="Z659" i="15" s="1"/>
  <c r="T659" i="15"/>
  <c r="X659" i="15" s="1"/>
  <c r="O659" i="15"/>
  <c r="S659" i="15" s="1"/>
  <c r="W659" i="15" s="1"/>
  <c r="AA659" i="15" s="1"/>
  <c r="N659" i="15"/>
  <c r="M659" i="15"/>
  <c r="Q659" i="15" s="1"/>
  <c r="L659" i="15"/>
  <c r="K659" i="15"/>
  <c r="I659" i="15"/>
  <c r="G659" i="15"/>
  <c r="F659" i="15"/>
  <c r="D659" i="15"/>
  <c r="AO658" i="15"/>
  <c r="AJ658" i="15"/>
  <c r="AN658" i="15" s="1"/>
  <c r="AF658" i="15"/>
  <c r="AE658" i="15"/>
  <c r="AD658" i="15"/>
  <c r="AB658" i="15"/>
  <c r="V658" i="15"/>
  <c r="Z658" i="15" s="1"/>
  <c r="T658" i="15"/>
  <c r="X658" i="15" s="1"/>
  <c r="O658" i="15"/>
  <c r="S658" i="15" s="1"/>
  <c r="W658" i="15" s="1"/>
  <c r="AA658" i="15" s="1"/>
  <c r="N658" i="15"/>
  <c r="M658" i="15"/>
  <c r="Q658" i="15" s="1"/>
  <c r="Y658" i="15" s="1"/>
  <c r="L658" i="15"/>
  <c r="K658" i="15"/>
  <c r="I658" i="15"/>
  <c r="G658" i="15"/>
  <c r="F658" i="15"/>
  <c r="D658" i="15"/>
  <c r="AO657" i="15"/>
  <c r="AJ657" i="15"/>
  <c r="AN657" i="15" s="1"/>
  <c r="AF657" i="15"/>
  <c r="AE657" i="15"/>
  <c r="AD657" i="15"/>
  <c r="AL657" i="15" s="1"/>
  <c r="AP657" i="15" s="1"/>
  <c r="AB657" i="15"/>
  <c r="V657" i="15"/>
  <c r="Z657" i="15" s="1"/>
  <c r="T657" i="15"/>
  <c r="X657" i="15" s="1"/>
  <c r="O657" i="15"/>
  <c r="S657" i="15" s="1"/>
  <c r="W657" i="15" s="1"/>
  <c r="AA657" i="15" s="1"/>
  <c r="N657" i="15"/>
  <c r="M657" i="15"/>
  <c r="Q657" i="15" s="1"/>
  <c r="L657" i="15"/>
  <c r="K657" i="15"/>
  <c r="I657" i="15"/>
  <c r="G657" i="15"/>
  <c r="F657" i="15"/>
  <c r="D657" i="15"/>
  <c r="AO656" i="15"/>
  <c r="AJ656" i="15"/>
  <c r="AN656" i="15" s="1"/>
  <c r="AF656" i="15"/>
  <c r="AE656" i="15"/>
  <c r="AD656" i="15"/>
  <c r="AL656" i="15" s="1"/>
  <c r="AP656" i="15" s="1"/>
  <c r="AB656" i="15"/>
  <c r="V656" i="15"/>
  <c r="Z656" i="15" s="1"/>
  <c r="T656" i="15"/>
  <c r="X656" i="15" s="1"/>
  <c r="O656" i="15"/>
  <c r="S656" i="15" s="1"/>
  <c r="W656" i="15" s="1"/>
  <c r="AA656" i="15" s="1"/>
  <c r="N656" i="15"/>
  <c r="M656" i="15"/>
  <c r="Q656" i="15" s="1"/>
  <c r="L656" i="15"/>
  <c r="K656" i="15"/>
  <c r="I656" i="15"/>
  <c r="G656" i="15"/>
  <c r="F656" i="15"/>
  <c r="D656" i="15"/>
  <c r="AO655" i="15"/>
  <c r="AJ655" i="15"/>
  <c r="AN655" i="15" s="1"/>
  <c r="AF655" i="15"/>
  <c r="AE655" i="15"/>
  <c r="AD655" i="15"/>
  <c r="AB655" i="15"/>
  <c r="V655" i="15"/>
  <c r="Z655" i="15" s="1"/>
  <c r="T655" i="15"/>
  <c r="X655" i="15" s="1"/>
  <c r="O655" i="15"/>
  <c r="S655" i="15" s="1"/>
  <c r="W655" i="15" s="1"/>
  <c r="AA655" i="15" s="1"/>
  <c r="N655" i="15"/>
  <c r="M655" i="15"/>
  <c r="Q655" i="15" s="1"/>
  <c r="L655" i="15"/>
  <c r="K655" i="15"/>
  <c r="I655" i="15"/>
  <c r="G655" i="15"/>
  <c r="F655" i="15"/>
  <c r="D655" i="15"/>
  <c r="AO654" i="15"/>
  <c r="AJ654" i="15"/>
  <c r="AN654" i="15" s="1"/>
  <c r="AF654" i="15"/>
  <c r="AE654" i="15"/>
  <c r="AD654" i="15"/>
  <c r="AB654" i="15"/>
  <c r="V654" i="15"/>
  <c r="Z654" i="15" s="1"/>
  <c r="T654" i="15"/>
  <c r="X654" i="15" s="1"/>
  <c r="O654" i="15"/>
  <c r="S654" i="15" s="1"/>
  <c r="W654" i="15" s="1"/>
  <c r="AA654" i="15" s="1"/>
  <c r="N654" i="15"/>
  <c r="M654" i="15"/>
  <c r="Q654" i="15" s="1"/>
  <c r="L654" i="15"/>
  <c r="K654" i="15"/>
  <c r="I654" i="15"/>
  <c r="G654" i="15"/>
  <c r="F654" i="15"/>
  <c r="D654" i="15"/>
  <c r="AO653" i="15"/>
  <c r="AJ653" i="15"/>
  <c r="AN653" i="15" s="1"/>
  <c r="AF653" i="15"/>
  <c r="AE653" i="15"/>
  <c r="AD653" i="15"/>
  <c r="AL653" i="15" s="1"/>
  <c r="AP653" i="15" s="1"/>
  <c r="AB653" i="15"/>
  <c r="V653" i="15"/>
  <c r="Z653" i="15" s="1"/>
  <c r="T653" i="15"/>
  <c r="X653" i="15" s="1"/>
  <c r="O653" i="15"/>
  <c r="S653" i="15" s="1"/>
  <c r="W653" i="15" s="1"/>
  <c r="AA653" i="15" s="1"/>
  <c r="N653" i="15"/>
  <c r="M653" i="15"/>
  <c r="Q653" i="15" s="1"/>
  <c r="L653" i="15"/>
  <c r="K653" i="15"/>
  <c r="I653" i="15"/>
  <c r="G653" i="15"/>
  <c r="F653" i="15"/>
  <c r="D653" i="15"/>
  <c r="AO652" i="15"/>
  <c r="AJ652" i="15"/>
  <c r="AN652" i="15" s="1"/>
  <c r="AF652" i="15"/>
  <c r="AE652" i="15"/>
  <c r="AD652" i="15"/>
  <c r="AL652" i="15" s="1"/>
  <c r="AP652" i="15" s="1"/>
  <c r="AB652" i="15"/>
  <c r="V652" i="15"/>
  <c r="Z652" i="15" s="1"/>
  <c r="T652" i="15"/>
  <c r="X652" i="15" s="1"/>
  <c r="O652" i="15"/>
  <c r="S652" i="15" s="1"/>
  <c r="W652" i="15" s="1"/>
  <c r="AA652" i="15" s="1"/>
  <c r="N652" i="15"/>
  <c r="M652" i="15"/>
  <c r="Q652" i="15" s="1"/>
  <c r="Y652" i="15" s="1"/>
  <c r="L652" i="15"/>
  <c r="K652" i="15"/>
  <c r="I652" i="15"/>
  <c r="G652" i="15"/>
  <c r="F652" i="15"/>
  <c r="D652" i="15"/>
  <c r="AO651" i="15"/>
  <c r="AJ651" i="15"/>
  <c r="AN651" i="15" s="1"/>
  <c r="AF651" i="15"/>
  <c r="AE651" i="15"/>
  <c r="AD651" i="15"/>
  <c r="AL651" i="15" s="1"/>
  <c r="AP651" i="15" s="1"/>
  <c r="AB651" i="15"/>
  <c r="V651" i="15"/>
  <c r="Z651" i="15" s="1"/>
  <c r="T651" i="15"/>
  <c r="X651" i="15" s="1"/>
  <c r="O651" i="15"/>
  <c r="S651" i="15" s="1"/>
  <c r="W651" i="15" s="1"/>
  <c r="AA651" i="15" s="1"/>
  <c r="N651" i="15"/>
  <c r="M651" i="15"/>
  <c r="Q651" i="15" s="1"/>
  <c r="L651" i="15"/>
  <c r="K651" i="15"/>
  <c r="I651" i="15"/>
  <c r="G651" i="15"/>
  <c r="F651" i="15"/>
  <c r="D651" i="15"/>
  <c r="AO650" i="15"/>
  <c r="AJ650" i="15"/>
  <c r="AN650" i="15" s="1"/>
  <c r="AF650" i="15"/>
  <c r="AE650" i="15"/>
  <c r="AD650" i="15"/>
  <c r="AB650" i="15"/>
  <c r="V650" i="15"/>
  <c r="Z650" i="15" s="1"/>
  <c r="T650" i="15"/>
  <c r="X650" i="15" s="1"/>
  <c r="O650" i="15"/>
  <c r="S650" i="15" s="1"/>
  <c r="W650" i="15" s="1"/>
  <c r="AA650" i="15" s="1"/>
  <c r="N650" i="15"/>
  <c r="M650" i="15"/>
  <c r="Q650" i="15" s="1"/>
  <c r="L650" i="15"/>
  <c r="K650" i="15"/>
  <c r="I650" i="15"/>
  <c r="G650" i="15"/>
  <c r="F650" i="15"/>
  <c r="D650" i="15"/>
  <c r="AO649" i="15"/>
  <c r="AJ649" i="15"/>
  <c r="AN649" i="15" s="1"/>
  <c r="AF649" i="15"/>
  <c r="AE649" i="15"/>
  <c r="AD649" i="15"/>
  <c r="AL649" i="15" s="1"/>
  <c r="AP649" i="15" s="1"/>
  <c r="AB649" i="15"/>
  <c r="V649" i="15"/>
  <c r="Z649" i="15" s="1"/>
  <c r="T649" i="15"/>
  <c r="X649" i="15" s="1"/>
  <c r="O649" i="15"/>
  <c r="S649" i="15" s="1"/>
  <c r="W649" i="15" s="1"/>
  <c r="AA649" i="15" s="1"/>
  <c r="N649" i="15"/>
  <c r="M649" i="15"/>
  <c r="Q649" i="15" s="1"/>
  <c r="L649" i="15"/>
  <c r="K649" i="15"/>
  <c r="I649" i="15"/>
  <c r="G649" i="15"/>
  <c r="F649" i="15"/>
  <c r="D649" i="15"/>
  <c r="AO648" i="15"/>
  <c r="AJ648" i="15"/>
  <c r="AN648" i="15" s="1"/>
  <c r="AF648" i="15"/>
  <c r="AE648" i="15"/>
  <c r="AD648" i="15"/>
  <c r="AL648" i="15" s="1"/>
  <c r="AP648" i="15" s="1"/>
  <c r="AB648" i="15"/>
  <c r="V648" i="15"/>
  <c r="Z648" i="15" s="1"/>
  <c r="T648" i="15"/>
  <c r="X648" i="15" s="1"/>
  <c r="O648" i="15"/>
  <c r="S648" i="15" s="1"/>
  <c r="W648" i="15" s="1"/>
  <c r="AA648" i="15" s="1"/>
  <c r="N648" i="15"/>
  <c r="M648" i="15"/>
  <c r="Q648" i="15" s="1"/>
  <c r="Y648" i="15" s="1"/>
  <c r="L648" i="15"/>
  <c r="K648" i="15"/>
  <c r="I648" i="15"/>
  <c r="G648" i="15"/>
  <c r="F648" i="15"/>
  <c r="D648" i="15"/>
  <c r="AO647" i="15"/>
  <c r="AJ647" i="15"/>
  <c r="AN647" i="15" s="1"/>
  <c r="AF647" i="15"/>
  <c r="AE647" i="15"/>
  <c r="AD647" i="15"/>
  <c r="AB647" i="15"/>
  <c r="V647" i="15"/>
  <c r="Z647" i="15" s="1"/>
  <c r="T647" i="15"/>
  <c r="X647" i="15" s="1"/>
  <c r="O647" i="15"/>
  <c r="S647" i="15" s="1"/>
  <c r="W647" i="15" s="1"/>
  <c r="AA647" i="15" s="1"/>
  <c r="N647" i="15"/>
  <c r="M647" i="15"/>
  <c r="Q647" i="15" s="1"/>
  <c r="L647" i="15"/>
  <c r="K647" i="15"/>
  <c r="I647" i="15"/>
  <c r="G647" i="15"/>
  <c r="F647" i="15"/>
  <c r="D647" i="15"/>
  <c r="AO646" i="15"/>
  <c r="AJ646" i="15"/>
  <c r="AN646" i="15" s="1"/>
  <c r="AF646" i="15"/>
  <c r="AE646" i="15"/>
  <c r="AD646" i="15"/>
  <c r="AL646" i="15" s="1"/>
  <c r="AP646" i="15" s="1"/>
  <c r="AB646" i="15"/>
  <c r="V646" i="15"/>
  <c r="Z646" i="15" s="1"/>
  <c r="T646" i="15"/>
  <c r="X646" i="15" s="1"/>
  <c r="O646" i="15"/>
  <c r="S646" i="15" s="1"/>
  <c r="W646" i="15" s="1"/>
  <c r="AA646" i="15" s="1"/>
  <c r="N646" i="15"/>
  <c r="M646" i="15"/>
  <c r="Q646" i="15" s="1"/>
  <c r="L646" i="15"/>
  <c r="K646" i="15"/>
  <c r="I646" i="15"/>
  <c r="G646" i="15"/>
  <c r="F646" i="15"/>
  <c r="D646" i="15"/>
  <c r="AO645" i="15"/>
  <c r="AJ645" i="15"/>
  <c r="AN645" i="15" s="1"/>
  <c r="AF645" i="15"/>
  <c r="AE645" i="15"/>
  <c r="AD645" i="15"/>
  <c r="AL645" i="15" s="1"/>
  <c r="AP645" i="15" s="1"/>
  <c r="AB645" i="15"/>
  <c r="V645" i="15"/>
  <c r="Z645" i="15" s="1"/>
  <c r="T645" i="15"/>
  <c r="X645" i="15" s="1"/>
  <c r="O645" i="15"/>
  <c r="S645" i="15" s="1"/>
  <c r="W645" i="15" s="1"/>
  <c r="AA645" i="15" s="1"/>
  <c r="N645" i="15"/>
  <c r="M645" i="15"/>
  <c r="Q645" i="15" s="1"/>
  <c r="L645" i="15"/>
  <c r="K645" i="15"/>
  <c r="I645" i="15"/>
  <c r="G645" i="15"/>
  <c r="F645" i="15"/>
  <c r="D645" i="15"/>
  <c r="AO644" i="15"/>
  <c r="AJ644" i="15"/>
  <c r="AN644" i="15" s="1"/>
  <c r="AF644" i="15"/>
  <c r="AE644" i="15"/>
  <c r="AD644" i="15"/>
  <c r="AL644" i="15" s="1"/>
  <c r="AP644" i="15" s="1"/>
  <c r="AB644" i="15"/>
  <c r="V644" i="15"/>
  <c r="Z644" i="15" s="1"/>
  <c r="T644" i="15"/>
  <c r="X644" i="15" s="1"/>
  <c r="O644" i="15"/>
  <c r="S644" i="15" s="1"/>
  <c r="W644" i="15" s="1"/>
  <c r="AA644" i="15" s="1"/>
  <c r="N644" i="15"/>
  <c r="M644" i="15"/>
  <c r="Q644" i="15" s="1"/>
  <c r="L644" i="15"/>
  <c r="K644" i="15"/>
  <c r="I644" i="15"/>
  <c r="G644" i="15"/>
  <c r="F644" i="15"/>
  <c r="D644" i="15"/>
  <c r="AO643" i="15"/>
  <c r="AJ643" i="15"/>
  <c r="AN643" i="15" s="1"/>
  <c r="AF643" i="15"/>
  <c r="AE643" i="15"/>
  <c r="AD643" i="15"/>
  <c r="AL643" i="15" s="1"/>
  <c r="AP643" i="15" s="1"/>
  <c r="AB643" i="15"/>
  <c r="V643" i="15"/>
  <c r="Z643" i="15" s="1"/>
  <c r="T643" i="15"/>
  <c r="X643" i="15" s="1"/>
  <c r="O643" i="15"/>
  <c r="S643" i="15" s="1"/>
  <c r="W643" i="15" s="1"/>
  <c r="AA643" i="15" s="1"/>
  <c r="N643" i="15"/>
  <c r="M643" i="15"/>
  <c r="Q643" i="15" s="1"/>
  <c r="Y643" i="15" s="1"/>
  <c r="L643" i="15"/>
  <c r="K643" i="15"/>
  <c r="I643" i="15"/>
  <c r="G643" i="15"/>
  <c r="F643" i="15"/>
  <c r="D643" i="15"/>
  <c r="AO642" i="15"/>
  <c r="AJ642" i="15"/>
  <c r="AN642" i="15" s="1"/>
  <c r="AF642" i="15"/>
  <c r="AE642" i="15"/>
  <c r="AD642" i="15"/>
  <c r="AL642" i="15" s="1"/>
  <c r="AP642" i="15" s="1"/>
  <c r="AB642" i="15"/>
  <c r="V642" i="15"/>
  <c r="Z642" i="15" s="1"/>
  <c r="T642" i="15"/>
  <c r="X642" i="15" s="1"/>
  <c r="O642" i="15"/>
  <c r="S642" i="15" s="1"/>
  <c r="W642" i="15" s="1"/>
  <c r="AA642" i="15" s="1"/>
  <c r="N642" i="15"/>
  <c r="M642" i="15"/>
  <c r="Q642" i="15" s="1"/>
  <c r="Y642" i="15" s="1"/>
  <c r="L642" i="15"/>
  <c r="K642" i="15"/>
  <c r="I642" i="15"/>
  <c r="G642" i="15"/>
  <c r="F642" i="15"/>
  <c r="D642" i="15"/>
  <c r="AO641" i="15"/>
  <c r="AJ641" i="15"/>
  <c r="AN641" i="15" s="1"/>
  <c r="AF641" i="15"/>
  <c r="AE641" i="15"/>
  <c r="AD641" i="15"/>
  <c r="AL641" i="15" s="1"/>
  <c r="AP641" i="15" s="1"/>
  <c r="AB641" i="15"/>
  <c r="V641" i="15"/>
  <c r="Z641" i="15" s="1"/>
  <c r="T641" i="15"/>
  <c r="X641" i="15" s="1"/>
  <c r="O641" i="15"/>
  <c r="S641" i="15" s="1"/>
  <c r="W641" i="15" s="1"/>
  <c r="AA641" i="15" s="1"/>
  <c r="N641" i="15"/>
  <c r="M641" i="15"/>
  <c r="Q641" i="15" s="1"/>
  <c r="Y641" i="15" s="1"/>
  <c r="L641" i="15"/>
  <c r="K641" i="15"/>
  <c r="I641" i="15"/>
  <c r="G641" i="15"/>
  <c r="F641" i="15"/>
  <c r="D641" i="15"/>
  <c r="AO640" i="15"/>
  <c r="AJ640" i="15"/>
  <c r="AN640" i="15" s="1"/>
  <c r="AF640" i="15"/>
  <c r="AE640" i="15"/>
  <c r="AD640" i="15"/>
  <c r="AB640" i="15"/>
  <c r="V640" i="15"/>
  <c r="Z640" i="15" s="1"/>
  <c r="T640" i="15"/>
  <c r="X640" i="15" s="1"/>
  <c r="O640" i="15"/>
  <c r="S640" i="15" s="1"/>
  <c r="W640" i="15" s="1"/>
  <c r="AA640" i="15" s="1"/>
  <c r="N640" i="15"/>
  <c r="M640" i="15"/>
  <c r="Q640" i="15" s="1"/>
  <c r="L640" i="15"/>
  <c r="K640" i="15"/>
  <c r="I640" i="15"/>
  <c r="G640" i="15"/>
  <c r="F640" i="15"/>
  <c r="D640" i="15"/>
  <c r="AO639" i="15"/>
  <c r="AJ639" i="15"/>
  <c r="AN639" i="15" s="1"/>
  <c r="AF639" i="15"/>
  <c r="AE639" i="15"/>
  <c r="AD639" i="15"/>
  <c r="AB639" i="15"/>
  <c r="V639" i="15"/>
  <c r="Z639" i="15" s="1"/>
  <c r="T639" i="15"/>
  <c r="X639" i="15" s="1"/>
  <c r="O639" i="15"/>
  <c r="S639" i="15" s="1"/>
  <c r="W639" i="15" s="1"/>
  <c r="AA639" i="15" s="1"/>
  <c r="N639" i="15"/>
  <c r="M639" i="15"/>
  <c r="Q639" i="15" s="1"/>
  <c r="L639" i="15"/>
  <c r="K639" i="15"/>
  <c r="I639" i="15"/>
  <c r="G639" i="15"/>
  <c r="F639" i="15"/>
  <c r="D639" i="15"/>
  <c r="AO638" i="15"/>
  <c r="AJ638" i="15"/>
  <c r="AN638" i="15" s="1"/>
  <c r="AF638" i="15"/>
  <c r="AE638" i="15"/>
  <c r="AD638" i="15"/>
  <c r="AB638" i="15"/>
  <c r="V638" i="15"/>
  <c r="Z638" i="15" s="1"/>
  <c r="T638" i="15"/>
  <c r="X638" i="15" s="1"/>
  <c r="O638" i="15"/>
  <c r="S638" i="15" s="1"/>
  <c r="W638" i="15" s="1"/>
  <c r="AA638" i="15" s="1"/>
  <c r="N638" i="15"/>
  <c r="M638" i="15"/>
  <c r="Q638" i="15" s="1"/>
  <c r="L638" i="15"/>
  <c r="K638" i="15"/>
  <c r="I638" i="15"/>
  <c r="G638" i="15"/>
  <c r="F638" i="15"/>
  <c r="D638" i="15"/>
  <c r="AO637" i="15"/>
  <c r="AJ637" i="15"/>
  <c r="AN637" i="15" s="1"/>
  <c r="AF637" i="15"/>
  <c r="AE637" i="15"/>
  <c r="AD637" i="15"/>
  <c r="AB637" i="15"/>
  <c r="V637" i="15"/>
  <c r="Z637" i="15" s="1"/>
  <c r="T637" i="15"/>
  <c r="X637" i="15" s="1"/>
  <c r="O637" i="15"/>
  <c r="S637" i="15" s="1"/>
  <c r="W637" i="15" s="1"/>
  <c r="AA637" i="15" s="1"/>
  <c r="N637" i="15"/>
  <c r="M637" i="15"/>
  <c r="Q637" i="15" s="1"/>
  <c r="L637" i="15"/>
  <c r="K637" i="15"/>
  <c r="I637" i="15"/>
  <c r="G637" i="15"/>
  <c r="F637" i="15"/>
  <c r="D637" i="15"/>
  <c r="AO636" i="15"/>
  <c r="AJ636" i="15"/>
  <c r="AN636" i="15" s="1"/>
  <c r="AF636" i="15"/>
  <c r="AE636" i="15"/>
  <c r="AD636" i="15"/>
  <c r="AB636" i="15"/>
  <c r="V636" i="15"/>
  <c r="Z636" i="15" s="1"/>
  <c r="T636" i="15"/>
  <c r="X636" i="15" s="1"/>
  <c r="O636" i="15"/>
  <c r="S636" i="15" s="1"/>
  <c r="W636" i="15" s="1"/>
  <c r="AA636" i="15" s="1"/>
  <c r="N636" i="15"/>
  <c r="M636" i="15"/>
  <c r="Q636" i="15" s="1"/>
  <c r="L636" i="15"/>
  <c r="K636" i="15"/>
  <c r="I636" i="15"/>
  <c r="G636" i="15"/>
  <c r="F636" i="15"/>
  <c r="D636" i="15"/>
  <c r="AO635" i="15"/>
  <c r="AJ635" i="15"/>
  <c r="AN635" i="15" s="1"/>
  <c r="AF635" i="15"/>
  <c r="AE635" i="15"/>
  <c r="AD635" i="15"/>
  <c r="AB635" i="15"/>
  <c r="V635" i="15"/>
  <c r="Z635" i="15" s="1"/>
  <c r="T635" i="15"/>
  <c r="X635" i="15" s="1"/>
  <c r="O635" i="15"/>
  <c r="S635" i="15" s="1"/>
  <c r="W635" i="15" s="1"/>
  <c r="AA635" i="15" s="1"/>
  <c r="N635" i="15"/>
  <c r="M635" i="15"/>
  <c r="Q635" i="15" s="1"/>
  <c r="L635" i="15"/>
  <c r="K635" i="15"/>
  <c r="I635" i="15"/>
  <c r="G635" i="15"/>
  <c r="F635" i="15"/>
  <c r="D635" i="15"/>
  <c r="AO634" i="15"/>
  <c r="AJ634" i="15"/>
  <c r="AN634" i="15" s="1"/>
  <c r="AF634" i="15"/>
  <c r="AE634" i="15"/>
  <c r="AD634" i="15"/>
  <c r="AB634" i="15"/>
  <c r="V634" i="15"/>
  <c r="Z634" i="15" s="1"/>
  <c r="T634" i="15"/>
  <c r="X634" i="15" s="1"/>
  <c r="O634" i="15"/>
  <c r="S634" i="15" s="1"/>
  <c r="W634" i="15" s="1"/>
  <c r="AA634" i="15" s="1"/>
  <c r="N634" i="15"/>
  <c r="M634" i="15"/>
  <c r="Q634" i="15" s="1"/>
  <c r="L634" i="15"/>
  <c r="K634" i="15"/>
  <c r="I634" i="15"/>
  <c r="G634" i="15"/>
  <c r="F634" i="15"/>
  <c r="D634" i="15"/>
  <c r="AO633" i="15"/>
  <c r="AJ633" i="15"/>
  <c r="AN633" i="15" s="1"/>
  <c r="AF633" i="15"/>
  <c r="AE633" i="15"/>
  <c r="AD633" i="15"/>
  <c r="AB633" i="15"/>
  <c r="V633" i="15"/>
  <c r="Z633" i="15" s="1"/>
  <c r="T633" i="15"/>
  <c r="X633" i="15" s="1"/>
  <c r="O633" i="15"/>
  <c r="S633" i="15" s="1"/>
  <c r="W633" i="15" s="1"/>
  <c r="AA633" i="15" s="1"/>
  <c r="N633" i="15"/>
  <c r="M633" i="15"/>
  <c r="Q633" i="15" s="1"/>
  <c r="L633" i="15"/>
  <c r="K633" i="15"/>
  <c r="I633" i="15"/>
  <c r="G633" i="15"/>
  <c r="F633" i="15"/>
  <c r="D633" i="15"/>
  <c r="AO632" i="15"/>
  <c r="AJ632" i="15"/>
  <c r="AN632" i="15" s="1"/>
  <c r="AF632" i="15"/>
  <c r="AE632" i="15"/>
  <c r="AD632" i="15"/>
  <c r="AB632" i="15"/>
  <c r="V632" i="15"/>
  <c r="Z632" i="15" s="1"/>
  <c r="T632" i="15"/>
  <c r="X632" i="15" s="1"/>
  <c r="O632" i="15"/>
  <c r="S632" i="15" s="1"/>
  <c r="W632" i="15" s="1"/>
  <c r="AA632" i="15" s="1"/>
  <c r="N632" i="15"/>
  <c r="M632" i="15"/>
  <c r="Q632" i="15" s="1"/>
  <c r="L632" i="15"/>
  <c r="K632" i="15"/>
  <c r="I632" i="15"/>
  <c r="G632" i="15"/>
  <c r="F632" i="15"/>
  <c r="D632" i="15"/>
  <c r="AO631" i="15"/>
  <c r="AJ631" i="15"/>
  <c r="AN631" i="15" s="1"/>
  <c r="AF631" i="15"/>
  <c r="AE631" i="15"/>
  <c r="AD631" i="15"/>
  <c r="AB631" i="15"/>
  <c r="V631" i="15"/>
  <c r="Z631" i="15" s="1"/>
  <c r="T631" i="15"/>
  <c r="X631" i="15" s="1"/>
  <c r="O631" i="15"/>
  <c r="S631" i="15" s="1"/>
  <c r="W631" i="15" s="1"/>
  <c r="AA631" i="15" s="1"/>
  <c r="N631" i="15"/>
  <c r="M631" i="15"/>
  <c r="Q631" i="15" s="1"/>
  <c r="L631" i="15"/>
  <c r="K631" i="15"/>
  <c r="I631" i="15"/>
  <c r="G631" i="15"/>
  <c r="F631" i="15"/>
  <c r="D631" i="15"/>
  <c r="AO630" i="15"/>
  <c r="AJ630" i="15"/>
  <c r="AN630" i="15" s="1"/>
  <c r="AF630" i="15"/>
  <c r="AE630" i="15"/>
  <c r="AD630" i="15"/>
  <c r="AB630" i="15"/>
  <c r="V630" i="15"/>
  <c r="Z630" i="15" s="1"/>
  <c r="T630" i="15"/>
  <c r="X630" i="15" s="1"/>
  <c r="O630" i="15"/>
  <c r="S630" i="15" s="1"/>
  <c r="W630" i="15" s="1"/>
  <c r="AA630" i="15" s="1"/>
  <c r="N630" i="15"/>
  <c r="M630" i="15"/>
  <c r="Q630" i="15" s="1"/>
  <c r="L630" i="15"/>
  <c r="K630" i="15"/>
  <c r="I630" i="15"/>
  <c r="G630" i="15"/>
  <c r="F630" i="15"/>
  <c r="D630" i="15"/>
  <c r="AO629" i="15"/>
  <c r="AJ629" i="15"/>
  <c r="AN629" i="15" s="1"/>
  <c r="AF629" i="15"/>
  <c r="AE629" i="15"/>
  <c r="AD629" i="15"/>
  <c r="AB629" i="15"/>
  <c r="V629" i="15"/>
  <c r="Z629" i="15" s="1"/>
  <c r="T629" i="15"/>
  <c r="X629" i="15" s="1"/>
  <c r="O629" i="15"/>
  <c r="S629" i="15" s="1"/>
  <c r="W629" i="15" s="1"/>
  <c r="AA629" i="15" s="1"/>
  <c r="N629" i="15"/>
  <c r="M629" i="15"/>
  <c r="Q629" i="15" s="1"/>
  <c r="L629" i="15"/>
  <c r="K629" i="15"/>
  <c r="I629" i="15"/>
  <c r="G629" i="15"/>
  <c r="F629" i="15"/>
  <c r="D629" i="15"/>
  <c r="AO628" i="15"/>
  <c r="AJ628" i="15"/>
  <c r="AN628" i="15" s="1"/>
  <c r="AF628" i="15"/>
  <c r="AE628" i="15"/>
  <c r="AD628" i="15"/>
  <c r="AB628" i="15"/>
  <c r="V628" i="15"/>
  <c r="Z628" i="15" s="1"/>
  <c r="T628" i="15"/>
  <c r="X628" i="15" s="1"/>
  <c r="O628" i="15"/>
  <c r="S628" i="15" s="1"/>
  <c r="W628" i="15" s="1"/>
  <c r="AA628" i="15" s="1"/>
  <c r="N628" i="15"/>
  <c r="M628" i="15"/>
  <c r="Q628" i="15" s="1"/>
  <c r="L628" i="15"/>
  <c r="K628" i="15"/>
  <c r="I628" i="15"/>
  <c r="G628" i="15"/>
  <c r="F628" i="15"/>
  <c r="D628" i="15"/>
  <c r="AO627" i="15"/>
  <c r="AJ627" i="15"/>
  <c r="AN627" i="15" s="1"/>
  <c r="AF627" i="15"/>
  <c r="AE627" i="15"/>
  <c r="AD627" i="15"/>
  <c r="AB627" i="15"/>
  <c r="V627" i="15"/>
  <c r="Z627" i="15" s="1"/>
  <c r="T627" i="15"/>
  <c r="X627" i="15" s="1"/>
  <c r="O627" i="15"/>
  <c r="S627" i="15" s="1"/>
  <c r="W627" i="15" s="1"/>
  <c r="AA627" i="15" s="1"/>
  <c r="N627" i="15"/>
  <c r="M627" i="15"/>
  <c r="Q627" i="15" s="1"/>
  <c r="L627" i="15"/>
  <c r="K627" i="15"/>
  <c r="I627" i="15"/>
  <c r="G627" i="15"/>
  <c r="F627" i="15"/>
  <c r="D627" i="15"/>
  <c r="AO626" i="15"/>
  <c r="AJ626" i="15"/>
  <c r="AN626" i="15" s="1"/>
  <c r="AF626" i="15"/>
  <c r="AE626" i="15"/>
  <c r="AD626" i="15"/>
  <c r="AB626" i="15"/>
  <c r="V626" i="15"/>
  <c r="Z626" i="15" s="1"/>
  <c r="T626" i="15"/>
  <c r="X626" i="15" s="1"/>
  <c r="O626" i="15"/>
  <c r="S626" i="15" s="1"/>
  <c r="W626" i="15" s="1"/>
  <c r="AA626" i="15" s="1"/>
  <c r="N626" i="15"/>
  <c r="M626" i="15"/>
  <c r="Q626" i="15" s="1"/>
  <c r="L626" i="15"/>
  <c r="K626" i="15"/>
  <c r="I626" i="15"/>
  <c r="G626" i="15"/>
  <c r="F626" i="15"/>
  <c r="D626" i="15"/>
  <c r="AO625" i="15"/>
  <c r="AJ625" i="15"/>
  <c r="AN625" i="15" s="1"/>
  <c r="AF625" i="15"/>
  <c r="AE625" i="15"/>
  <c r="AD625" i="15"/>
  <c r="AB625" i="15"/>
  <c r="V625" i="15"/>
  <c r="Z625" i="15" s="1"/>
  <c r="T625" i="15"/>
  <c r="X625" i="15" s="1"/>
  <c r="O625" i="15"/>
  <c r="S625" i="15" s="1"/>
  <c r="W625" i="15" s="1"/>
  <c r="AA625" i="15" s="1"/>
  <c r="N625" i="15"/>
  <c r="M625" i="15"/>
  <c r="Q625" i="15" s="1"/>
  <c r="L625" i="15"/>
  <c r="K625" i="15"/>
  <c r="I625" i="15"/>
  <c r="G625" i="15"/>
  <c r="F625" i="15"/>
  <c r="D625" i="15"/>
  <c r="AO624" i="15"/>
  <c r="AJ624" i="15"/>
  <c r="AN624" i="15" s="1"/>
  <c r="AF624" i="15"/>
  <c r="AE624" i="15"/>
  <c r="AD624" i="15"/>
  <c r="AB624" i="15"/>
  <c r="V624" i="15"/>
  <c r="Z624" i="15" s="1"/>
  <c r="T624" i="15"/>
  <c r="X624" i="15" s="1"/>
  <c r="O624" i="15"/>
  <c r="S624" i="15" s="1"/>
  <c r="W624" i="15" s="1"/>
  <c r="AA624" i="15" s="1"/>
  <c r="N624" i="15"/>
  <c r="M624" i="15"/>
  <c r="Q624" i="15" s="1"/>
  <c r="L624" i="15"/>
  <c r="K624" i="15"/>
  <c r="I624" i="15"/>
  <c r="G624" i="15"/>
  <c r="F624" i="15"/>
  <c r="D624" i="15"/>
  <c r="AO623" i="15"/>
  <c r="AJ623" i="15"/>
  <c r="AN623" i="15" s="1"/>
  <c r="AF623" i="15"/>
  <c r="AE623" i="15"/>
  <c r="AD623" i="15"/>
  <c r="AB623" i="15"/>
  <c r="V623" i="15"/>
  <c r="Z623" i="15" s="1"/>
  <c r="T623" i="15"/>
  <c r="X623" i="15" s="1"/>
  <c r="O623" i="15"/>
  <c r="S623" i="15" s="1"/>
  <c r="W623" i="15" s="1"/>
  <c r="AA623" i="15" s="1"/>
  <c r="N623" i="15"/>
  <c r="M623" i="15"/>
  <c r="Q623" i="15" s="1"/>
  <c r="L623" i="15"/>
  <c r="K623" i="15"/>
  <c r="I623" i="15"/>
  <c r="G623" i="15"/>
  <c r="F623" i="15"/>
  <c r="D623" i="15"/>
  <c r="AO622" i="15"/>
  <c r="AJ622" i="15"/>
  <c r="AN622" i="15" s="1"/>
  <c r="AF622" i="15"/>
  <c r="AE622" i="15"/>
  <c r="AD622" i="15"/>
  <c r="AB622" i="15"/>
  <c r="V622" i="15"/>
  <c r="Z622" i="15" s="1"/>
  <c r="T622" i="15"/>
  <c r="X622" i="15" s="1"/>
  <c r="O622" i="15"/>
  <c r="S622" i="15" s="1"/>
  <c r="W622" i="15" s="1"/>
  <c r="AA622" i="15" s="1"/>
  <c r="N622" i="15"/>
  <c r="M622" i="15"/>
  <c r="Q622" i="15" s="1"/>
  <c r="L622" i="15"/>
  <c r="K622" i="15"/>
  <c r="I622" i="15"/>
  <c r="G622" i="15"/>
  <c r="F622" i="15"/>
  <c r="D622" i="15"/>
  <c r="AO621" i="15"/>
  <c r="AJ621" i="15"/>
  <c r="AN621" i="15" s="1"/>
  <c r="AF621" i="15"/>
  <c r="AE621" i="15"/>
  <c r="AD621" i="15"/>
  <c r="AB621" i="15"/>
  <c r="V621" i="15"/>
  <c r="Z621" i="15" s="1"/>
  <c r="T621" i="15"/>
  <c r="X621" i="15" s="1"/>
  <c r="O621" i="15"/>
  <c r="S621" i="15" s="1"/>
  <c r="W621" i="15" s="1"/>
  <c r="AA621" i="15" s="1"/>
  <c r="N621" i="15"/>
  <c r="M621" i="15"/>
  <c r="Q621" i="15" s="1"/>
  <c r="L621" i="15"/>
  <c r="K621" i="15"/>
  <c r="I621" i="15"/>
  <c r="G621" i="15"/>
  <c r="F621" i="15"/>
  <c r="D621" i="15"/>
  <c r="AO620" i="15"/>
  <c r="AJ620" i="15"/>
  <c r="AN620" i="15" s="1"/>
  <c r="AF620" i="15"/>
  <c r="AE620" i="15"/>
  <c r="AD620" i="15"/>
  <c r="AB620" i="15"/>
  <c r="V620" i="15"/>
  <c r="Z620" i="15" s="1"/>
  <c r="T620" i="15"/>
  <c r="X620" i="15" s="1"/>
  <c r="O620" i="15"/>
  <c r="S620" i="15" s="1"/>
  <c r="W620" i="15" s="1"/>
  <c r="AA620" i="15" s="1"/>
  <c r="N620" i="15"/>
  <c r="M620" i="15"/>
  <c r="Q620" i="15" s="1"/>
  <c r="L620" i="15"/>
  <c r="K620" i="15"/>
  <c r="I620" i="15"/>
  <c r="G620" i="15"/>
  <c r="F620" i="15"/>
  <c r="D620" i="15"/>
  <c r="AO619" i="15"/>
  <c r="AJ619" i="15"/>
  <c r="AN619" i="15" s="1"/>
  <c r="AF619" i="15"/>
  <c r="AE619" i="15"/>
  <c r="AD619" i="15"/>
  <c r="AB619" i="15"/>
  <c r="V619" i="15"/>
  <c r="Z619" i="15" s="1"/>
  <c r="T619" i="15"/>
  <c r="X619" i="15" s="1"/>
  <c r="O619" i="15"/>
  <c r="S619" i="15" s="1"/>
  <c r="W619" i="15" s="1"/>
  <c r="AA619" i="15" s="1"/>
  <c r="N619" i="15"/>
  <c r="M619" i="15"/>
  <c r="Q619" i="15" s="1"/>
  <c r="L619" i="15"/>
  <c r="K619" i="15"/>
  <c r="I619" i="15"/>
  <c r="G619" i="15"/>
  <c r="F619" i="15"/>
  <c r="D619" i="15"/>
  <c r="AO618" i="15"/>
  <c r="AJ618" i="15"/>
  <c r="AN618" i="15" s="1"/>
  <c r="AF618" i="15"/>
  <c r="AE618" i="15"/>
  <c r="AD618" i="15"/>
  <c r="AB618" i="15"/>
  <c r="V618" i="15"/>
  <c r="Z618" i="15" s="1"/>
  <c r="T618" i="15"/>
  <c r="X618" i="15" s="1"/>
  <c r="O618" i="15"/>
  <c r="S618" i="15" s="1"/>
  <c r="W618" i="15" s="1"/>
  <c r="AA618" i="15" s="1"/>
  <c r="N618" i="15"/>
  <c r="M618" i="15"/>
  <c r="Q618" i="15" s="1"/>
  <c r="L618" i="15"/>
  <c r="K618" i="15"/>
  <c r="I618" i="15"/>
  <c r="G618" i="15"/>
  <c r="F618" i="15"/>
  <c r="D618" i="15"/>
  <c r="AO617" i="15"/>
  <c r="AJ617" i="15"/>
  <c r="AN617" i="15" s="1"/>
  <c r="AF617" i="15"/>
  <c r="AE617" i="15"/>
  <c r="AD617" i="15"/>
  <c r="AB617" i="15"/>
  <c r="V617" i="15"/>
  <c r="Z617" i="15" s="1"/>
  <c r="T617" i="15"/>
  <c r="X617" i="15" s="1"/>
  <c r="O617" i="15"/>
  <c r="S617" i="15" s="1"/>
  <c r="W617" i="15" s="1"/>
  <c r="AA617" i="15" s="1"/>
  <c r="N617" i="15"/>
  <c r="M617" i="15"/>
  <c r="Q617" i="15" s="1"/>
  <c r="L617" i="15"/>
  <c r="K617" i="15"/>
  <c r="I617" i="15"/>
  <c r="G617" i="15"/>
  <c r="F617" i="15"/>
  <c r="D617" i="15"/>
  <c r="AO616" i="15"/>
  <c r="AJ616" i="15"/>
  <c r="AN616" i="15" s="1"/>
  <c r="AF616" i="15"/>
  <c r="AE616" i="15"/>
  <c r="AD616" i="15"/>
  <c r="AB616" i="15"/>
  <c r="V616" i="15"/>
  <c r="Z616" i="15" s="1"/>
  <c r="T616" i="15"/>
  <c r="X616" i="15" s="1"/>
  <c r="O616" i="15"/>
  <c r="S616" i="15" s="1"/>
  <c r="W616" i="15" s="1"/>
  <c r="AA616" i="15" s="1"/>
  <c r="N616" i="15"/>
  <c r="M616" i="15"/>
  <c r="Q616" i="15" s="1"/>
  <c r="L616" i="15"/>
  <c r="K616" i="15"/>
  <c r="I616" i="15"/>
  <c r="G616" i="15"/>
  <c r="F616" i="15"/>
  <c r="D616" i="15"/>
  <c r="AO615" i="15"/>
  <c r="AJ615" i="15"/>
  <c r="AN615" i="15" s="1"/>
  <c r="AF615" i="15"/>
  <c r="AE615" i="15"/>
  <c r="AD615" i="15"/>
  <c r="AB615" i="15"/>
  <c r="V615" i="15"/>
  <c r="Z615" i="15" s="1"/>
  <c r="T615" i="15"/>
  <c r="X615" i="15" s="1"/>
  <c r="O615" i="15"/>
  <c r="S615" i="15" s="1"/>
  <c r="W615" i="15" s="1"/>
  <c r="AA615" i="15" s="1"/>
  <c r="N615" i="15"/>
  <c r="M615" i="15"/>
  <c r="Q615" i="15" s="1"/>
  <c r="L615" i="15"/>
  <c r="K615" i="15"/>
  <c r="I615" i="15"/>
  <c r="G615" i="15"/>
  <c r="F615" i="15"/>
  <c r="D615" i="15"/>
  <c r="AO614" i="15"/>
  <c r="AJ614" i="15"/>
  <c r="AN614" i="15" s="1"/>
  <c r="AF614" i="15"/>
  <c r="AE614" i="15"/>
  <c r="AD614" i="15"/>
  <c r="AB614" i="15"/>
  <c r="V614" i="15"/>
  <c r="Z614" i="15" s="1"/>
  <c r="T614" i="15"/>
  <c r="X614" i="15" s="1"/>
  <c r="O614" i="15"/>
  <c r="S614" i="15" s="1"/>
  <c r="W614" i="15" s="1"/>
  <c r="AA614" i="15" s="1"/>
  <c r="N614" i="15"/>
  <c r="M614" i="15"/>
  <c r="Q614" i="15" s="1"/>
  <c r="L614" i="15"/>
  <c r="K614" i="15"/>
  <c r="I614" i="15"/>
  <c r="G614" i="15"/>
  <c r="F614" i="15"/>
  <c r="D614" i="15"/>
  <c r="AO613" i="15"/>
  <c r="AJ613" i="15"/>
  <c r="AN613" i="15" s="1"/>
  <c r="AF613" i="15"/>
  <c r="AE613" i="15"/>
  <c r="AD613" i="15"/>
  <c r="AB613" i="15"/>
  <c r="V613" i="15"/>
  <c r="Z613" i="15" s="1"/>
  <c r="T613" i="15"/>
  <c r="X613" i="15" s="1"/>
  <c r="O613" i="15"/>
  <c r="S613" i="15" s="1"/>
  <c r="W613" i="15" s="1"/>
  <c r="AA613" i="15" s="1"/>
  <c r="N613" i="15"/>
  <c r="M613" i="15"/>
  <c r="Q613" i="15" s="1"/>
  <c r="L613" i="15"/>
  <c r="K613" i="15"/>
  <c r="I613" i="15"/>
  <c r="G613" i="15"/>
  <c r="F613" i="15"/>
  <c r="D613" i="15"/>
  <c r="AO612" i="15"/>
  <c r="AJ612" i="15"/>
  <c r="AN612" i="15" s="1"/>
  <c r="AF612" i="15"/>
  <c r="AE612" i="15"/>
  <c r="AD612" i="15"/>
  <c r="AB612" i="15"/>
  <c r="V612" i="15"/>
  <c r="Z612" i="15" s="1"/>
  <c r="T612" i="15"/>
  <c r="X612" i="15" s="1"/>
  <c r="O612" i="15"/>
  <c r="S612" i="15" s="1"/>
  <c r="W612" i="15" s="1"/>
  <c r="AA612" i="15" s="1"/>
  <c r="N612" i="15"/>
  <c r="M612" i="15"/>
  <c r="Q612" i="15" s="1"/>
  <c r="L612" i="15"/>
  <c r="K612" i="15"/>
  <c r="I612" i="15"/>
  <c r="G612" i="15"/>
  <c r="F612" i="15"/>
  <c r="D612" i="15"/>
  <c r="AO611" i="15"/>
  <c r="AJ611" i="15"/>
  <c r="AN611" i="15" s="1"/>
  <c r="AF611" i="15"/>
  <c r="AE611" i="15"/>
  <c r="AD611" i="15"/>
  <c r="AB611" i="15"/>
  <c r="V611" i="15"/>
  <c r="Z611" i="15" s="1"/>
  <c r="T611" i="15"/>
  <c r="X611" i="15" s="1"/>
  <c r="O611" i="15"/>
  <c r="S611" i="15" s="1"/>
  <c r="W611" i="15" s="1"/>
  <c r="AA611" i="15" s="1"/>
  <c r="N611" i="15"/>
  <c r="M611" i="15"/>
  <c r="Q611" i="15" s="1"/>
  <c r="L611" i="15"/>
  <c r="K611" i="15"/>
  <c r="I611" i="15"/>
  <c r="G611" i="15"/>
  <c r="F611" i="15"/>
  <c r="D611" i="15"/>
  <c r="AO610" i="15"/>
  <c r="AJ610" i="15"/>
  <c r="AN610" i="15" s="1"/>
  <c r="AF610" i="15"/>
  <c r="AE610" i="15"/>
  <c r="AD610" i="15"/>
  <c r="AB610" i="15"/>
  <c r="V610" i="15"/>
  <c r="Z610" i="15" s="1"/>
  <c r="T610" i="15"/>
  <c r="X610" i="15" s="1"/>
  <c r="O610" i="15"/>
  <c r="S610" i="15" s="1"/>
  <c r="W610" i="15" s="1"/>
  <c r="AA610" i="15" s="1"/>
  <c r="N610" i="15"/>
  <c r="M610" i="15"/>
  <c r="Q610" i="15" s="1"/>
  <c r="L610" i="15"/>
  <c r="K610" i="15"/>
  <c r="I610" i="15"/>
  <c r="G610" i="15"/>
  <c r="F610" i="15"/>
  <c r="D610" i="15"/>
  <c r="AO609" i="15"/>
  <c r="AJ609" i="15"/>
  <c r="AN609" i="15" s="1"/>
  <c r="AF609" i="15"/>
  <c r="AE609" i="15"/>
  <c r="AD609" i="15"/>
  <c r="AB609" i="15"/>
  <c r="V609" i="15"/>
  <c r="Z609" i="15" s="1"/>
  <c r="T609" i="15"/>
  <c r="X609" i="15" s="1"/>
  <c r="O609" i="15"/>
  <c r="S609" i="15" s="1"/>
  <c r="W609" i="15" s="1"/>
  <c r="AA609" i="15" s="1"/>
  <c r="N609" i="15"/>
  <c r="M609" i="15"/>
  <c r="Q609" i="15" s="1"/>
  <c r="L609" i="15"/>
  <c r="K609" i="15"/>
  <c r="I609" i="15"/>
  <c r="G609" i="15"/>
  <c r="F609" i="15"/>
  <c r="D609" i="15"/>
  <c r="AO608" i="15"/>
  <c r="AJ608" i="15"/>
  <c r="AN608" i="15" s="1"/>
  <c r="AF608" i="15"/>
  <c r="AE608" i="15"/>
  <c r="AD608" i="15"/>
  <c r="AB608" i="15"/>
  <c r="V608" i="15"/>
  <c r="Z608" i="15" s="1"/>
  <c r="T608" i="15"/>
  <c r="X608" i="15" s="1"/>
  <c r="O608" i="15"/>
  <c r="S608" i="15" s="1"/>
  <c r="W608" i="15" s="1"/>
  <c r="AA608" i="15" s="1"/>
  <c r="N608" i="15"/>
  <c r="M608" i="15"/>
  <c r="Q608" i="15" s="1"/>
  <c r="L608" i="15"/>
  <c r="K608" i="15"/>
  <c r="I608" i="15"/>
  <c r="G608" i="15"/>
  <c r="F608" i="15"/>
  <c r="D608" i="15"/>
  <c r="AO607" i="15"/>
  <c r="AJ607" i="15"/>
  <c r="AN607" i="15" s="1"/>
  <c r="AF607" i="15"/>
  <c r="AE607" i="15"/>
  <c r="AD607" i="15"/>
  <c r="AB607" i="15"/>
  <c r="V607" i="15"/>
  <c r="Z607" i="15" s="1"/>
  <c r="T607" i="15"/>
  <c r="X607" i="15" s="1"/>
  <c r="O607" i="15"/>
  <c r="S607" i="15" s="1"/>
  <c r="W607" i="15" s="1"/>
  <c r="AA607" i="15" s="1"/>
  <c r="N607" i="15"/>
  <c r="M607" i="15"/>
  <c r="Q607" i="15" s="1"/>
  <c r="L607" i="15"/>
  <c r="K607" i="15"/>
  <c r="I607" i="15"/>
  <c r="G607" i="15"/>
  <c r="F607" i="15"/>
  <c r="D607" i="15"/>
  <c r="AO606" i="15"/>
  <c r="AJ606" i="15"/>
  <c r="AN606" i="15" s="1"/>
  <c r="AF606" i="15"/>
  <c r="AE606" i="15"/>
  <c r="AD606" i="15"/>
  <c r="AB606" i="15"/>
  <c r="V606" i="15"/>
  <c r="Z606" i="15" s="1"/>
  <c r="T606" i="15"/>
  <c r="X606" i="15" s="1"/>
  <c r="O606" i="15"/>
  <c r="S606" i="15" s="1"/>
  <c r="W606" i="15" s="1"/>
  <c r="AA606" i="15" s="1"/>
  <c r="N606" i="15"/>
  <c r="M606" i="15"/>
  <c r="Q606" i="15" s="1"/>
  <c r="L606" i="15"/>
  <c r="K606" i="15"/>
  <c r="I606" i="15"/>
  <c r="G606" i="15"/>
  <c r="F606" i="15"/>
  <c r="D606" i="15"/>
  <c r="AO605" i="15"/>
  <c r="AJ605" i="15"/>
  <c r="AN605" i="15" s="1"/>
  <c r="AF605" i="15"/>
  <c r="AE605" i="15"/>
  <c r="AD605" i="15"/>
  <c r="AB605" i="15"/>
  <c r="V605" i="15"/>
  <c r="Z605" i="15" s="1"/>
  <c r="T605" i="15"/>
  <c r="X605" i="15" s="1"/>
  <c r="O605" i="15"/>
  <c r="S605" i="15" s="1"/>
  <c r="W605" i="15" s="1"/>
  <c r="AA605" i="15" s="1"/>
  <c r="N605" i="15"/>
  <c r="M605" i="15"/>
  <c r="Q605" i="15" s="1"/>
  <c r="L605" i="15"/>
  <c r="K605" i="15"/>
  <c r="I605" i="15"/>
  <c r="G605" i="15"/>
  <c r="F605" i="15"/>
  <c r="D605" i="15"/>
  <c r="AO604" i="15"/>
  <c r="AJ604" i="15"/>
  <c r="AN604" i="15" s="1"/>
  <c r="AF604" i="15"/>
  <c r="AE604" i="15"/>
  <c r="AD604" i="15"/>
  <c r="AB604" i="15"/>
  <c r="V604" i="15"/>
  <c r="Z604" i="15" s="1"/>
  <c r="T604" i="15"/>
  <c r="X604" i="15" s="1"/>
  <c r="O604" i="15"/>
  <c r="S604" i="15" s="1"/>
  <c r="W604" i="15" s="1"/>
  <c r="AA604" i="15" s="1"/>
  <c r="N604" i="15"/>
  <c r="M604" i="15"/>
  <c r="Q604" i="15" s="1"/>
  <c r="L604" i="15"/>
  <c r="K604" i="15"/>
  <c r="I604" i="15"/>
  <c r="G604" i="15"/>
  <c r="F604" i="15"/>
  <c r="D604" i="15"/>
  <c r="AO603" i="15"/>
  <c r="AJ603" i="15"/>
  <c r="AN603" i="15" s="1"/>
  <c r="AF603" i="15"/>
  <c r="AE603" i="15"/>
  <c r="AD603" i="15"/>
  <c r="AB603" i="15"/>
  <c r="V603" i="15"/>
  <c r="Z603" i="15" s="1"/>
  <c r="T603" i="15"/>
  <c r="X603" i="15" s="1"/>
  <c r="O603" i="15"/>
  <c r="S603" i="15" s="1"/>
  <c r="W603" i="15" s="1"/>
  <c r="AA603" i="15" s="1"/>
  <c r="N603" i="15"/>
  <c r="M603" i="15"/>
  <c r="Q603" i="15" s="1"/>
  <c r="L603" i="15"/>
  <c r="K603" i="15"/>
  <c r="I603" i="15"/>
  <c r="G603" i="15"/>
  <c r="F603" i="15"/>
  <c r="D603" i="15"/>
  <c r="AO602" i="15"/>
  <c r="AJ602" i="15"/>
  <c r="AN602" i="15" s="1"/>
  <c r="AF602" i="15"/>
  <c r="AE602" i="15"/>
  <c r="AD602" i="15"/>
  <c r="AB602" i="15"/>
  <c r="V602" i="15"/>
  <c r="Z602" i="15" s="1"/>
  <c r="T602" i="15"/>
  <c r="X602" i="15" s="1"/>
  <c r="O602" i="15"/>
  <c r="S602" i="15" s="1"/>
  <c r="W602" i="15" s="1"/>
  <c r="AA602" i="15" s="1"/>
  <c r="N602" i="15"/>
  <c r="M602" i="15"/>
  <c r="Q602" i="15" s="1"/>
  <c r="L602" i="15"/>
  <c r="K602" i="15"/>
  <c r="I602" i="15"/>
  <c r="G602" i="15"/>
  <c r="F602" i="15"/>
  <c r="D602" i="15"/>
  <c r="AO601" i="15"/>
  <c r="AJ601" i="15"/>
  <c r="AN601" i="15" s="1"/>
  <c r="AF601" i="15"/>
  <c r="AE601" i="15"/>
  <c r="AD601" i="15"/>
  <c r="AB601" i="15"/>
  <c r="V601" i="15"/>
  <c r="Z601" i="15" s="1"/>
  <c r="T601" i="15"/>
  <c r="X601" i="15" s="1"/>
  <c r="O601" i="15"/>
  <c r="S601" i="15" s="1"/>
  <c r="W601" i="15" s="1"/>
  <c r="AA601" i="15" s="1"/>
  <c r="N601" i="15"/>
  <c r="M601" i="15"/>
  <c r="Q601" i="15" s="1"/>
  <c r="L601" i="15"/>
  <c r="K601" i="15"/>
  <c r="I601" i="15"/>
  <c r="G601" i="15"/>
  <c r="F601" i="15"/>
  <c r="D601" i="15"/>
  <c r="AO600" i="15"/>
  <c r="AJ600" i="15"/>
  <c r="AN600" i="15" s="1"/>
  <c r="AF600" i="15"/>
  <c r="AE600" i="15"/>
  <c r="AD600" i="15"/>
  <c r="AB600" i="15"/>
  <c r="V600" i="15"/>
  <c r="Z600" i="15" s="1"/>
  <c r="T600" i="15"/>
  <c r="X600" i="15" s="1"/>
  <c r="O600" i="15"/>
  <c r="S600" i="15" s="1"/>
  <c r="W600" i="15" s="1"/>
  <c r="AA600" i="15" s="1"/>
  <c r="N600" i="15"/>
  <c r="M600" i="15"/>
  <c r="Q600" i="15" s="1"/>
  <c r="L600" i="15"/>
  <c r="K600" i="15"/>
  <c r="I600" i="15"/>
  <c r="G600" i="15"/>
  <c r="F600" i="15"/>
  <c r="D600" i="15"/>
  <c r="AO599" i="15"/>
  <c r="AJ599" i="15"/>
  <c r="AN599" i="15" s="1"/>
  <c r="AF599" i="15"/>
  <c r="AE599" i="15"/>
  <c r="AD599" i="15"/>
  <c r="AB599" i="15"/>
  <c r="V599" i="15"/>
  <c r="Z599" i="15" s="1"/>
  <c r="T599" i="15"/>
  <c r="X599" i="15" s="1"/>
  <c r="O599" i="15"/>
  <c r="S599" i="15" s="1"/>
  <c r="W599" i="15" s="1"/>
  <c r="AA599" i="15" s="1"/>
  <c r="N599" i="15"/>
  <c r="M599" i="15"/>
  <c r="Q599" i="15" s="1"/>
  <c r="L599" i="15"/>
  <c r="K599" i="15"/>
  <c r="I599" i="15"/>
  <c r="G599" i="15"/>
  <c r="F599" i="15"/>
  <c r="D599" i="15"/>
  <c r="AO598" i="15"/>
  <c r="AJ598" i="15"/>
  <c r="AN598" i="15" s="1"/>
  <c r="AF598" i="15"/>
  <c r="AE598" i="15"/>
  <c r="AD598" i="15"/>
  <c r="AB598" i="15"/>
  <c r="V598" i="15"/>
  <c r="Z598" i="15" s="1"/>
  <c r="T598" i="15"/>
  <c r="X598" i="15" s="1"/>
  <c r="O598" i="15"/>
  <c r="S598" i="15" s="1"/>
  <c r="W598" i="15" s="1"/>
  <c r="AA598" i="15" s="1"/>
  <c r="N598" i="15"/>
  <c r="M598" i="15"/>
  <c r="Q598" i="15" s="1"/>
  <c r="L598" i="15"/>
  <c r="K598" i="15"/>
  <c r="I598" i="15"/>
  <c r="G598" i="15"/>
  <c r="F598" i="15"/>
  <c r="D598" i="15"/>
  <c r="AO597" i="15"/>
  <c r="AJ597" i="15"/>
  <c r="AN597" i="15" s="1"/>
  <c r="AF597" i="15"/>
  <c r="AE597" i="15"/>
  <c r="AD597" i="15"/>
  <c r="AB597" i="15"/>
  <c r="V597" i="15"/>
  <c r="Z597" i="15" s="1"/>
  <c r="T597" i="15"/>
  <c r="X597" i="15" s="1"/>
  <c r="O597" i="15"/>
  <c r="S597" i="15" s="1"/>
  <c r="W597" i="15" s="1"/>
  <c r="AA597" i="15" s="1"/>
  <c r="N597" i="15"/>
  <c r="M597" i="15"/>
  <c r="Q597" i="15" s="1"/>
  <c r="L597" i="15"/>
  <c r="K597" i="15"/>
  <c r="I597" i="15"/>
  <c r="G597" i="15"/>
  <c r="F597" i="15"/>
  <c r="D597" i="15"/>
  <c r="AO596" i="15"/>
  <c r="AJ596" i="15"/>
  <c r="AN596" i="15" s="1"/>
  <c r="AF596" i="15"/>
  <c r="AE596" i="15"/>
  <c r="AD596" i="15"/>
  <c r="AB596" i="15"/>
  <c r="V596" i="15"/>
  <c r="Z596" i="15" s="1"/>
  <c r="T596" i="15"/>
  <c r="X596" i="15" s="1"/>
  <c r="O596" i="15"/>
  <c r="S596" i="15" s="1"/>
  <c r="W596" i="15" s="1"/>
  <c r="AA596" i="15" s="1"/>
  <c r="N596" i="15"/>
  <c r="M596" i="15"/>
  <c r="Q596" i="15" s="1"/>
  <c r="L596" i="15"/>
  <c r="K596" i="15"/>
  <c r="I596" i="15"/>
  <c r="G596" i="15"/>
  <c r="F596" i="15"/>
  <c r="D596" i="15"/>
  <c r="AO595" i="15"/>
  <c r="AJ595" i="15"/>
  <c r="AN595" i="15" s="1"/>
  <c r="AF595" i="15"/>
  <c r="AE595" i="15"/>
  <c r="AD595" i="15"/>
  <c r="AB595" i="15"/>
  <c r="V595" i="15"/>
  <c r="Z595" i="15" s="1"/>
  <c r="T595" i="15"/>
  <c r="X595" i="15" s="1"/>
  <c r="O595" i="15"/>
  <c r="S595" i="15" s="1"/>
  <c r="W595" i="15" s="1"/>
  <c r="AA595" i="15" s="1"/>
  <c r="N595" i="15"/>
  <c r="M595" i="15"/>
  <c r="Q595" i="15" s="1"/>
  <c r="L595" i="15"/>
  <c r="K595" i="15"/>
  <c r="I595" i="15"/>
  <c r="G595" i="15"/>
  <c r="F595" i="15"/>
  <c r="D595" i="15"/>
  <c r="AO594" i="15"/>
  <c r="AJ594" i="15"/>
  <c r="AN594" i="15" s="1"/>
  <c r="AF594" i="15"/>
  <c r="AE594" i="15"/>
  <c r="AD594" i="15"/>
  <c r="AB594" i="15"/>
  <c r="V594" i="15"/>
  <c r="Z594" i="15" s="1"/>
  <c r="T594" i="15"/>
  <c r="X594" i="15" s="1"/>
  <c r="O594" i="15"/>
  <c r="S594" i="15" s="1"/>
  <c r="W594" i="15" s="1"/>
  <c r="AA594" i="15" s="1"/>
  <c r="N594" i="15"/>
  <c r="M594" i="15"/>
  <c r="Q594" i="15" s="1"/>
  <c r="L594" i="15"/>
  <c r="K594" i="15"/>
  <c r="I594" i="15"/>
  <c r="G594" i="15"/>
  <c r="F594" i="15"/>
  <c r="D594" i="15"/>
  <c r="AO593" i="15"/>
  <c r="AJ593" i="15"/>
  <c r="AN593" i="15" s="1"/>
  <c r="AF593" i="15"/>
  <c r="AE593" i="15"/>
  <c r="AD593" i="15"/>
  <c r="AB593" i="15"/>
  <c r="V593" i="15"/>
  <c r="Z593" i="15" s="1"/>
  <c r="T593" i="15"/>
  <c r="X593" i="15" s="1"/>
  <c r="O593" i="15"/>
  <c r="S593" i="15" s="1"/>
  <c r="W593" i="15" s="1"/>
  <c r="AA593" i="15" s="1"/>
  <c r="N593" i="15"/>
  <c r="M593" i="15"/>
  <c r="Q593" i="15" s="1"/>
  <c r="L593" i="15"/>
  <c r="K593" i="15"/>
  <c r="I593" i="15"/>
  <c r="G593" i="15"/>
  <c r="F593" i="15"/>
  <c r="D593" i="15"/>
  <c r="AO592" i="15"/>
  <c r="AJ592" i="15"/>
  <c r="AN592" i="15" s="1"/>
  <c r="AF592" i="15"/>
  <c r="AE592" i="15"/>
  <c r="AD592" i="15"/>
  <c r="AB592" i="15"/>
  <c r="V592" i="15"/>
  <c r="Z592" i="15" s="1"/>
  <c r="T592" i="15"/>
  <c r="X592" i="15" s="1"/>
  <c r="O592" i="15"/>
  <c r="S592" i="15" s="1"/>
  <c r="W592" i="15" s="1"/>
  <c r="AA592" i="15" s="1"/>
  <c r="N592" i="15"/>
  <c r="M592" i="15"/>
  <c r="Q592" i="15" s="1"/>
  <c r="L592" i="15"/>
  <c r="K592" i="15"/>
  <c r="I592" i="15"/>
  <c r="G592" i="15"/>
  <c r="F592" i="15"/>
  <c r="D592" i="15"/>
  <c r="AO591" i="15"/>
  <c r="AJ591" i="15"/>
  <c r="AN591" i="15" s="1"/>
  <c r="AF591" i="15"/>
  <c r="AE591" i="15"/>
  <c r="AD591" i="15"/>
  <c r="AB591" i="15"/>
  <c r="V591" i="15"/>
  <c r="Z591" i="15" s="1"/>
  <c r="T591" i="15"/>
  <c r="X591" i="15" s="1"/>
  <c r="O591" i="15"/>
  <c r="S591" i="15" s="1"/>
  <c r="W591" i="15" s="1"/>
  <c r="AA591" i="15" s="1"/>
  <c r="N591" i="15"/>
  <c r="M591" i="15"/>
  <c r="Q591" i="15" s="1"/>
  <c r="L591" i="15"/>
  <c r="K591" i="15"/>
  <c r="I591" i="15"/>
  <c r="G591" i="15"/>
  <c r="F591" i="15"/>
  <c r="D591" i="15"/>
  <c r="AO590" i="15"/>
  <c r="AJ590" i="15"/>
  <c r="AN590" i="15" s="1"/>
  <c r="AF590" i="15"/>
  <c r="AE590" i="15"/>
  <c r="AD590" i="15"/>
  <c r="AB590" i="15"/>
  <c r="V590" i="15"/>
  <c r="Z590" i="15" s="1"/>
  <c r="T590" i="15"/>
  <c r="X590" i="15" s="1"/>
  <c r="O590" i="15"/>
  <c r="S590" i="15" s="1"/>
  <c r="W590" i="15" s="1"/>
  <c r="AA590" i="15" s="1"/>
  <c r="N590" i="15"/>
  <c r="M590" i="15"/>
  <c r="Q590" i="15" s="1"/>
  <c r="L590" i="15"/>
  <c r="K590" i="15"/>
  <c r="I590" i="15"/>
  <c r="G590" i="15"/>
  <c r="F590" i="15"/>
  <c r="D590" i="15"/>
  <c r="AO589" i="15"/>
  <c r="AJ589" i="15"/>
  <c r="AN589" i="15" s="1"/>
  <c r="AF589" i="15"/>
  <c r="AE589" i="15"/>
  <c r="AD589" i="15"/>
  <c r="AB589" i="15"/>
  <c r="V589" i="15"/>
  <c r="Z589" i="15" s="1"/>
  <c r="T589" i="15"/>
  <c r="X589" i="15" s="1"/>
  <c r="O589" i="15"/>
  <c r="S589" i="15" s="1"/>
  <c r="W589" i="15" s="1"/>
  <c r="AA589" i="15" s="1"/>
  <c r="N589" i="15"/>
  <c r="M589" i="15"/>
  <c r="Q589" i="15" s="1"/>
  <c r="L589" i="15"/>
  <c r="K589" i="15"/>
  <c r="I589" i="15"/>
  <c r="G589" i="15"/>
  <c r="F589" i="15"/>
  <c r="D589" i="15"/>
  <c r="AO588" i="15"/>
  <c r="AJ588" i="15"/>
  <c r="AN588" i="15" s="1"/>
  <c r="AF588" i="15"/>
  <c r="AE588" i="15"/>
  <c r="AD588" i="15"/>
  <c r="AB588" i="15"/>
  <c r="V588" i="15"/>
  <c r="Z588" i="15" s="1"/>
  <c r="T588" i="15"/>
  <c r="X588" i="15" s="1"/>
  <c r="O588" i="15"/>
  <c r="S588" i="15" s="1"/>
  <c r="W588" i="15" s="1"/>
  <c r="AA588" i="15" s="1"/>
  <c r="N588" i="15"/>
  <c r="M588" i="15"/>
  <c r="Q588" i="15" s="1"/>
  <c r="L588" i="15"/>
  <c r="K588" i="15"/>
  <c r="I588" i="15"/>
  <c r="G588" i="15"/>
  <c r="F588" i="15"/>
  <c r="D588" i="15"/>
  <c r="AO587" i="15"/>
  <c r="AJ587" i="15"/>
  <c r="AN587" i="15" s="1"/>
  <c r="AF587" i="15"/>
  <c r="AE587" i="15"/>
  <c r="AD587" i="15"/>
  <c r="AB587" i="15"/>
  <c r="V587" i="15"/>
  <c r="Z587" i="15" s="1"/>
  <c r="T587" i="15"/>
  <c r="X587" i="15" s="1"/>
  <c r="O587" i="15"/>
  <c r="S587" i="15" s="1"/>
  <c r="W587" i="15" s="1"/>
  <c r="AA587" i="15" s="1"/>
  <c r="N587" i="15"/>
  <c r="M587" i="15"/>
  <c r="Q587" i="15" s="1"/>
  <c r="L587" i="15"/>
  <c r="K587" i="15"/>
  <c r="I587" i="15"/>
  <c r="G587" i="15"/>
  <c r="F587" i="15"/>
  <c r="D587" i="15"/>
  <c r="AO586" i="15"/>
  <c r="AJ586" i="15"/>
  <c r="AN586" i="15" s="1"/>
  <c r="AF586" i="15"/>
  <c r="AE586" i="15"/>
  <c r="AD586" i="15"/>
  <c r="AB586" i="15"/>
  <c r="V586" i="15"/>
  <c r="Z586" i="15" s="1"/>
  <c r="T586" i="15"/>
  <c r="X586" i="15" s="1"/>
  <c r="O586" i="15"/>
  <c r="S586" i="15" s="1"/>
  <c r="W586" i="15" s="1"/>
  <c r="AA586" i="15" s="1"/>
  <c r="N586" i="15"/>
  <c r="M586" i="15"/>
  <c r="Q586" i="15" s="1"/>
  <c r="L586" i="15"/>
  <c r="K586" i="15"/>
  <c r="I586" i="15"/>
  <c r="G586" i="15"/>
  <c r="F586" i="15"/>
  <c r="D586" i="15"/>
  <c r="AO585" i="15"/>
  <c r="AJ585" i="15"/>
  <c r="AN585" i="15" s="1"/>
  <c r="AF585" i="15"/>
  <c r="AE585" i="15"/>
  <c r="AD585" i="15"/>
  <c r="AB585" i="15"/>
  <c r="V585" i="15"/>
  <c r="Z585" i="15" s="1"/>
  <c r="T585" i="15"/>
  <c r="X585" i="15" s="1"/>
  <c r="O585" i="15"/>
  <c r="S585" i="15" s="1"/>
  <c r="W585" i="15" s="1"/>
  <c r="AA585" i="15" s="1"/>
  <c r="N585" i="15"/>
  <c r="M585" i="15"/>
  <c r="Q585" i="15" s="1"/>
  <c r="L585" i="15"/>
  <c r="K585" i="15"/>
  <c r="I585" i="15"/>
  <c r="G585" i="15"/>
  <c r="F585" i="15"/>
  <c r="D585" i="15"/>
  <c r="AO584" i="15"/>
  <c r="AJ584" i="15"/>
  <c r="AN584" i="15" s="1"/>
  <c r="AF584" i="15"/>
  <c r="AE584" i="15"/>
  <c r="AD584" i="15"/>
  <c r="AB584" i="15"/>
  <c r="V584" i="15"/>
  <c r="Z584" i="15" s="1"/>
  <c r="T584" i="15"/>
  <c r="X584" i="15" s="1"/>
  <c r="O584" i="15"/>
  <c r="S584" i="15" s="1"/>
  <c r="W584" i="15" s="1"/>
  <c r="AA584" i="15" s="1"/>
  <c r="N584" i="15"/>
  <c r="M584" i="15"/>
  <c r="Q584" i="15" s="1"/>
  <c r="L584" i="15"/>
  <c r="K584" i="15"/>
  <c r="I584" i="15"/>
  <c r="G584" i="15"/>
  <c r="F584" i="15"/>
  <c r="D584" i="15"/>
  <c r="AO583" i="15"/>
  <c r="AJ583" i="15"/>
  <c r="AN583" i="15" s="1"/>
  <c r="AF583" i="15"/>
  <c r="AE583" i="15"/>
  <c r="AD583" i="15"/>
  <c r="AB583" i="15"/>
  <c r="V583" i="15"/>
  <c r="Z583" i="15" s="1"/>
  <c r="T583" i="15"/>
  <c r="X583" i="15" s="1"/>
  <c r="O583" i="15"/>
  <c r="S583" i="15" s="1"/>
  <c r="W583" i="15" s="1"/>
  <c r="AA583" i="15" s="1"/>
  <c r="N583" i="15"/>
  <c r="M583" i="15"/>
  <c r="Q583" i="15" s="1"/>
  <c r="L583" i="15"/>
  <c r="K583" i="15"/>
  <c r="I583" i="15"/>
  <c r="G583" i="15"/>
  <c r="F583" i="15"/>
  <c r="D583" i="15"/>
  <c r="AO582" i="15"/>
  <c r="AJ582" i="15"/>
  <c r="AN582" i="15" s="1"/>
  <c r="AF582" i="15"/>
  <c r="AE582" i="15"/>
  <c r="AD582" i="15"/>
  <c r="AB582" i="15"/>
  <c r="V582" i="15"/>
  <c r="Z582" i="15" s="1"/>
  <c r="T582" i="15"/>
  <c r="X582" i="15" s="1"/>
  <c r="O582" i="15"/>
  <c r="S582" i="15" s="1"/>
  <c r="W582" i="15" s="1"/>
  <c r="AA582" i="15" s="1"/>
  <c r="N582" i="15"/>
  <c r="M582" i="15"/>
  <c r="Q582" i="15" s="1"/>
  <c r="L582" i="15"/>
  <c r="K582" i="15"/>
  <c r="I582" i="15"/>
  <c r="G582" i="15"/>
  <c r="F582" i="15"/>
  <c r="D582" i="15"/>
  <c r="AO581" i="15"/>
  <c r="AJ581" i="15"/>
  <c r="AN581" i="15" s="1"/>
  <c r="AF581" i="15"/>
  <c r="AE581" i="15"/>
  <c r="AD581" i="15"/>
  <c r="AB581" i="15"/>
  <c r="V581" i="15"/>
  <c r="Z581" i="15" s="1"/>
  <c r="T581" i="15"/>
  <c r="X581" i="15" s="1"/>
  <c r="O581" i="15"/>
  <c r="S581" i="15" s="1"/>
  <c r="W581" i="15" s="1"/>
  <c r="AA581" i="15" s="1"/>
  <c r="N581" i="15"/>
  <c r="M581" i="15"/>
  <c r="Q581" i="15" s="1"/>
  <c r="L581" i="15"/>
  <c r="K581" i="15"/>
  <c r="I581" i="15"/>
  <c r="G581" i="15"/>
  <c r="F581" i="15"/>
  <c r="D581" i="15"/>
  <c r="AO580" i="15"/>
  <c r="AJ580" i="15"/>
  <c r="AN580" i="15" s="1"/>
  <c r="AF580" i="15"/>
  <c r="AE580" i="15"/>
  <c r="AD580" i="15"/>
  <c r="AB580" i="15"/>
  <c r="V580" i="15"/>
  <c r="Z580" i="15" s="1"/>
  <c r="T580" i="15"/>
  <c r="X580" i="15" s="1"/>
  <c r="O580" i="15"/>
  <c r="S580" i="15" s="1"/>
  <c r="W580" i="15" s="1"/>
  <c r="AA580" i="15" s="1"/>
  <c r="N580" i="15"/>
  <c r="M580" i="15"/>
  <c r="Q580" i="15" s="1"/>
  <c r="L580" i="15"/>
  <c r="K580" i="15"/>
  <c r="I580" i="15"/>
  <c r="G580" i="15"/>
  <c r="F580" i="15"/>
  <c r="D580" i="15"/>
  <c r="AO579" i="15"/>
  <c r="AJ579" i="15"/>
  <c r="AN579" i="15" s="1"/>
  <c r="AF579" i="15"/>
  <c r="AE579" i="15"/>
  <c r="AD579" i="15"/>
  <c r="AB579" i="15"/>
  <c r="V579" i="15"/>
  <c r="Z579" i="15" s="1"/>
  <c r="T579" i="15"/>
  <c r="X579" i="15" s="1"/>
  <c r="O579" i="15"/>
  <c r="S579" i="15" s="1"/>
  <c r="W579" i="15" s="1"/>
  <c r="AA579" i="15" s="1"/>
  <c r="N579" i="15"/>
  <c r="M579" i="15"/>
  <c r="Q579" i="15" s="1"/>
  <c r="L579" i="15"/>
  <c r="K579" i="15"/>
  <c r="I579" i="15"/>
  <c r="G579" i="15"/>
  <c r="F579" i="15"/>
  <c r="D579" i="15"/>
  <c r="AO578" i="15"/>
  <c r="AJ578" i="15"/>
  <c r="AN578" i="15" s="1"/>
  <c r="AF578" i="15"/>
  <c r="AE578" i="15"/>
  <c r="AD578" i="15"/>
  <c r="AB578" i="15"/>
  <c r="V578" i="15"/>
  <c r="Z578" i="15" s="1"/>
  <c r="T578" i="15"/>
  <c r="X578" i="15" s="1"/>
  <c r="O578" i="15"/>
  <c r="S578" i="15" s="1"/>
  <c r="W578" i="15" s="1"/>
  <c r="AA578" i="15" s="1"/>
  <c r="N578" i="15"/>
  <c r="M578" i="15"/>
  <c r="Q578" i="15" s="1"/>
  <c r="L578" i="15"/>
  <c r="K578" i="15"/>
  <c r="I578" i="15"/>
  <c r="G578" i="15"/>
  <c r="F578" i="15"/>
  <c r="D578" i="15"/>
  <c r="AO577" i="15"/>
  <c r="AJ577" i="15"/>
  <c r="AN577" i="15" s="1"/>
  <c r="AF577" i="15"/>
  <c r="AE577" i="15"/>
  <c r="AD577" i="15"/>
  <c r="AB577" i="15"/>
  <c r="V577" i="15"/>
  <c r="Z577" i="15" s="1"/>
  <c r="T577" i="15"/>
  <c r="X577" i="15" s="1"/>
  <c r="O577" i="15"/>
  <c r="S577" i="15" s="1"/>
  <c r="W577" i="15" s="1"/>
  <c r="AA577" i="15" s="1"/>
  <c r="N577" i="15"/>
  <c r="M577" i="15"/>
  <c r="Q577" i="15" s="1"/>
  <c r="L577" i="15"/>
  <c r="K577" i="15"/>
  <c r="I577" i="15"/>
  <c r="G577" i="15"/>
  <c r="F577" i="15"/>
  <c r="D577" i="15"/>
  <c r="AO576" i="15"/>
  <c r="AJ576" i="15"/>
  <c r="AN576" i="15" s="1"/>
  <c r="AF576" i="15"/>
  <c r="AE576" i="15"/>
  <c r="AD576" i="15"/>
  <c r="AB576" i="15"/>
  <c r="V576" i="15"/>
  <c r="Z576" i="15" s="1"/>
  <c r="T576" i="15"/>
  <c r="X576" i="15" s="1"/>
  <c r="O576" i="15"/>
  <c r="S576" i="15" s="1"/>
  <c r="W576" i="15" s="1"/>
  <c r="AA576" i="15" s="1"/>
  <c r="N576" i="15"/>
  <c r="M576" i="15"/>
  <c r="Q576" i="15" s="1"/>
  <c r="L576" i="15"/>
  <c r="K576" i="15"/>
  <c r="I576" i="15"/>
  <c r="G576" i="15"/>
  <c r="F576" i="15"/>
  <c r="D576" i="15"/>
  <c r="AO575" i="15"/>
  <c r="AJ575" i="15"/>
  <c r="AN575" i="15" s="1"/>
  <c r="AF575" i="15"/>
  <c r="AE575" i="15"/>
  <c r="AD575" i="15"/>
  <c r="AB575" i="15"/>
  <c r="V575" i="15"/>
  <c r="Z575" i="15" s="1"/>
  <c r="T575" i="15"/>
  <c r="X575" i="15" s="1"/>
  <c r="O575" i="15"/>
  <c r="S575" i="15" s="1"/>
  <c r="W575" i="15" s="1"/>
  <c r="AA575" i="15" s="1"/>
  <c r="N575" i="15"/>
  <c r="M575" i="15"/>
  <c r="Q575" i="15" s="1"/>
  <c r="L575" i="15"/>
  <c r="K575" i="15"/>
  <c r="I575" i="15"/>
  <c r="G575" i="15"/>
  <c r="F575" i="15"/>
  <c r="D575" i="15"/>
  <c r="AO574" i="15"/>
  <c r="AJ574" i="15"/>
  <c r="AN574" i="15" s="1"/>
  <c r="AF574" i="15"/>
  <c r="AE574" i="15"/>
  <c r="AD574" i="15"/>
  <c r="AB574" i="15"/>
  <c r="V574" i="15"/>
  <c r="Z574" i="15" s="1"/>
  <c r="T574" i="15"/>
  <c r="X574" i="15" s="1"/>
  <c r="O574" i="15"/>
  <c r="S574" i="15" s="1"/>
  <c r="W574" i="15" s="1"/>
  <c r="AA574" i="15" s="1"/>
  <c r="N574" i="15"/>
  <c r="M574" i="15"/>
  <c r="Q574" i="15" s="1"/>
  <c r="L574" i="15"/>
  <c r="K574" i="15"/>
  <c r="I574" i="15"/>
  <c r="G574" i="15"/>
  <c r="F574" i="15"/>
  <c r="D574" i="15"/>
  <c r="AO573" i="15"/>
  <c r="AJ573" i="15"/>
  <c r="AN573" i="15" s="1"/>
  <c r="AF573" i="15"/>
  <c r="AE573" i="15"/>
  <c r="AD573" i="15"/>
  <c r="AB573" i="15"/>
  <c r="V573" i="15"/>
  <c r="Z573" i="15" s="1"/>
  <c r="T573" i="15"/>
  <c r="X573" i="15" s="1"/>
  <c r="O573" i="15"/>
  <c r="S573" i="15" s="1"/>
  <c r="W573" i="15" s="1"/>
  <c r="AA573" i="15" s="1"/>
  <c r="N573" i="15"/>
  <c r="M573" i="15"/>
  <c r="Q573" i="15" s="1"/>
  <c r="L573" i="15"/>
  <c r="K573" i="15"/>
  <c r="I573" i="15"/>
  <c r="G573" i="15"/>
  <c r="F573" i="15"/>
  <c r="D573" i="15"/>
  <c r="AO572" i="15"/>
  <c r="AJ572" i="15"/>
  <c r="AN572" i="15" s="1"/>
  <c r="AF572" i="15"/>
  <c r="AE572" i="15"/>
  <c r="AD572" i="15"/>
  <c r="AB572" i="15"/>
  <c r="V572" i="15"/>
  <c r="Z572" i="15" s="1"/>
  <c r="T572" i="15"/>
  <c r="X572" i="15" s="1"/>
  <c r="O572" i="15"/>
  <c r="S572" i="15" s="1"/>
  <c r="W572" i="15" s="1"/>
  <c r="AA572" i="15" s="1"/>
  <c r="N572" i="15"/>
  <c r="M572" i="15"/>
  <c r="Q572" i="15" s="1"/>
  <c r="L572" i="15"/>
  <c r="K572" i="15"/>
  <c r="I572" i="15"/>
  <c r="G572" i="15"/>
  <c r="F572" i="15"/>
  <c r="D572" i="15"/>
  <c r="AO571" i="15"/>
  <c r="AJ571" i="15"/>
  <c r="AN571" i="15" s="1"/>
  <c r="AF571" i="15"/>
  <c r="AE571" i="15"/>
  <c r="AD571" i="15"/>
  <c r="AB571" i="15"/>
  <c r="V571" i="15"/>
  <c r="Z571" i="15" s="1"/>
  <c r="T571" i="15"/>
  <c r="X571" i="15" s="1"/>
  <c r="O571" i="15"/>
  <c r="S571" i="15" s="1"/>
  <c r="W571" i="15" s="1"/>
  <c r="AA571" i="15" s="1"/>
  <c r="N571" i="15"/>
  <c r="M571" i="15"/>
  <c r="Q571" i="15" s="1"/>
  <c r="L571" i="15"/>
  <c r="K571" i="15"/>
  <c r="I571" i="15"/>
  <c r="G571" i="15"/>
  <c r="F571" i="15"/>
  <c r="D571" i="15"/>
  <c r="AO570" i="15"/>
  <c r="AJ570" i="15"/>
  <c r="AN570" i="15" s="1"/>
  <c r="AF570" i="15"/>
  <c r="AE570" i="15"/>
  <c r="AD570" i="15"/>
  <c r="AB570" i="15"/>
  <c r="V570" i="15"/>
  <c r="Z570" i="15" s="1"/>
  <c r="T570" i="15"/>
  <c r="X570" i="15" s="1"/>
  <c r="O570" i="15"/>
  <c r="S570" i="15" s="1"/>
  <c r="W570" i="15" s="1"/>
  <c r="AA570" i="15" s="1"/>
  <c r="N570" i="15"/>
  <c r="M570" i="15"/>
  <c r="Q570" i="15" s="1"/>
  <c r="L570" i="15"/>
  <c r="K570" i="15"/>
  <c r="I570" i="15"/>
  <c r="G570" i="15"/>
  <c r="F570" i="15"/>
  <c r="D570" i="15"/>
  <c r="AO569" i="15"/>
  <c r="AJ569" i="15"/>
  <c r="AN569" i="15" s="1"/>
  <c r="AF569" i="15"/>
  <c r="AE569" i="15"/>
  <c r="AD569" i="15"/>
  <c r="AB569" i="15"/>
  <c r="V569" i="15"/>
  <c r="Z569" i="15" s="1"/>
  <c r="T569" i="15"/>
  <c r="X569" i="15" s="1"/>
  <c r="O569" i="15"/>
  <c r="S569" i="15" s="1"/>
  <c r="W569" i="15" s="1"/>
  <c r="AA569" i="15" s="1"/>
  <c r="N569" i="15"/>
  <c r="M569" i="15"/>
  <c r="Q569" i="15" s="1"/>
  <c r="L569" i="15"/>
  <c r="K569" i="15"/>
  <c r="I569" i="15"/>
  <c r="G569" i="15"/>
  <c r="F569" i="15"/>
  <c r="D569" i="15"/>
  <c r="AO568" i="15"/>
  <c r="AJ568" i="15"/>
  <c r="AN568" i="15" s="1"/>
  <c r="AF568" i="15"/>
  <c r="AE568" i="15"/>
  <c r="AD568" i="15"/>
  <c r="AB568" i="15"/>
  <c r="V568" i="15"/>
  <c r="Z568" i="15" s="1"/>
  <c r="T568" i="15"/>
  <c r="X568" i="15" s="1"/>
  <c r="O568" i="15"/>
  <c r="S568" i="15" s="1"/>
  <c r="W568" i="15" s="1"/>
  <c r="AA568" i="15" s="1"/>
  <c r="N568" i="15"/>
  <c r="M568" i="15"/>
  <c r="Q568" i="15" s="1"/>
  <c r="L568" i="15"/>
  <c r="K568" i="15"/>
  <c r="I568" i="15"/>
  <c r="G568" i="15"/>
  <c r="F568" i="15"/>
  <c r="D568" i="15"/>
  <c r="AO567" i="15"/>
  <c r="AJ567" i="15"/>
  <c r="AN567" i="15" s="1"/>
  <c r="AF567" i="15"/>
  <c r="AE567" i="15"/>
  <c r="AD567" i="15"/>
  <c r="AB567" i="15"/>
  <c r="V567" i="15"/>
  <c r="Z567" i="15" s="1"/>
  <c r="T567" i="15"/>
  <c r="X567" i="15" s="1"/>
  <c r="O567" i="15"/>
  <c r="S567" i="15" s="1"/>
  <c r="W567" i="15" s="1"/>
  <c r="AA567" i="15" s="1"/>
  <c r="N567" i="15"/>
  <c r="M567" i="15"/>
  <c r="Q567" i="15" s="1"/>
  <c r="L567" i="15"/>
  <c r="K567" i="15"/>
  <c r="I567" i="15"/>
  <c r="G567" i="15"/>
  <c r="F567" i="15"/>
  <c r="D567" i="15"/>
  <c r="AO566" i="15"/>
  <c r="AJ566" i="15"/>
  <c r="AN566" i="15" s="1"/>
  <c r="AF566" i="15"/>
  <c r="AE566" i="15"/>
  <c r="AD566" i="15"/>
  <c r="AB566" i="15"/>
  <c r="V566" i="15"/>
  <c r="Z566" i="15" s="1"/>
  <c r="T566" i="15"/>
  <c r="X566" i="15" s="1"/>
  <c r="O566" i="15"/>
  <c r="S566" i="15" s="1"/>
  <c r="W566" i="15" s="1"/>
  <c r="AA566" i="15" s="1"/>
  <c r="N566" i="15"/>
  <c r="M566" i="15"/>
  <c r="Q566" i="15" s="1"/>
  <c r="L566" i="15"/>
  <c r="K566" i="15"/>
  <c r="I566" i="15"/>
  <c r="G566" i="15"/>
  <c r="F566" i="15"/>
  <c r="D566" i="15"/>
  <c r="AO565" i="15"/>
  <c r="AJ565" i="15"/>
  <c r="AN565" i="15" s="1"/>
  <c r="AF565" i="15"/>
  <c r="AE565" i="15"/>
  <c r="AD565" i="15"/>
  <c r="AB565" i="15"/>
  <c r="V565" i="15"/>
  <c r="Z565" i="15" s="1"/>
  <c r="T565" i="15"/>
  <c r="X565" i="15" s="1"/>
  <c r="O565" i="15"/>
  <c r="S565" i="15" s="1"/>
  <c r="W565" i="15" s="1"/>
  <c r="AA565" i="15" s="1"/>
  <c r="N565" i="15"/>
  <c r="M565" i="15"/>
  <c r="Q565" i="15" s="1"/>
  <c r="L565" i="15"/>
  <c r="K565" i="15"/>
  <c r="I565" i="15"/>
  <c r="G565" i="15"/>
  <c r="F565" i="15"/>
  <c r="D565" i="15"/>
  <c r="AO564" i="15"/>
  <c r="AJ564" i="15"/>
  <c r="AN564" i="15" s="1"/>
  <c r="AF564" i="15"/>
  <c r="AE564" i="15"/>
  <c r="AD564" i="15"/>
  <c r="AB564" i="15"/>
  <c r="V564" i="15"/>
  <c r="Z564" i="15" s="1"/>
  <c r="T564" i="15"/>
  <c r="X564" i="15" s="1"/>
  <c r="O564" i="15"/>
  <c r="S564" i="15" s="1"/>
  <c r="W564" i="15" s="1"/>
  <c r="AA564" i="15" s="1"/>
  <c r="N564" i="15"/>
  <c r="M564" i="15"/>
  <c r="Q564" i="15" s="1"/>
  <c r="L564" i="15"/>
  <c r="K564" i="15"/>
  <c r="I564" i="15"/>
  <c r="G564" i="15"/>
  <c r="F564" i="15"/>
  <c r="D564" i="15"/>
  <c r="AO563" i="15"/>
  <c r="AJ563" i="15"/>
  <c r="AN563" i="15" s="1"/>
  <c r="AF563" i="15"/>
  <c r="AE563" i="15"/>
  <c r="AD563" i="15"/>
  <c r="AB563" i="15"/>
  <c r="V563" i="15"/>
  <c r="Z563" i="15" s="1"/>
  <c r="T563" i="15"/>
  <c r="X563" i="15" s="1"/>
  <c r="O563" i="15"/>
  <c r="S563" i="15" s="1"/>
  <c r="W563" i="15" s="1"/>
  <c r="AA563" i="15" s="1"/>
  <c r="N563" i="15"/>
  <c r="M563" i="15"/>
  <c r="Q563" i="15" s="1"/>
  <c r="L563" i="15"/>
  <c r="K563" i="15"/>
  <c r="I563" i="15"/>
  <c r="G563" i="15"/>
  <c r="F563" i="15"/>
  <c r="D563" i="15"/>
  <c r="AO562" i="15"/>
  <c r="AJ562" i="15"/>
  <c r="AN562" i="15" s="1"/>
  <c r="AF562" i="15"/>
  <c r="AE562" i="15"/>
  <c r="AD562" i="15"/>
  <c r="AB562" i="15"/>
  <c r="V562" i="15"/>
  <c r="Z562" i="15" s="1"/>
  <c r="T562" i="15"/>
  <c r="X562" i="15" s="1"/>
  <c r="O562" i="15"/>
  <c r="S562" i="15" s="1"/>
  <c r="W562" i="15" s="1"/>
  <c r="AA562" i="15" s="1"/>
  <c r="N562" i="15"/>
  <c r="M562" i="15"/>
  <c r="Q562" i="15" s="1"/>
  <c r="L562" i="15"/>
  <c r="K562" i="15"/>
  <c r="I562" i="15"/>
  <c r="G562" i="15"/>
  <c r="F562" i="15"/>
  <c r="D562" i="15"/>
  <c r="AO561" i="15"/>
  <c r="AJ561" i="15"/>
  <c r="AN561" i="15" s="1"/>
  <c r="AF561" i="15"/>
  <c r="AE561" i="15"/>
  <c r="AD561" i="15"/>
  <c r="AB561" i="15"/>
  <c r="V561" i="15"/>
  <c r="Z561" i="15" s="1"/>
  <c r="T561" i="15"/>
  <c r="X561" i="15" s="1"/>
  <c r="O561" i="15"/>
  <c r="S561" i="15" s="1"/>
  <c r="W561" i="15" s="1"/>
  <c r="AA561" i="15" s="1"/>
  <c r="N561" i="15"/>
  <c r="M561" i="15"/>
  <c r="Q561" i="15" s="1"/>
  <c r="L561" i="15"/>
  <c r="K561" i="15"/>
  <c r="I561" i="15"/>
  <c r="G561" i="15"/>
  <c r="F561" i="15"/>
  <c r="D561" i="15"/>
  <c r="AO560" i="15"/>
  <c r="AJ560" i="15"/>
  <c r="AN560" i="15" s="1"/>
  <c r="AF560" i="15"/>
  <c r="AE560" i="15"/>
  <c r="AD560" i="15"/>
  <c r="AB560" i="15"/>
  <c r="V560" i="15"/>
  <c r="Z560" i="15" s="1"/>
  <c r="T560" i="15"/>
  <c r="X560" i="15" s="1"/>
  <c r="O560" i="15"/>
  <c r="S560" i="15" s="1"/>
  <c r="W560" i="15" s="1"/>
  <c r="AA560" i="15" s="1"/>
  <c r="N560" i="15"/>
  <c r="M560" i="15"/>
  <c r="Q560" i="15" s="1"/>
  <c r="L560" i="15"/>
  <c r="K560" i="15"/>
  <c r="I560" i="15"/>
  <c r="G560" i="15"/>
  <c r="F560" i="15"/>
  <c r="D560" i="15"/>
  <c r="AO559" i="15"/>
  <c r="AJ559" i="15"/>
  <c r="AN559" i="15" s="1"/>
  <c r="AF559" i="15"/>
  <c r="AE559" i="15"/>
  <c r="AD559" i="15"/>
  <c r="AB559" i="15"/>
  <c r="V559" i="15"/>
  <c r="Z559" i="15" s="1"/>
  <c r="T559" i="15"/>
  <c r="X559" i="15" s="1"/>
  <c r="O559" i="15"/>
  <c r="S559" i="15" s="1"/>
  <c r="W559" i="15" s="1"/>
  <c r="AA559" i="15" s="1"/>
  <c r="N559" i="15"/>
  <c r="M559" i="15"/>
  <c r="Q559" i="15" s="1"/>
  <c r="L559" i="15"/>
  <c r="K559" i="15"/>
  <c r="I559" i="15"/>
  <c r="G559" i="15"/>
  <c r="F559" i="15"/>
  <c r="D559" i="15"/>
  <c r="AO557" i="15"/>
  <c r="AJ557" i="15"/>
  <c r="AN557" i="15" s="1"/>
  <c r="AF557" i="15"/>
  <c r="AE557" i="15"/>
  <c r="AD557" i="15"/>
  <c r="AB557" i="15"/>
  <c r="V557" i="15"/>
  <c r="Z557" i="15" s="1"/>
  <c r="T557" i="15"/>
  <c r="X557" i="15" s="1"/>
  <c r="O557" i="15"/>
  <c r="S557" i="15" s="1"/>
  <c r="W557" i="15" s="1"/>
  <c r="AA557" i="15" s="1"/>
  <c r="N557" i="15"/>
  <c r="M557" i="15"/>
  <c r="Q557" i="15" s="1"/>
  <c r="L557" i="15"/>
  <c r="K557" i="15"/>
  <c r="I557" i="15"/>
  <c r="G557" i="15"/>
  <c r="F557" i="15"/>
  <c r="D557" i="15"/>
  <c r="AO556" i="15"/>
  <c r="AJ556" i="15"/>
  <c r="AN556" i="15" s="1"/>
  <c r="AF556" i="15"/>
  <c r="AE556" i="15"/>
  <c r="AD556" i="15"/>
  <c r="AB556" i="15"/>
  <c r="V556" i="15"/>
  <c r="Z556" i="15" s="1"/>
  <c r="T556" i="15"/>
  <c r="X556" i="15" s="1"/>
  <c r="O556" i="15"/>
  <c r="S556" i="15" s="1"/>
  <c r="W556" i="15" s="1"/>
  <c r="AA556" i="15" s="1"/>
  <c r="N556" i="15"/>
  <c r="M556" i="15"/>
  <c r="Q556" i="15" s="1"/>
  <c r="L556" i="15"/>
  <c r="K556" i="15"/>
  <c r="I556" i="15"/>
  <c r="G556" i="15"/>
  <c r="F556" i="15"/>
  <c r="D556" i="15"/>
  <c r="AO555" i="15"/>
  <c r="AJ555" i="15"/>
  <c r="AN555" i="15" s="1"/>
  <c r="AF555" i="15"/>
  <c r="AE555" i="15"/>
  <c r="AD555" i="15"/>
  <c r="AB555" i="15"/>
  <c r="V555" i="15"/>
  <c r="Z555" i="15" s="1"/>
  <c r="T555" i="15"/>
  <c r="X555" i="15" s="1"/>
  <c r="O555" i="15"/>
  <c r="S555" i="15" s="1"/>
  <c r="W555" i="15" s="1"/>
  <c r="AA555" i="15" s="1"/>
  <c r="N555" i="15"/>
  <c r="M555" i="15"/>
  <c r="Q555" i="15" s="1"/>
  <c r="L555" i="15"/>
  <c r="K555" i="15"/>
  <c r="I555" i="15"/>
  <c r="G555" i="15"/>
  <c r="F555" i="15"/>
  <c r="D555" i="15"/>
  <c r="AO554" i="15"/>
  <c r="AJ554" i="15"/>
  <c r="AN554" i="15" s="1"/>
  <c r="AF554" i="15"/>
  <c r="AE554" i="15"/>
  <c r="AD554" i="15"/>
  <c r="AB554" i="15"/>
  <c r="V554" i="15"/>
  <c r="Z554" i="15" s="1"/>
  <c r="T554" i="15"/>
  <c r="X554" i="15" s="1"/>
  <c r="O554" i="15"/>
  <c r="S554" i="15" s="1"/>
  <c r="W554" i="15" s="1"/>
  <c r="AA554" i="15" s="1"/>
  <c r="N554" i="15"/>
  <c r="M554" i="15"/>
  <c r="Q554" i="15" s="1"/>
  <c r="L554" i="15"/>
  <c r="K554" i="15"/>
  <c r="I554" i="15"/>
  <c r="G554" i="15"/>
  <c r="F554" i="15"/>
  <c r="D554" i="15"/>
  <c r="AO552" i="15"/>
  <c r="AJ552" i="15"/>
  <c r="AN552" i="15" s="1"/>
  <c r="AF552" i="15"/>
  <c r="AE552" i="15"/>
  <c r="AD552" i="15"/>
  <c r="AB552" i="15"/>
  <c r="V552" i="15"/>
  <c r="Z552" i="15" s="1"/>
  <c r="T552" i="15"/>
  <c r="X552" i="15" s="1"/>
  <c r="O552" i="15"/>
  <c r="S552" i="15" s="1"/>
  <c r="W552" i="15" s="1"/>
  <c r="AA552" i="15" s="1"/>
  <c r="N552" i="15"/>
  <c r="M552" i="15"/>
  <c r="Q552" i="15" s="1"/>
  <c r="L552" i="15"/>
  <c r="K552" i="15"/>
  <c r="I552" i="15"/>
  <c r="G552" i="15"/>
  <c r="F552" i="15"/>
  <c r="D552" i="15"/>
  <c r="AO551" i="15"/>
  <c r="AJ551" i="15"/>
  <c r="AN551" i="15" s="1"/>
  <c r="AF551" i="15"/>
  <c r="AE551" i="15"/>
  <c r="AD551" i="15"/>
  <c r="AB551" i="15"/>
  <c r="V551" i="15"/>
  <c r="Z551" i="15" s="1"/>
  <c r="T551" i="15"/>
  <c r="X551" i="15" s="1"/>
  <c r="O551" i="15"/>
  <c r="S551" i="15" s="1"/>
  <c r="W551" i="15" s="1"/>
  <c r="AA551" i="15" s="1"/>
  <c r="N551" i="15"/>
  <c r="M551" i="15"/>
  <c r="Q551" i="15" s="1"/>
  <c r="L551" i="15"/>
  <c r="K551" i="15"/>
  <c r="I551" i="15"/>
  <c r="G551" i="15"/>
  <c r="F551" i="15"/>
  <c r="D551" i="15"/>
  <c r="AO550" i="15"/>
  <c r="AJ550" i="15"/>
  <c r="AN550" i="15" s="1"/>
  <c r="AF550" i="15"/>
  <c r="AE550" i="15"/>
  <c r="AD550" i="15"/>
  <c r="AB550" i="15"/>
  <c r="V550" i="15"/>
  <c r="Z550" i="15" s="1"/>
  <c r="T550" i="15"/>
  <c r="X550" i="15" s="1"/>
  <c r="O550" i="15"/>
  <c r="S550" i="15" s="1"/>
  <c r="W550" i="15" s="1"/>
  <c r="AA550" i="15" s="1"/>
  <c r="N550" i="15"/>
  <c r="M550" i="15"/>
  <c r="Q550" i="15" s="1"/>
  <c r="L550" i="15"/>
  <c r="K550" i="15"/>
  <c r="I550" i="15"/>
  <c r="G550" i="15"/>
  <c r="F550" i="15"/>
  <c r="D550" i="15"/>
  <c r="AO549" i="15"/>
  <c r="AJ549" i="15"/>
  <c r="AN549" i="15" s="1"/>
  <c r="AF549" i="15"/>
  <c r="AE549" i="15"/>
  <c r="AD549" i="15"/>
  <c r="AB549" i="15"/>
  <c r="V549" i="15"/>
  <c r="Z549" i="15" s="1"/>
  <c r="T549" i="15"/>
  <c r="X549" i="15" s="1"/>
  <c r="O549" i="15"/>
  <c r="S549" i="15" s="1"/>
  <c r="W549" i="15" s="1"/>
  <c r="AA549" i="15" s="1"/>
  <c r="N549" i="15"/>
  <c r="M549" i="15"/>
  <c r="Q549" i="15" s="1"/>
  <c r="L549" i="15"/>
  <c r="K549" i="15"/>
  <c r="I549" i="15"/>
  <c r="G549" i="15"/>
  <c r="F549" i="15"/>
  <c r="D549" i="15"/>
  <c r="AO548" i="15"/>
  <c r="AJ548" i="15"/>
  <c r="AN548" i="15" s="1"/>
  <c r="AF548" i="15"/>
  <c r="AE548" i="15"/>
  <c r="AD548" i="15"/>
  <c r="AB548" i="15"/>
  <c r="V548" i="15"/>
  <c r="Z548" i="15" s="1"/>
  <c r="T548" i="15"/>
  <c r="X548" i="15" s="1"/>
  <c r="O548" i="15"/>
  <c r="S548" i="15" s="1"/>
  <c r="W548" i="15" s="1"/>
  <c r="AA548" i="15" s="1"/>
  <c r="N548" i="15"/>
  <c r="M548" i="15"/>
  <c r="Q548" i="15" s="1"/>
  <c r="L548" i="15"/>
  <c r="K548" i="15"/>
  <c r="I548" i="15"/>
  <c r="G548" i="15"/>
  <c r="F548" i="15"/>
  <c r="D548" i="15"/>
  <c r="AO547" i="15"/>
  <c r="AJ547" i="15"/>
  <c r="AN547" i="15" s="1"/>
  <c r="AF547" i="15"/>
  <c r="AE547" i="15"/>
  <c r="AD547" i="15"/>
  <c r="AB547" i="15"/>
  <c r="V547" i="15"/>
  <c r="Z547" i="15" s="1"/>
  <c r="T547" i="15"/>
  <c r="X547" i="15" s="1"/>
  <c r="O547" i="15"/>
  <c r="S547" i="15" s="1"/>
  <c r="W547" i="15" s="1"/>
  <c r="AA547" i="15" s="1"/>
  <c r="N547" i="15"/>
  <c r="M547" i="15"/>
  <c r="Q547" i="15" s="1"/>
  <c r="L547" i="15"/>
  <c r="K547" i="15"/>
  <c r="I547" i="15"/>
  <c r="G547" i="15"/>
  <c r="F547" i="15"/>
  <c r="D547" i="15"/>
  <c r="AO545" i="15"/>
  <c r="AJ545" i="15"/>
  <c r="AN545" i="15" s="1"/>
  <c r="AF545" i="15"/>
  <c r="AE545" i="15"/>
  <c r="AD545" i="15"/>
  <c r="AB545" i="15"/>
  <c r="V545" i="15"/>
  <c r="Z545" i="15" s="1"/>
  <c r="T545" i="15"/>
  <c r="X545" i="15" s="1"/>
  <c r="O545" i="15"/>
  <c r="S545" i="15" s="1"/>
  <c r="W545" i="15" s="1"/>
  <c r="AA545" i="15" s="1"/>
  <c r="N545" i="15"/>
  <c r="M545" i="15"/>
  <c r="Q545" i="15" s="1"/>
  <c r="L545" i="15"/>
  <c r="K545" i="15"/>
  <c r="I545" i="15"/>
  <c r="G545" i="15"/>
  <c r="F545" i="15"/>
  <c r="D545" i="15"/>
  <c r="AO544" i="15"/>
  <c r="AJ544" i="15"/>
  <c r="AN544" i="15" s="1"/>
  <c r="AF544" i="15"/>
  <c r="AE544" i="15"/>
  <c r="AD544" i="15"/>
  <c r="AB544" i="15"/>
  <c r="V544" i="15"/>
  <c r="Z544" i="15" s="1"/>
  <c r="T544" i="15"/>
  <c r="X544" i="15" s="1"/>
  <c r="O544" i="15"/>
  <c r="S544" i="15" s="1"/>
  <c r="W544" i="15" s="1"/>
  <c r="AA544" i="15" s="1"/>
  <c r="N544" i="15"/>
  <c r="M544" i="15"/>
  <c r="Q544" i="15" s="1"/>
  <c r="L544" i="15"/>
  <c r="K544" i="15"/>
  <c r="I544" i="15"/>
  <c r="G544" i="15"/>
  <c r="F544" i="15"/>
  <c r="D544" i="15"/>
  <c r="AO543" i="15"/>
  <c r="AJ543" i="15"/>
  <c r="AN543" i="15" s="1"/>
  <c r="AF543" i="15"/>
  <c r="AE543" i="15"/>
  <c r="AD543" i="15"/>
  <c r="AB543" i="15"/>
  <c r="V543" i="15"/>
  <c r="Z543" i="15" s="1"/>
  <c r="T543" i="15"/>
  <c r="X543" i="15" s="1"/>
  <c r="O543" i="15"/>
  <c r="S543" i="15" s="1"/>
  <c r="W543" i="15" s="1"/>
  <c r="AA543" i="15" s="1"/>
  <c r="N543" i="15"/>
  <c r="M543" i="15"/>
  <c r="Q543" i="15" s="1"/>
  <c r="L543" i="15"/>
  <c r="K543" i="15"/>
  <c r="I543" i="15"/>
  <c r="G543" i="15"/>
  <c r="F543" i="15"/>
  <c r="D543" i="15"/>
  <c r="AO542" i="15"/>
  <c r="AJ542" i="15"/>
  <c r="AN542" i="15" s="1"/>
  <c r="AF542" i="15"/>
  <c r="AE542" i="15"/>
  <c r="AD542" i="15"/>
  <c r="AB542" i="15"/>
  <c r="V542" i="15"/>
  <c r="Z542" i="15" s="1"/>
  <c r="T542" i="15"/>
  <c r="X542" i="15" s="1"/>
  <c r="O542" i="15"/>
  <c r="S542" i="15" s="1"/>
  <c r="W542" i="15" s="1"/>
  <c r="AA542" i="15" s="1"/>
  <c r="N542" i="15"/>
  <c r="M542" i="15"/>
  <c r="Q542" i="15" s="1"/>
  <c r="L542" i="15"/>
  <c r="K542" i="15"/>
  <c r="I542" i="15"/>
  <c r="G542" i="15"/>
  <c r="F542" i="15"/>
  <c r="D542" i="15"/>
  <c r="AO541" i="15"/>
  <c r="AJ541" i="15"/>
  <c r="AN541" i="15" s="1"/>
  <c r="AF541" i="15"/>
  <c r="AE541" i="15"/>
  <c r="AD541" i="15"/>
  <c r="AB541" i="15"/>
  <c r="V541" i="15"/>
  <c r="Z541" i="15" s="1"/>
  <c r="T541" i="15"/>
  <c r="X541" i="15" s="1"/>
  <c r="O541" i="15"/>
  <c r="S541" i="15" s="1"/>
  <c r="W541" i="15" s="1"/>
  <c r="AA541" i="15" s="1"/>
  <c r="N541" i="15"/>
  <c r="M541" i="15"/>
  <c r="Q541" i="15" s="1"/>
  <c r="L541" i="15"/>
  <c r="K541" i="15"/>
  <c r="I541" i="15"/>
  <c r="G541" i="15"/>
  <c r="F541" i="15"/>
  <c r="D541" i="15"/>
  <c r="AO540" i="15"/>
  <c r="AJ540" i="15"/>
  <c r="AN540" i="15" s="1"/>
  <c r="AF540" i="15"/>
  <c r="AE540" i="15"/>
  <c r="AD540" i="15"/>
  <c r="AB540" i="15"/>
  <c r="V540" i="15"/>
  <c r="Z540" i="15" s="1"/>
  <c r="T540" i="15"/>
  <c r="X540" i="15" s="1"/>
  <c r="O540" i="15"/>
  <c r="S540" i="15" s="1"/>
  <c r="W540" i="15" s="1"/>
  <c r="AA540" i="15" s="1"/>
  <c r="N540" i="15"/>
  <c r="M540" i="15"/>
  <c r="Q540" i="15" s="1"/>
  <c r="L540" i="15"/>
  <c r="K540" i="15"/>
  <c r="I540" i="15"/>
  <c r="G540" i="15"/>
  <c r="F540" i="15"/>
  <c r="D540" i="15"/>
  <c r="AO539" i="15"/>
  <c r="AJ539" i="15"/>
  <c r="AN539" i="15" s="1"/>
  <c r="AF539" i="15"/>
  <c r="AE539" i="15"/>
  <c r="AD539" i="15"/>
  <c r="AB539" i="15"/>
  <c r="V539" i="15"/>
  <c r="Z539" i="15" s="1"/>
  <c r="T539" i="15"/>
  <c r="X539" i="15" s="1"/>
  <c r="O539" i="15"/>
  <c r="S539" i="15" s="1"/>
  <c r="W539" i="15" s="1"/>
  <c r="AA539" i="15" s="1"/>
  <c r="N539" i="15"/>
  <c r="M539" i="15"/>
  <c r="Q539" i="15" s="1"/>
  <c r="L539" i="15"/>
  <c r="K539" i="15"/>
  <c r="I539" i="15"/>
  <c r="G539" i="15"/>
  <c r="F539" i="15"/>
  <c r="D539" i="15"/>
  <c r="AO538" i="15"/>
  <c r="AJ538" i="15"/>
  <c r="AN538" i="15" s="1"/>
  <c r="AF538" i="15"/>
  <c r="AE538" i="15"/>
  <c r="AD538" i="15"/>
  <c r="AB538" i="15"/>
  <c r="V538" i="15"/>
  <c r="Z538" i="15" s="1"/>
  <c r="T538" i="15"/>
  <c r="X538" i="15" s="1"/>
  <c r="O538" i="15"/>
  <c r="S538" i="15" s="1"/>
  <c r="W538" i="15" s="1"/>
  <c r="AA538" i="15" s="1"/>
  <c r="N538" i="15"/>
  <c r="M538" i="15"/>
  <c r="Q538" i="15" s="1"/>
  <c r="L538" i="15"/>
  <c r="K538" i="15"/>
  <c r="I538" i="15"/>
  <c r="G538" i="15"/>
  <c r="F538" i="15"/>
  <c r="D538" i="15"/>
  <c r="AO537" i="15"/>
  <c r="AJ537" i="15"/>
  <c r="AN537" i="15" s="1"/>
  <c r="AF537" i="15"/>
  <c r="AE537" i="15"/>
  <c r="AD537" i="15"/>
  <c r="AB537" i="15"/>
  <c r="V537" i="15"/>
  <c r="Z537" i="15" s="1"/>
  <c r="T537" i="15"/>
  <c r="X537" i="15" s="1"/>
  <c r="O537" i="15"/>
  <c r="S537" i="15" s="1"/>
  <c r="W537" i="15" s="1"/>
  <c r="AA537" i="15" s="1"/>
  <c r="N537" i="15"/>
  <c r="M537" i="15"/>
  <c r="Q537" i="15" s="1"/>
  <c r="L537" i="15"/>
  <c r="K537" i="15"/>
  <c r="I537" i="15"/>
  <c r="G537" i="15"/>
  <c r="F537" i="15"/>
  <c r="D537" i="15"/>
  <c r="AO536" i="15"/>
  <c r="AJ536" i="15"/>
  <c r="AN536" i="15" s="1"/>
  <c r="AF536" i="15"/>
  <c r="AE536" i="15"/>
  <c r="AD536" i="15"/>
  <c r="AB536" i="15"/>
  <c r="V536" i="15"/>
  <c r="Z536" i="15" s="1"/>
  <c r="T536" i="15"/>
  <c r="X536" i="15" s="1"/>
  <c r="O536" i="15"/>
  <c r="S536" i="15" s="1"/>
  <c r="W536" i="15" s="1"/>
  <c r="AA536" i="15" s="1"/>
  <c r="N536" i="15"/>
  <c r="M536" i="15"/>
  <c r="Q536" i="15" s="1"/>
  <c r="L536" i="15"/>
  <c r="K536" i="15"/>
  <c r="I536" i="15"/>
  <c r="G536" i="15"/>
  <c r="F536" i="15"/>
  <c r="D536" i="15"/>
  <c r="AO535" i="15"/>
  <c r="AJ535" i="15"/>
  <c r="AN535" i="15" s="1"/>
  <c r="AF535" i="15"/>
  <c r="AE535" i="15"/>
  <c r="AD535" i="15"/>
  <c r="AB535" i="15"/>
  <c r="V535" i="15"/>
  <c r="Z535" i="15" s="1"/>
  <c r="T535" i="15"/>
  <c r="X535" i="15" s="1"/>
  <c r="O535" i="15"/>
  <c r="S535" i="15" s="1"/>
  <c r="W535" i="15" s="1"/>
  <c r="AA535" i="15" s="1"/>
  <c r="N535" i="15"/>
  <c r="M535" i="15"/>
  <c r="Q535" i="15" s="1"/>
  <c r="L535" i="15"/>
  <c r="K535" i="15"/>
  <c r="I535" i="15"/>
  <c r="G535" i="15"/>
  <c r="F535" i="15"/>
  <c r="D535" i="15"/>
  <c r="AO534" i="15"/>
  <c r="AJ534" i="15"/>
  <c r="AN534" i="15" s="1"/>
  <c r="AF534" i="15"/>
  <c r="AE534" i="15"/>
  <c r="AD534" i="15"/>
  <c r="AB534" i="15"/>
  <c r="V534" i="15"/>
  <c r="Z534" i="15" s="1"/>
  <c r="T534" i="15"/>
  <c r="X534" i="15" s="1"/>
  <c r="O534" i="15"/>
  <c r="S534" i="15" s="1"/>
  <c r="W534" i="15" s="1"/>
  <c r="AA534" i="15" s="1"/>
  <c r="N534" i="15"/>
  <c r="M534" i="15"/>
  <c r="Q534" i="15" s="1"/>
  <c r="L534" i="15"/>
  <c r="K534" i="15"/>
  <c r="I534" i="15"/>
  <c r="G534" i="15"/>
  <c r="F534" i="15"/>
  <c r="D534" i="15"/>
  <c r="AO533" i="15"/>
  <c r="AJ533" i="15"/>
  <c r="AN533" i="15" s="1"/>
  <c r="AF533" i="15"/>
  <c r="AE533" i="15"/>
  <c r="AD533" i="15"/>
  <c r="AB533" i="15"/>
  <c r="V533" i="15"/>
  <c r="Z533" i="15" s="1"/>
  <c r="T533" i="15"/>
  <c r="X533" i="15" s="1"/>
  <c r="O533" i="15"/>
  <c r="S533" i="15" s="1"/>
  <c r="W533" i="15" s="1"/>
  <c r="AA533" i="15" s="1"/>
  <c r="N533" i="15"/>
  <c r="M533" i="15"/>
  <c r="Q533" i="15" s="1"/>
  <c r="L533" i="15"/>
  <c r="K533" i="15"/>
  <c r="I533" i="15"/>
  <c r="G533" i="15"/>
  <c r="F533" i="15"/>
  <c r="D533" i="15"/>
  <c r="AO532" i="15"/>
  <c r="AJ532" i="15"/>
  <c r="AN532" i="15" s="1"/>
  <c r="AF532" i="15"/>
  <c r="AE532" i="15"/>
  <c r="AD532" i="15"/>
  <c r="AB532" i="15"/>
  <c r="V532" i="15"/>
  <c r="Z532" i="15" s="1"/>
  <c r="T532" i="15"/>
  <c r="X532" i="15" s="1"/>
  <c r="O532" i="15"/>
  <c r="S532" i="15" s="1"/>
  <c r="W532" i="15" s="1"/>
  <c r="AA532" i="15" s="1"/>
  <c r="N532" i="15"/>
  <c r="M532" i="15"/>
  <c r="Q532" i="15" s="1"/>
  <c r="L532" i="15"/>
  <c r="K532" i="15"/>
  <c r="I532" i="15"/>
  <c r="G532" i="15"/>
  <c r="F532" i="15"/>
  <c r="D532" i="15"/>
  <c r="AO529" i="15"/>
  <c r="AJ529" i="15"/>
  <c r="AN529" i="15" s="1"/>
  <c r="AF529" i="15"/>
  <c r="AE529" i="15"/>
  <c r="AD529" i="15"/>
  <c r="AB529" i="15"/>
  <c r="V529" i="15"/>
  <c r="Z529" i="15" s="1"/>
  <c r="T529" i="15"/>
  <c r="X529" i="15" s="1"/>
  <c r="O529" i="15"/>
  <c r="S529" i="15" s="1"/>
  <c r="W529" i="15" s="1"/>
  <c r="AA529" i="15" s="1"/>
  <c r="N529" i="15"/>
  <c r="M529" i="15"/>
  <c r="Q529" i="15" s="1"/>
  <c r="L529" i="15"/>
  <c r="K529" i="15"/>
  <c r="I529" i="15"/>
  <c r="G529" i="15"/>
  <c r="F529" i="15"/>
  <c r="D529" i="15"/>
  <c r="AO528" i="15"/>
  <c r="AJ528" i="15"/>
  <c r="AN528" i="15" s="1"/>
  <c r="AF528" i="15"/>
  <c r="AE528" i="15"/>
  <c r="AD528" i="15"/>
  <c r="AB528" i="15"/>
  <c r="V528" i="15"/>
  <c r="Z528" i="15" s="1"/>
  <c r="T528" i="15"/>
  <c r="X528" i="15" s="1"/>
  <c r="O528" i="15"/>
  <c r="S528" i="15" s="1"/>
  <c r="W528" i="15" s="1"/>
  <c r="AA528" i="15" s="1"/>
  <c r="N528" i="15"/>
  <c r="M528" i="15"/>
  <c r="Q528" i="15" s="1"/>
  <c r="L528" i="15"/>
  <c r="K528" i="15"/>
  <c r="I528" i="15"/>
  <c r="G528" i="15"/>
  <c r="F528" i="15"/>
  <c r="D528" i="15"/>
  <c r="AO527" i="15"/>
  <c r="AJ527" i="15"/>
  <c r="AN527" i="15" s="1"/>
  <c r="AF527" i="15"/>
  <c r="AE527" i="15"/>
  <c r="AD527" i="15"/>
  <c r="AB527" i="15"/>
  <c r="V527" i="15"/>
  <c r="Z527" i="15" s="1"/>
  <c r="T527" i="15"/>
  <c r="X527" i="15" s="1"/>
  <c r="O527" i="15"/>
  <c r="S527" i="15" s="1"/>
  <c r="W527" i="15" s="1"/>
  <c r="AA527" i="15" s="1"/>
  <c r="N527" i="15"/>
  <c r="M527" i="15"/>
  <c r="Q527" i="15" s="1"/>
  <c r="L527" i="15"/>
  <c r="K527" i="15"/>
  <c r="I527" i="15"/>
  <c r="G527" i="15"/>
  <c r="F527" i="15"/>
  <c r="D527" i="15"/>
  <c r="AO525" i="15"/>
  <c r="AJ525" i="15"/>
  <c r="AN525" i="15" s="1"/>
  <c r="AF525" i="15"/>
  <c r="AE525" i="15"/>
  <c r="AD525" i="15"/>
  <c r="AB525" i="15"/>
  <c r="V525" i="15"/>
  <c r="Z525" i="15" s="1"/>
  <c r="T525" i="15"/>
  <c r="X525" i="15" s="1"/>
  <c r="O525" i="15"/>
  <c r="S525" i="15" s="1"/>
  <c r="W525" i="15" s="1"/>
  <c r="AA525" i="15" s="1"/>
  <c r="N525" i="15"/>
  <c r="M525" i="15"/>
  <c r="Q525" i="15" s="1"/>
  <c r="L525" i="15"/>
  <c r="K525" i="15"/>
  <c r="I525" i="15"/>
  <c r="G525" i="15"/>
  <c r="F525" i="15"/>
  <c r="D525" i="15"/>
  <c r="AO524" i="15"/>
  <c r="AJ524" i="15"/>
  <c r="AN524" i="15" s="1"/>
  <c r="AF524" i="15"/>
  <c r="AE524" i="15"/>
  <c r="AD524" i="15"/>
  <c r="AB524" i="15"/>
  <c r="V524" i="15"/>
  <c r="Z524" i="15" s="1"/>
  <c r="T524" i="15"/>
  <c r="X524" i="15" s="1"/>
  <c r="O524" i="15"/>
  <c r="S524" i="15" s="1"/>
  <c r="W524" i="15" s="1"/>
  <c r="AA524" i="15" s="1"/>
  <c r="N524" i="15"/>
  <c r="M524" i="15"/>
  <c r="Q524" i="15" s="1"/>
  <c r="L524" i="15"/>
  <c r="K524" i="15"/>
  <c r="I524" i="15"/>
  <c r="G524" i="15"/>
  <c r="F524" i="15"/>
  <c r="D524" i="15"/>
  <c r="AO523" i="15"/>
  <c r="AJ523" i="15"/>
  <c r="AN523" i="15" s="1"/>
  <c r="AF523" i="15"/>
  <c r="AE523" i="15"/>
  <c r="AD523" i="15"/>
  <c r="AB523" i="15"/>
  <c r="V523" i="15"/>
  <c r="Z523" i="15" s="1"/>
  <c r="T523" i="15"/>
  <c r="X523" i="15" s="1"/>
  <c r="O523" i="15"/>
  <c r="S523" i="15" s="1"/>
  <c r="W523" i="15" s="1"/>
  <c r="AA523" i="15" s="1"/>
  <c r="N523" i="15"/>
  <c r="M523" i="15"/>
  <c r="Q523" i="15" s="1"/>
  <c r="L523" i="15"/>
  <c r="K523" i="15"/>
  <c r="I523" i="15"/>
  <c r="G523" i="15"/>
  <c r="F523" i="15"/>
  <c r="D523" i="15"/>
  <c r="AO522" i="15"/>
  <c r="AJ522" i="15"/>
  <c r="AN522" i="15" s="1"/>
  <c r="AF522" i="15"/>
  <c r="AE522" i="15"/>
  <c r="AD522" i="15"/>
  <c r="AB522" i="15"/>
  <c r="V522" i="15"/>
  <c r="Z522" i="15" s="1"/>
  <c r="T522" i="15"/>
  <c r="X522" i="15" s="1"/>
  <c r="O522" i="15"/>
  <c r="S522" i="15" s="1"/>
  <c r="W522" i="15" s="1"/>
  <c r="AA522" i="15" s="1"/>
  <c r="N522" i="15"/>
  <c r="M522" i="15"/>
  <c r="Q522" i="15" s="1"/>
  <c r="L522" i="15"/>
  <c r="K522" i="15"/>
  <c r="I522" i="15"/>
  <c r="G522" i="15"/>
  <c r="F522" i="15"/>
  <c r="D522" i="15"/>
  <c r="AO521" i="15"/>
  <c r="AJ521" i="15"/>
  <c r="AN521" i="15" s="1"/>
  <c r="AF521" i="15"/>
  <c r="AE521" i="15"/>
  <c r="AD521" i="15"/>
  <c r="AB521" i="15"/>
  <c r="V521" i="15"/>
  <c r="Z521" i="15" s="1"/>
  <c r="T521" i="15"/>
  <c r="X521" i="15" s="1"/>
  <c r="O521" i="15"/>
  <c r="S521" i="15" s="1"/>
  <c r="W521" i="15" s="1"/>
  <c r="AA521" i="15" s="1"/>
  <c r="N521" i="15"/>
  <c r="M521" i="15"/>
  <c r="Q521" i="15" s="1"/>
  <c r="L521" i="15"/>
  <c r="K521" i="15"/>
  <c r="I521" i="15"/>
  <c r="G521" i="15"/>
  <c r="F521" i="15"/>
  <c r="D521" i="15"/>
  <c r="AO520" i="15"/>
  <c r="AJ520" i="15"/>
  <c r="AN520" i="15" s="1"/>
  <c r="AF520" i="15"/>
  <c r="AE520" i="15"/>
  <c r="AD520" i="15"/>
  <c r="AB520" i="15"/>
  <c r="V520" i="15"/>
  <c r="Z520" i="15" s="1"/>
  <c r="T520" i="15"/>
  <c r="X520" i="15" s="1"/>
  <c r="O520" i="15"/>
  <c r="S520" i="15" s="1"/>
  <c r="W520" i="15" s="1"/>
  <c r="AA520" i="15" s="1"/>
  <c r="N520" i="15"/>
  <c r="M520" i="15"/>
  <c r="Q520" i="15" s="1"/>
  <c r="L520" i="15"/>
  <c r="K520" i="15"/>
  <c r="I520" i="15"/>
  <c r="G520" i="15"/>
  <c r="F520" i="15"/>
  <c r="D520" i="15"/>
  <c r="AO519" i="15"/>
  <c r="AJ519" i="15"/>
  <c r="AN519" i="15" s="1"/>
  <c r="AF519" i="15"/>
  <c r="AE519" i="15"/>
  <c r="AD519" i="15"/>
  <c r="AB519" i="15"/>
  <c r="V519" i="15"/>
  <c r="Z519" i="15" s="1"/>
  <c r="T519" i="15"/>
  <c r="X519" i="15" s="1"/>
  <c r="O519" i="15"/>
  <c r="S519" i="15" s="1"/>
  <c r="W519" i="15" s="1"/>
  <c r="AA519" i="15" s="1"/>
  <c r="N519" i="15"/>
  <c r="M519" i="15"/>
  <c r="Q519" i="15" s="1"/>
  <c r="L519" i="15"/>
  <c r="K519" i="15"/>
  <c r="I519" i="15"/>
  <c r="G519" i="15"/>
  <c r="F519" i="15"/>
  <c r="D519" i="15"/>
  <c r="AO518" i="15"/>
  <c r="AJ518" i="15"/>
  <c r="AN518" i="15" s="1"/>
  <c r="AF518" i="15"/>
  <c r="AE518" i="15"/>
  <c r="AD518" i="15"/>
  <c r="AB518" i="15"/>
  <c r="V518" i="15"/>
  <c r="Z518" i="15" s="1"/>
  <c r="T518" i="15"/>
  <c r="X518" i="15" s="1"/>
  <c r="O518" i="15"/>
  <c r="S518" i="15" s="1"/>
  <c r="W518" i="15" s="1"/>
  <c r="AA518" i="15" s="1"/>
  <c r="N518" i="15"/>
  <c r="M518" i="15"/>
  <c r="Q518" i="15" s="1"/>
  <c r="L518" i="15"/>
  <c r="K518" i="15"/>
  <c r="I518" i="15"/>
  <c r="G518" i="15"/>
  <c r="F518" i="15"/>
  <c r="D518" i="15"/>
  <c r="AO517" i="15"/>
  <c r="AJ517" i="15"/>
  <c r="AN517" i="15" s="1"/>
  <c r="AF517" i="15"/>
  <c r="AE517" i="15"/>
  <c r="AD517" i="15"/>
  <c r="AB517" i="15"/>
  <c r="V517" i="15"/>
  <c r="Z517" i="15" s="1"/>
  <c r="T517" i="15"/>
  <c r="X517" i="15" s="1"/>
  <c r="O517" i="15"/>
  <c r="S517" i="15" s="1"/>
  <c r="W517" i="15" s="1"/>
  <c r="AA517" i="15" s="1"/>
  <c r="N517" i="15"/>
  <c r="M517" i="15"/>
  <c r="Q517" i="15" s="1"/>
  <c r="L517" i="15"/>
  <c r="K517" i="15"/>
  <c r="I517" i="15"/>
  <c r="G517" i="15"/>
  <c r="F517" i="15"/>
  <c r="D517" i="15"/>
  <c r="AO515" i="15"/>
  <c r="AJ515" i="15"/>
  <c r="AN515" i="15" s="1"/>
  <c r="AF515" i="15"/>
  <c r="AE515" i="15"/>
  <c r="AD515" i="15"/>
  <c r="AB515" i="15"/>
  <c r="V515" i="15"/>
  <c r="Z515" i="15" s="1"/>
  <c r="T515" i="15"/>
  <c r="X515" i="15" s="1"/>
  <c r="O515" i="15"/>
  <c r="S515" i="15" s="1"/>
  <c r="W515" i="15" s="1"/>
  <c r="AA515" i="15" s="1"/>
  <c r="N515" i="15"/>
  <c r="M515" i="15"/>
  <c r="Q515" i="15" s="1"/>
  <c r="L515" i="15"/>
  <c r="K515" i="15"/>
  <c r="I515" i="15"/>
  <c r="G515" i="15"/>
  <c r="F515" i="15"/>
  <c r="D515" i="15"/>
  <c r="AO513" i="15"/>
  <c r="AJ513" i="15"/>
  <c r="AN513" i="15" s="1"/>
  <c r="AF513" i="15"/>
  <c r="AE513" i="15"/>
  <c r="AD513" i="15"/>
  <c r="AB513" i="15"/>
  <c r="V513" i="15"/>
  <c r="Z513" i="15" s="1"/>
  <c r="T513" i="15"/>
  <c r="X513" i="15" s="1"/>
  <c r="O513" i="15"/>
  <c r="S513" i="15" s="1"/>
  <c r="W513" i="15" s="1"/>
  <c r="AA513" i="15" s="1"/>
  <c r="N513" i="15"/>
  <c r="M513" i="15"/>
  <c r="Q513" i="15" s="1"/>
  <c r="L513" i="15"/>
  <c r="K513" i="15"/>
  <c r="I513" i="15"/>
  <c r="G513" i="15"/>
  <c r="F513" i="15"/>
  <c r="D513" i="15"/>
  <c r="AO512" i="15"/>
  <c r="AJ512" i="15"/>
  <c r="AN512" i="15" s="1"/>
  <c r="AF512" i="15"/>
  <c r="AE512" i="15"/>
  <c r="AD512" i="15"/>
  <c r="AB512" i="15"/>
  <c r="V512" i="15"/>
  <c r="Z512" i="15" s="1"/>
  <c r="T512" i="15"/>
  <c r="X512" i="15" s="1"/>
  <c r="O512" i="15"/>
  <c r="S512" i="15" s="1"/>
  <c r="W512" i="15" s="1"/>
  <c r="AA512" i="15" s="1"/>
  <c r="N512" i="15"/>
  <c r="M512" i="15"/>
  <c r="Q512" i="15" s="1"/>
  <c r="L512" i="15"/>
  <c r="K512" i="15"/>
  <c r="I512" i="15"/>
  <c r="G512" i="15"/>
  <c r="F512" i="15"/>
  <c r="D512" i="15"/>
  <c r="AO511" i="15"/>
  <c r="AJ511" i="15"/>
  <c r="AN511" i="15" s="1"/>
  <c r="AF511" i="15"/>
  <c r="AE511" i="15"/>
  <c r="AD511" i="15"/>
  <c r="AB511" i="15"/>
  <c r="V511" i="15"/>
  <c r="Z511" i="15" s="1"/>
  <c r="T511" i="15"/>
  <c r="X511" i="15" s="1"/>
  <c r="O511" i="15"/>
  <c r="S511" i="15" s="1"/>
  <c r="W511" i="15" s="1"/>
  <c r="AA511" i="15" s="1"/>
  <c r="N511" i="15"/>
  <c r="M511" i="15"/>
  <c r="Q511" i="15" s="1"/>
  <c r="L511" i="15"/>
  <c r="K511" i="15"/>
  <c r="I511" i="15"/>
  <c r="G511" i="15"/>
  <c r="F511" i="15"/>
  <c r="D511" i="15"/>
  <c r="AO509" i="15"/>
  <c r="AJ509" i="15"/>
  <c r="AN509" i="15" s="1"/>
  <c r="AF509" i="15"/>
  <c r="AE509" i="15"/>
  <c r="AD509" i="15"/>
  <c r="AB509" i="15"/>
  <c r="V509" i="15"/>
  <c r="Z509" i="15" s="1"/>
  <c r="T509" i="15"/>
  <c r="X509" i="15" s="1"/>
  <c r="O509" i="15"/>
  <c r="S509" i="15" s="1"/>
  <c r="W509" i="15" s="1"/>
  <c r="AA509" i="15" s="1"/>
  <c r="N509" i="15"/>
  <c r="M509" i="15"/>
  <c r="Q509" i="15" s="1"/>
  <c r="L509" i="15"/>
  <c r="K509" i="15"/>
  <c r="I509" i="15"/>
  <c r="G509" i="15"/>
  <c r="F509" i="15"/>
  <c r="D509" i="15"/>
  <c r="AO508" i="15"/>
  <c r="AJ508" i="15"/>
  <c r="AN508" i="15" s="1"/>
  <c r="AF508" i="15"/>
  <c r="AE508" i="15"/>
  <c r="AD508" i="15"/>
  <c r="AB508" i="15"/>
  <c r="V508" i="15"/>
  <c r="Z508" i="15" s="1"/>
  <c r="T508" i="15"/>
  <c r="X508" i="15" s="1"/>
  <c r="O508" i="15"/>
  <c r="S508" i="15" s="1"/>
  <c r="W508" i="15" s="1"/>
  <c r="AA508" i="15" s="1"/>
  <c r="N508" i="15"/>
  <c r="M508" i="15"/>
  <c r="Q508" i="15" s="1"/>
  <c r="L508" i="15"/>
  <c r="K508" i="15"/>
  <c r="I508" i="15"/>
  <c r="G508" i="15"/>
  <c r="F508" i="15"/>
  <c r="D508" i="15"/>
  <c r="AO507" i="15"/>
  <c r="AJ507" i="15"/>
  <c r="AN507" i="15" s="1"/>
  <c r="AF507" i="15"/>
  <c r="AE507" i="15"/>
  <c r="AD507" i="15"/>
  <c r="AB507" i="15"/>
  <c r="V507" i="15"/>
  <c r="Z507" i="15" s="1"/>
  <c r="T507" i="15"/>
  <c r="X507" i="15" s="1"/>
  <c r="O507" i="15"/>
  <c r="S507" i="15" s="1"/>
  <c r="W507" i="15" s="1"/>
  <c r="AA507" i="15" s="1"/>
  <c r="N507" i="15"/>
  <c r="M507" i="15"/>
  <c r="Q507" i="15" s="1"/>
  <c r="L507" i="15"/>
  <c r="K507" i="15"/>
  <c r="I507" i="15"/>
  <c r="G507" i="15"/>
  <c r="F507" i="15"/>
  <c r="D507" i="15"/>
  <c r="AO506" i="15"/>
  <c r="AJ506" i="15"/>
  <c r="AN506" i="15" s="1"/>
  <c r="AF506" i="15"/>
  <c r="AE506" i="15"/>
  <c r="AD506" i="15"/>
  <c r="AB506" i="15"/>
  <c r="V506" i="15"/>
  <c r="Z506" i="15" s="1"/>
  <c r="T506" i="15"/>
  <c r="X506" i="15" s="1"/>
  <c r="O506" i="15"/>
  <c r="S506" i="15" s="1"/>
  <c r="W506" i="15" s="1"/>
  <c r="AA506" i="15" s="1"/>
  <c r="N506" i="15"/>
  <c r="M506" i="15"/>
  <c r="Q506" i="15" s="1"/>
  <c r="L506" i="15"/>
  <c r="K506" i="15"/>
  <c r="I506" i="15"/>
  <c r="G506" i="15"/>
  <c r="F506" i="15"/>
  <c r="D506" i="15"/>
  <c r="AO505" i="15"/>
  <c r="AJ505" i="15"/>
  <c r="AN505" i="15" s="1"/>
  <c r="AF505" i="15"/>
  <c r="AE505" i="15"/>
  <c r="AD505" i="15"/>
  <c r="AB505" i="15"/>
  <c r="V505" i="15"/>
  <c r="Z505" i="15" s="1"/>
  <c r="T505" i="15"/>
  <c r="X505" i="15" s="1"/>
  <c r="O505" i="15"/>
  <c r="S505" i="15" s="1"/>
  <c r="W505" i="15" s="1"/>
  <c r="AA505" i="15" s="1"/>
  <c r="N505" i="15"/>
  <c r="M505" i="15"/>
  <c r="Q505" i="15" s="1"/>
  <c r="L505" i="15"/>
  <c r="K505" i="15"/>
  <c r="I505" i="15"/>
  <c r="G505" i="15"/>
  <c r="F505" i="15"/>
  <c r="D505" i="15"/>
  <c r="AO504" i="15"/>
  <c r="AJ504" i="15"/>
  <c r="AN504" i="15" s="1"/>
  <c r="AF504" i="15"/>
  <c r="AE504" i="15"/>
  <c r="AD504" i="15"/>
  <c r="AB504" i="15"/>
  <c r="V504" i="15"/>
  <c r="Z504" i="15" s="1"/>
  <c r="T504" i="15"/>
  <c r="X504" i="15" s="1"/>
  <c r="O504" i="15"/>
  <c r="S504" i="15" s="1"/>
  <c r="W504" i="15" s="1"/>
  <c r="AA504" i="15" s="1"/>
  <c r="N504" i="15"/>
  <c r="M504" i="15"/>
  <c r="Q504" i="15" s="1"/>
  <c r="L504" i="15"/>
  <c r="K504" i="15"/>
  <c r="I504" i="15"/>
  <c r="G504" i="15"/>
  <c r="F504" i="15"/>
  <c r="D504" i="15"/>
  <c r="AO503" i="15"/>
  <c r="AJ503" i="15"/>
  <c r="AN503" i="15" s="1"/>
  <c r="AF503" i="15"/>
  <c r="AE503" i="15"/>
  <c r="AD503" i="15"/>
  <c r="AB503" i="15"/>
  <c r="V503" i="15"/>
  <c r="Z503" i="15" s="1"/>
  <c r="T503" i="15"/>
  <c r="X503" i="15" s="1"/>
  <c r="O503" i="15"/>
  <c r="S503" i="15" s="1"/>
  <c r="W503" i="15" s="1"/>
  <c r="AA503" i="15" s="1"/>
  <c r="N503" i="15"/>
  <c r="M503" i="15"/>
  <c r="Q503" i="15" s="1"/>
  <c r="L503" i="15"/>
  <c r="K503" i="15"/>
  <c r="I503" i="15"/>
  <c r="G503" i="15"/>
  <c r="F503" i="15"/>
  <c r="D503" i="15"/>
  <c r="AO501" i="15"/>
  <c r="AJ501" i="15"/>
  <c r="AN501" i="15" s="1"/>
  <c r="AF501" i="15"/>
  <c r="AE501" i="15"/>
  <c r="AD501" i="15"/>
  <c r="AB501" i="15"/>
  <c r="V501" i="15"/>
  <c r="Z501" i="15" s="1"/>
  <c r="T501" i="15"/>
  <c r="X501" i="15" s="1"/>
  <c r="O501" i="15"/>
  <c r="S501" i="15" s="1"/>
  <c r="W501" i="15" s="1"/>
  <c r="AA501" i="15" s="1"/>
  <c r="N501" i="15"/>
  <c r="M501" i="15"/>
  <c r="Q501" i="15" s="1"/>
  <c r="L501" i="15"/>
  <c r="K501" i="15"/>
  <c r="I501" i="15"/>
  <c r="G501" i="15"/>
  <c r="F501" i="15"/>
  <c r="D501" i="15"/>
  <c r="AO490" i="15"/>
  <c r="AJ490" i="15"/>
  <c r="AN490" i="15" s="1"/>
  <c r="AF490" i="15"/>
  <c r="AE490" i="15"/>
  <c r="AD490" i="15"/>
  <c r="AB490" i="15"/>
  <c r="V490" i="15"/>
  <c r="Z490" i="15" s="1"/>
  <c r="T490" i="15"/>
  <c r="X490" i="15" s="1"/>
  <c r="O490" i="15"/>
  <c r="S490" i="15" s="1"/>
  <c r="W490" i="15" s="1"/>
  <c r="AA490" i="15" s="1"/>
  <c r="N490" i="15"/>
  <c r="M490" i="15"/>
  <c r="Q490" i="15" s="1"/>
  <c r="L490" i="15"/>
  <c r="K490" i="15"/>
  <c r="I490" i="15"/>
  <c r="G490" i="15"/>
  <c r="F490" i="15"/>
  <c r="D490" i="15"/>
  <c r="AO489" i="15"/>
  <c r="AJ489" i="15"/>
  <c r="AN489" i="15" s="1"/>
  <c r="AF489" i="15"/>
  <c r="AE489" i="15"/>
  <c r="AD489" i="15"/>
  <c r="AB489" i="15"/>
  <c r="V489" i="15"/>
  <c r="Z489" i="15" s="1"/>
  <c r="T489" i="15"/>
  <c r="X489" i="15" s="1"/>
  <c r="O489" i="15"/>
  <c r="S489" i="15" s="1"/>
  <c r="W489" i="15" s="1"/>
  <c r="AA489" i="15" s="1"/>
  <c r="N489" i="15"/>
  <c r="M489" i="15"/>
  <c r="Q489" i="15" s="1"/>
  <c r="L489" i="15"/>
  <c r="K489" i="15"/>
  <c r="I489" i="15"/>
  <c r="G489" i="15"/>
  <c r="F489" i="15"/>
  <c r="D489" i="15"/>
  <c r="AO487" i="15"/>
  <c r="AJ487" i="15"/>
  <c r="AN487" i="15" s="1"/>
  <c r="AF487" i="15"/>
  <c r="AE487" i="15"/>
  <c r="AD487" i="15"/>
  <c r="AB487" i="15"/>
  <c r="V487" i="15"/>
  <c r="Z487" i="15" s="1"/>
  <c r="T487" i="15"/>
  <c r="X487" i="15" s="1"/>
  <c r="O487" i="15"/>
  <c r="S487" i="15" s="1"/>
  <c r="W487" i="15" s="1"/>
  <c r="AA487" i="15" s="1"/>
  <c r="N487" i="15"/>
  <c r="M487" i="15"/>
  <c r="Q487" i="15" s="1"/>
  <c r="L487" i="15"/>
  <c r="K487" i="15"/>
  <c r="I487" i="15"/>
  <c r="G487" i="15"/>
  <c r="F487" i="15"/>
  <c r="D487" i="15"/>
  <c r="AO465" i="15"/>
  <c r="AJ465" i="15"/>
  <c r="AN465" i="15" s="1"/>
  <c r="AF465" i="15"/>
  <c r="AE465" i="15"/>
  <c r="AD465" i="15"/>
  <c r="AB465" i="15"/>
  <c r="V465" i="15"/>
  <c r="Z465" i="15" s="1"/>
  <c r="T465" i="15"/>
  <c r="X465" i="15" s="1"/>
  <c r="O465" i="15"/>
  <c r="S465" i="15" s="1"/>
  <c r="W465" i="15" s="1"/>
  <c r="AA465" i="15" s="1"/>
  <c r="N465" i="15"/>
  <c r="M465" i="15"/>
  <c r="Q465" i="15" s="1"/>
  <c r="L465" i="15"/>
  <c r="K465" i="15"/>
  <c r="I465" i="15"/>
  <c r="G465" i="15"/>
  <c r="F465" i="15"/>
  <c r="D465" i="15"/>
  <c r="AO461" i="15"/>
  <c r="AJ461" i="15"/>
  <c r="AN461" i="15" s="1"/>
  <c r="AF461" i="15"/>
  <c r="AE461" i="15"/>
  <c r="AD461" i="15"/>
  <c r="AB461" i="15"/>
  <c r="V461" i="15"/>
  <c r="Z461" i="15" s="1"/>
  <c r="T461" i="15"/>
  <c r="X461" i="15" s="1"/>
  <c r="O461" i="15"/>
  <c r="S461" i="15" s="1"/>
  <c r="W461" i="15" s="1"/>
  <c r="AA461" i="15" s="1"/>
  <c r="N461" i="15"/>
  <c r="M461" i="15"/>
  <c r="Q461" i="15" s="1"/>
  <c r="L461" i="15"/>
  <c r="K461" i="15"/>
  <c r="I461" i="15"/>
  <c r="G461" i="15"/>
  <c r="F461" i="15"/>
  <c r="D461" i="15"/>
  <c r="AO428" i="15"/>
  <c r="AJ428" i="15"/>
  <c r="AN428" i="15" s="1"/>
  <c r="AF428" i="15"/>
  <c r="AE428" i="15"/>
  <c r="AD428" i="15"/>
  <c r="AB428" i="15"/>
  <c r="V428" i="15"/>
  <c r="Z428" i="15" s="1"/>
  <c r="T428" i="15"/>
  <c r="X428" i="15" s="1"/>
  <c r="O428" i="15"/>
  <c r="S428" i="15" s="1"/>
  <c r="W428" i="15" s="1"/>
  <c r="AA428" i="15" s="1"/>
  <c r="N428" i="15"/>
  <c r="M428" i="15"/>
  <c r="Q428" i="15" s="1"/>
  <c r="L428" i="15"/>
  <c r="K428" i="15"/>
  <c r="I428" i="15"/>
  <c r="G428" i="15"/>
  <c r="F428" i="15"/>
  <c r="D428" i="15"/>
  <c r="AO427" i="15"/>
  <c r="AJ427" i="15"/>
  <c r="AN427" i="15" s="1"/>
  <c r="AF427" i="15"/>
  <c r="AE427" i="15"/>
  <c r="AD427" i="15"/>
  <c r="AB427" i="15"/>
  <c r="V427" i="15"/>
  <c r="Z427" i="15" s="1"/>
  <c r="T427" i="15"/>
  <c r="X427" i="15" s="1"/>
  <c r="O427" i="15"/>
  <c r="S427" i="15" s="1"/>
  <c r="W427" i="15" s="1"/>
  <c r="AA427" i="15" s="1"/>
  <c r="N427" i="15"/>
  <c r="M427" i="15"/>
  <c r="Q427" i="15" s="1"/>
  <c r="L427" i="15"/>
  <c r="K427" i="15"/>
  <c r="I427" i="15"/>
  <c r="G427" i="15"/>
  <c r="F427" i="15"/>
  <c r="D427" i="15"/>
  <c r="AO421" i="15"/>
  <c r="AJ421" i="15"/>
  <c r="AN421" i="15" s="1"/>
  <c r="AF421" i="15"/>
  <c r="AE421" i="15"/>
  <c r="AD421" i="15"/>
  <c r="AB421" i="15"/>
  <c r="V421" i="15"/>
  <c r="Z421" i="15" s="1"/>
  <c r="T421" i="15"/>
  <c r="X421" i="15" s="1"/>
  <c r="O421" i="15"/>
  <c r="S421" i="15" s="1"/>
  <c r="W421" i="15" s="1"/>
  <c r="AA421" i="15" s="1"/>
  <c r="N421" i="15"/>
  <c r="M421" i="15"/>
  <c r="Q421" i="15" s="1"/>
  <c r="L421" i="15"/>
  <c r="K421" i="15"/>
  <c r="I421" i="15"/>
  <c r="G421" i="15"/>
  <c r="F421" i="15"/>
  <c r="D421" i="15"/>
  <c r="AO411" i="15"/>
  <c r="AJ411" i="15"/>
  <c r="AN411" i="15" s="1"/>
  <c r="AF411" i="15"/>
  <c r="AE411" i="15"/>
  <c r="AD411" i="15"/>
  <c r="AB411" i="15"/>
  <c r="V411" i="15"/>
  <c r="Z411" i="15" s="1"/>
  <c r="T411" i="15"/>
  <c r="X411" i="15" s="1"/>
  <c r="O411" i="15"/>
  <c r="S411" i="15" s="1"/>
  <c r="W411" i="15" s="1"/>
  <c r="AA411" i="15" s="1"/>
  <c r="N411" i="15"/>
  <c r="M411" i="15"/>
  <c r="Q411" i="15" s="1"/>
  <c r="L411" i="15"/>
  <c r="K411" i="15"/>
  <c r="I411" i="15"/>
  <c r="G411" i="15"/>
  <c r="F411" i="15"/>
  <c r="D411" i="15"/>
  <c r="AO409" i="15"/>
  <c r="AJ409" i="15"/>
  <c r="AN409" i="15" s="1"/>
  <c r="AF409" i="15"/>
  <c r="AE409" i="15"/>
  <c r="AD409" i="15"/>
  <c r="AB409" i="15"/>
  <c r="V409" i="15"/>
  <c r="Z409" i="15" s="1"/>
  <c r="T409" i="15"/>
  <c r="X409" i="15" s="1"/>
  <c r="O409" i="15"/>
  <c r="S409" i="15" s="1"/>
  <c r="W409" i="15" s="1"/>
  <c r="AA409" i="15" s="1"/>
  <c r="N409" i="15"/>
  <c r="M409" i="15"/>
  <c r="Q409" i="15" s="1"/>
  <c r="L409" i="15"/>
  <c r="K409" i="15"/>
  <c r="I409" i="15"/>
  <c r="G409" i="15"/>
  <c r="F409" i="15"/>
  <c r="D409" i="15"/>
  <c r="AO408" i="15"/>
  <c r="AJ408" i="15"/>
  <c r="AN408" i="15" s="1"/>
  <c r="AF408" i="15"/>
  <c r="AE408" i="15"/>
  <c r="AD408" i="15"/>
  <c r="AB408" i="15"/>
  <c r="V408" i="15"/>
  <c r="Z408" i="15" s="1"/>
  <c r="T408" i="15"/>
  <c r="X408" i="15" s="1"/>
  <c r="O408" i="15"/>
  <c r="S408" i="15" s="1"/>
  <c r="W408" i="15" s="1"/>
  <c r="AA408" i="15" s="1"/>
  <c r="N408" i="15"/>
  <c r="M408" i="15"/>
  <c r="Q408" i="15" s="1"/>
  <c r="L408" i="15"/>
  <c r="K408" i="15"/>
  <c r="I408" i="15"/>
  <c r="G408" i="15"/>
  <c r="F408" i="15"/>
  <c r="D408" i="15"/>
  <c r="AO399" i="15"/>
  <c r="AJ399" i="15"/>
  <c r="AN399" i="15" s="1"/>
  <c r="AF399" i="15"/>
  <c r="AE399" i="15"/>
  <c r="AD399" i="15"/>
  <c r="AB399" i="15"/>
  <c r="V399" i="15"/>
  <c r="Z399" i="15" s="1"/>
  <c r="T399" i="15"/>
  <c r="X399" i="15" s="1"/>
  <c r="O399" i="15"/>
  <c r="S399" i="15" s="1"/>
  <c r="W399" i="15" s="1"/>
  <c r="AA399" i="15" s="1"/>
  <c r="N399" i="15"/>
  <c r="M399" i="15"/>
  <c r="Q399" i="15" s="1"/>
  <c r="L399" i="15"/>
  <c r="K399" i="15"/>
  <c r="I399" i="15"/>
  <c r="G399" i="15"/>
  <c r="F399" i="15"/>
  <c r="D399" i="15"/>
  <c r="AO389" i="15"/>
  <c r="AJ389" i="15"/>
  <c r="AN389" i="15" s="1"/>
  <c r="AF389" i="15"/>
  <c r="AE389" i="15"/>
  <c r="AD389" i="15"/>
  <c r="AB389" i="15"/>
  <c r="V389" i="15"/>
  <c r="Z389" i="15" s="1"/>
  <c r="T389" i="15"/>
  <c r="X389" i="15" s="1"/>
  <c r="O389" i="15"/>
  <c r="S389" i="15" s="1"/>
  <c r="W389" i="15" s="1"/>
  <c r="AA389" i="15" s="1"/>
  <c r="N389" i="15"/>
  <c r="M389" i="15"/>
  <c r="Q389" i="15" s="1"/>
  <c r="L389" i="15"/>
  <c r="K389" i="15"/>
  <c r="I389" i="15"/>
  <c r="G389" i="15"/>
  <c r="F389" i="15"/>
  <c r="D389" i="15"/>
  <c r="AO310" i="15"/>
  <c r="AJ310" i="15"/>
  <c r="AN310" i="15" s="1"/>
  <c r="AF310" i="15"/>
  <c r="AE310" i="15"/>
  <c r="AD310" i="15"/>
  <c r="AB310" i="15"/>
  <c r="V310" i="15"/>
  <c r="Z310" i="15" s="1"/>
  <c r="T310" i="15"/>
  <c r="X310" i="15" s="1"/>
  <c r="O310" i="15"/>
  <c r="S310" i="15" s="1"/>
  <c r="W310" i="15" s="1"/>
  <c r="AA310" i="15" s="1"/>
  <c r="N310" i="15"/>
  <c r="M310" i="15"/>
  <c r="Q310" i="15" s="1"/>
  <c r="L310" i="15"/>
  <c r="K310" i="15"/>
  <c r="I310" i="15"/>
  <c r="G310" i="15"/>
  <c r="F310" i="15"/>
  <c r="D310" i="15"/>
  <c r="AO303" i="15"/>
  <c r="AJ303" i="15"/>
  <c r="AN303" i="15" s="1"/>
  <c r="AF303" i="15"/>
  <c r="AE303" i="15"/>
  <c r="AD303" i="15"/>
  <c r="AB303" i="15"/>
  <c r="V303" i="15"/>
  <c r="Z303" i="15" s="1"/>
  <c r="T303" i="15"/>
  <c r="X303" i="15" s="1"/>
  <c r="O303" i="15"/>
  <c r="S303" i="15" s="1"/>
  <c r="W303" i="15" s="1"/>
  <c r="AA303" i="15" s="1"/>
  <c r="N303" i="15"/>
  <c r="M303" i="15"/>
  <c r="Q303" i="15" s="1"/>
  <c r="L303" i="15"/>
  <c r="K303" i="15"/>
  <c r="I303" i="15"/>
  <c r="G303" i="15"/>
  <c r="F303" i="15"/>
  <c r="D303" i="15"/>
  <c r="AO302" i="15"/>
  <c r="AJ302" i="15"/>
  <c r="AN302" i="15" s="1"/>
  <c r="AF302" i="15"/>
  <c r="AE302" i="15"/>
  <c r="AD302" i="15"/>
  <c r="AB302" i="15"/>
  <c r="V302" i="15"/>
  <c r="Z302" i="15" s="1"/>
  <c r="T302" i="15"/>
  <c r="X302" i="15" s="1"/>
  <c r="O302" i="15"/>
  <c r="S302" i="15" s="1"/>
  <c r="W302" i="15" s="1"/>
  <c r="AA302" i="15" s="1"/>
  <c r="N302" i="15"/>
  <c r="M302" i="15"/>
  <c r="Q302" i="15" s="1"/>
  <c r="L302" i="15"/>
  <c r="K302" i="15"/>
  <c r="I302" i="15"/>
  <c r="G302" i="15"/>
  <c r="F302" i="15"/>
  <c r="D302" i="15"/>
  <c r="AO301" i="15"/>
  <c r="AJ301" i="15"/>
  <c r="AN301" i="15" s="1"/>
  <c r="AF301" i="15"/>
  <c r="AE301" i="15"/>
  <c r="AD301" i="15"/>
  <c r="AB301" i="15"/>
  <c r="V301" i="15"/>
  <c r="Z301" i="15" s="1"/>
  <c r="T301" i="15"/>
  <c r="X301" i="15" s="1"/>
  <c r="O301" i="15"/>
  <c r="S301" i="15" s="1"/>
  <c r="W301" i="15" s="1"/>
  <c r="AA301" i="15" s="1"/>
  <c r="N301" i="15"/>
  <c r="M301" i="15"/>
  <c r="Q301" i="15" s="1"/>
  <c r="L301" i="15"/>
  <c r="K301" i="15"/>
  <c r="I301" i="15"/>
  <c r="G301" i="15"/>
  <c r="F301" i="15"/>
  <c r="D301" i="15"/>
  <c r="AO300" i="15"/>
  <c r="AJ300" i="15"/>
  <c r="AN300" i="15" s="1"/>
  <c r="AF300" i="15"/>
  <c r="AE300" i="15"/>
  <c r="AD300" i="15"/>
  <c r="AB300" i="15"/>
  <c r="V300" i="15"/>
  <c r="Z300" i="15" s="1"/>
  <c r="T300" i="15"/>
  <c r="X300" i="15" s="1"/>
  <c r="O300" i="15"/>
  <c r="S300" i="15" s="1"/>
  <c r="W300" i="15" s="1"/>
  <c r="AA300" i="15" s="1"/>
  <c r="N300" i="15"/>
  <c r="M300" i="15"/>
  <c r="Q300" i="15" s="1"/>
  <c r="L300" i="15"/>
  <c r="K300" i="15"/>
  <c r="I300" i="15"/>
  <c r="G300" i="15"/>
  <c r="F300" i="15"/>
  <c r="D300" i="15"/>
  <c r="AO291" i="15"/>
  <c r="AJ291" i="15"/>
  <c r="AN291" i="15" s="1"/>
  <c r="AF291" i="15"/>
  <c r="AE291" i="15"/>
  <c r="AD291" i="15"/>
  <c r="AB291" i="15"/>
  <c r="V291" i="15"/>
  <c r="Z291" i="15" s="1"/>
  <c r="T291" i="15"/>
  <c r="X291" i="15" s="1"/>
  <c r="O291" i="15"/>
  <c r="S291" i="15" s="1"/>
  <c r="W291" i="15" s="1"/>
  <c r="AA291" i="15" s="1"/>
  <c r="N291" i="15"/>
  <c r="M291" i="15"/>
  <c r="Q291" i="15" s="1"/>
  <c r="L291" i="15"/>
  <c r="K291" i="15"/>
  <c r="I291" i="15"/>
  <c r="G291" i="15"/>
  <c r="F291" i="15"/>
  <c r="D291" i="15"/>
  <c r="P291" i="15" s="1"/>
  <c r="AO287" i="15"/>
  <c r="AJ287" i="15"/>
  <c r="AN287" i="15" s="1"/>
  <c r="AF287" i="15"/>
  <c r="AE287" i="15"/>
  <c r="AD287" i="15"/>
  <c r="AB287" i="15"/>
  <c r="V287" i="15"/>
  <c r="Z287" i="15" s="1"/>
  <c r="T287" i="15"/>
  <c r="X287" i="15" s="1"/>
  <c r="O287" i="15"/>
  <c r="S287" i="15" s="1"/>
  <c r="W287" i="15" s="1"/>
  <c r="AA287" i="15" s="1"/>
  <c r="N287" i="15"/>
  <c r="M287" i="15"/>
  <c r="Q287" i="15" s="1"/>
  <c r="L287" i="15"/>
  <c r="K287" i="15"/>
  <c r="I287" i="15"/>
  <c r="G287" i="15"/>
  <c r="F287" i="15"/>
  <c r="D287" i="15"/>
  <c r="AO286" i="15"/>
  <c r="AJ286" i="15"/>
  <c r="AN286" i="15" s="1"/>
  <c r="AF286" i="15"/>
  <c r="AE286" i="15"/>
  <c r="AD286" i="15"/>
  <c r="AB286" i="15"/>
  <c r="V286" i="15"/>
  <c r="Z286" i="15" s="1"/>
  <c r="T286" i="15"/>
  <c r="X286" i="15" s="1"/>
  <c r="O286" i="15"/>
  <c r="S286" i="15" s="1"/>
  <c r="W286" i="15" s="1"/>
  <c r="AA286" i="15" s="1"/>
  <c r="N286" i="15"/>
  <c r="M286" i="15"/>
  <c r="Q286" i="15" s="1"/>
  <c r="L286" i="15"/>
  <c r="K286" i="15"/>
  <c r="I286" i="15"/>
  <c r="G286" i="15"/>
  <c r="F286" i="15"/>
  <c r="D286" i="15"/>
  <c r="AO285" i="15"/>
  <c r="AJ285" i="15"/>
  <c r="AN285" i="15" s="1"/>
  <c r="AF285" i="15"/>
  <c r="AE285" i="15"/>
  <c r="AD285" i="15"/>
  <c r="AB285" i="15"/>
  <c r="V285" i="15"/>
  <c r="Z285" i="15" s="1"/>
  <c r="T285" i="15"/>
  <c r="X285" i="15" s="1"/>
  <c r="O285" i="15"/>
  <c r="S285" i="15" s="1"/>
  <c r="W285" i="15" s="1"/>
  <c r="AA285" i="15" s="1"/>
  <c r="N285" i="15"/>
  <c r="M285" i="15"/>
  <c r="Q285" i="15" s="1"/>
  <c r="L285" i="15"/>
  <c r="K285" i="15"/>
  <c r="I285" i="15"/>
  <c r="G285" i="15"/>
  <c r="F285" i="15"/>
  <c r="D285" i="15"/>
  <c r="AO284" i="15"/>
  <c r="AJ284" i="15"/>
  <c r="AN284" i="15" s="1"/>
  <c r="AF284" i="15"/>
  <c r="AE284" i="15"/>
  <c r="AD284" i="15"/>
  <c r="AB284" i="15"/>
  <c r="V284" i="15"/>
  <c r="Z284" i="15" s="1"/>
  <c r="T284" i="15"/>
  <c r="X284" i="15" s="1"/>
  <c r="O284" i="15"/>
  <c r="S284" i="15" s="1"/>
  <c r="W284" i="15" s="1"/>
  <c r="AA284" i="15" s="1"/>
  <c r="N284" i="15"/>
  <c r="M284" i="15"/>
  <c r="Q284" i="15" s="1"/>
  <c r="L284" i="15"/>
  <c r="K284" i="15"/>
  <c r="I284" i="15"/>
  <c r="G284" i="15"/>
  <c r="F284" i="15"/>
  <c r="D284" i="15"/>
  <c r="AO283" i="15"/>
  <c r="AJ283" i="15"/>
  <c r="AN283" i="15" s="1"/>
  <c r="AF283" i="15"/>
  <c r="AE283" i="15"/>
  <c r="AD283" i="15"/>
  <c r="AB283" i="15"/>
  <c r="V283" i="15"/>
  <c r="Z283" i="15" s="1"/>
  <c r="T283" i="15"/>
  <c r="X283" i="15" s="1"/>
  <c r="O283" i="15"/>
  <c r="S283" i="15" s="1"/>
  <c r="W283" i="15" s="1"/>
  <c r="AA283" i="15" s="1"/>
  <c r="N283" i="15"/>
  <c r="M283" i="15"/>
  <c r="Q283" i="15" s="1"/>
  <c r="L283" i="15"/>
  <c r="K283" i="15"/>
  <c r="I283" i="15"/>
  <c r="G283" i="15"/>
  <c r="F283" i="15"/>
  <c r="D283" i="15"/>
  <c r="AO282" i="15"/>
  <c r="AJ282" i="15"/>
  <c r="AN282" i="15" s="1"/>
  <c r="AF282" i="15"/>
  <c r="AE282" i="15"/>
  <c r="AD282" i="15"/>
  <c r="AB282" i="15"/>
  <c r="V282" i="15"/>
  <c r="Z282" i="15" s="1"/>
  <c r="T282" i="15"/>
  <c r="X282" i="15" s="1"/>
  <c r="O282" i="15"/>
  <c r="S282" i="15" s="1"/>
  <c r="W282" i="15" s="1"/>
  <c r="AA282" i="15" s="1"/>
  <c r="N282" i="15"/>
  <c r="M282" i="15"/>
  <c r="Q282" i="15" s="1"/>
  <c r="L282" i="15"/>
  <c r="K282" i="15"/>
  <c r="I282" i="15"/>
  <c r="G282" i="15"/>
  <c r="F282" i="15"/>
  <c r="D282" i="15"/>
  <c r="AO281" i="15"/>
  <c r="AJ281" i="15"/>
  <c r="AN281" i="15" s="1"/>
  <c r="AF281" i="15"/>
  <c r="AE281" i="15"/>
  <c r="AD281" i="15"/>
  <c r="AB281" i="15"/>
  <c r="V281" i="15"/>
  <c r="Z281" i="15" s="1"/>
  <c r="T281" i="15"/>
  <c r="X281" i="15" s="1"/>
  <c r="O281" i="15"/>
  <c r="S281" i="15" s="1"/>
  <c r="W281" i="15" s="1"/>
  <c r="AA281" i="15" s="1"/>
  <c r="N281" i="15"/>
  <c r="M281" i="15"/>
  <c r="Q281" i="15" s="1"/>
  <c r="L281" i="15"/>
  <c r="K281" i="15"/>
  <c r="I281" i="15"/>
  <c r="G281" i="15"/>
  <c r="F281" i="15"/>
  <c r="D281" i="15"/>
  <c r="AO280" i="15"/>
  <c r="AJ280" i="15"/>
  <c r="AN280" i="15" s="1"/>
  <c r="AF280" i="15"/>
  <c r="AE280" i="15"/>
  <c r="AD280" i="15"/>
  <c r="AB280" i="15"/>
  <c r="V280" i="15"/>
  <c r="Z280" i="15" s="1"/>
  <c r="T280" i="15"/>
  <c r="X280" i="15" s="1"/>
  <c r="O280" i="15"/>
  <c r="S280" i="15" s="1"/>
  <c r="W280" i="15" s="1"/>
  <c r="AA280" i="15" s="1"/>
  <c r="N280" i="15"/>
  <c r="M280" i="15"/>
  <c r="Q280" i="15" s="1"/>
  <c r="L280" i="15"/>
  <c r="K280" i="15"/>
  <c r="I280" i="15"/>
  <c r="G280" i="15"/>
  <c r="F280" i="15"/>
  <c r="D280" i="15"/>
  <c r="AO279" i="15"/>
  <c r="AJ279" i="15"/>
  <c r="AN279" i="15" s="1"/>
  <c r="AF279" i="15"/>
  <c r="AE279" i="15"/>
  <c r="AD279" i="15"/>
  <c r="AB279" i="15"/>
  <c r="V279" i="15"/>
  <c r="Z279" i="15" s="1"/>
  <c r="T279" i="15"/>
  <c r="X279" i="15" s="1"/>
  <c r="O279" i="15"/>
  <c r="S279" i="15" s="1"/>
  <c r="W279" i="15" s="1"/>
  <c r="AA279" i="15" s="1"/>
  <c r="N279" i="15"/>
  <c r="M279" i="15"/>
  <c r="Q279" i="15" s="1"/>
  <c r="L279" i="15"/>
  <c r="K279" i="15"/>
  <c r="I279" i="15"/>
  <c r="G279" i="15"/>
  <c r="F279" i="15"/>
  <c r="D279" i="15"/>
  <c r="AO278" i="15"/>
  <c r="AJ278" i="15"/>
  <c r="AN278" i="15" s="1"/>
  <c r="AF278" i="15"/>
  <c r="AE278" i="15"/>
  <c r="AD278" i="15"/>
  <c r="AB278" i="15"/>
  <c r="V278" i="15"/>
  <c r="Z278" i="15" s="1"/>
  <c r="T278" i="15"/>
  <c r="X278" i="15" s="1"/>
  <c r="O278" i="15"/>
  <c r="S278" i="15" s="1"/>
  <c r="W278" i="15" s="1"/>
  <c r="AA278" i="15" s="1"/>
  <c r="N278" i="15"/>
  <c r="M278" i="15"/>
  <c r="Q278" i="15" s="1"/>
  <c r="L278" i="15"/>
  <c r="K278" i="15"/>
  <c r="I278" i="15"/>
  <c r="G278" i="15"/>
  <c r="F278" i="15"/>
  <c r="D278" i="15"/>
  <c r="AO277" i="15"/>
  <c r="AJ277" i="15"/>
  <c r="AN277" i="15" s="1"/>
  <c r="AF277" i="15"/>
  <c r="AE277" i="15"/>
  <c r="AD277" i="15"/>
  <c r="AB277" i="15"/>
  <c r="V277" i="15"/>
  <c r="Z277" i="15" s="1"/>
  <c r="T277" i="15"/>
  <c r="X277" i="15" s="1"/>
  <c r="O277" i="15"/>
  <c r="S277" i="15" s="1"/>
  <c r="W277" i="15" s="1"/>
  <c r="AA277" i="15" s="1"/>
  <c r="N277" i="15"/>
  <c r="M277" i="15"/>
  <c r="Q277" i="15" s="1"/>
  <c r="L277" i="15"/>
  <c r="K277" i="15"/>
  <c r="I277" i="15"/>
  <c r="G277" i="15"/>
  <c r="F277" i="15"/>
  <c r="D277" i="15"/>
  <c r="AO276" i="15"/>
  <c r="AJ276" i="15"/>
  <c r="AN276" i="15" s="1"/>
  <c r="AF276" i="15"/>
  <c r="AE276" i="15"/>
  <c r="AD276" i="15"/>
  <c r="AB276" i="15"/>
  <c r="V276" i="15"/>
  <c r="Z276" i="15" s="1"/>
  <c r="T276" i="15"/>
  <c r="X276" i="15" s="1"/>
  <c r="O276" i="15"/>
  <c r="S276" i="15" s="1"/>
  <c r="W276" i="15" s="1"/>
  <c r="AA276" i="15" s="1"/>
  <c r="N276" i="15"/>
  <c r="M276" i="15"/>
  <c r="Q276" i="15" s="1"/>
  <c r="L276" i="15"/>
  <c r="K276" i="15"/>
  <c r="I276" i="15"/>
  <c r="G276" i="15"/>
  <c r="F276" i="15"/>
  <c r="D276" i="15"/>
  <c r="AO275" i="15"/>
  <c r="AJ275" i="15"/>
  <c r="AN275" i="15" s="1"/>
  <c r="AF275" i="15"/>
  <c r="AE275" i="15"/>
  <c r="AD275" i="15"/>
  <c r="AB275" i="15"/>
  <c r="V275" i="15"/>
  <c r="Z275" i="15" s="1"/>
  <c r="T275" i="15"/>
  <c r="X275" i="15" s="1"/>
  <c r="O275" i="15"/>
  <c r="S275" i="15" s="1"/>
  <c r="W275" i="15" s="1"/>
  <c r="AA275" i="15" s="1"/>
  <c r="N275" i="15"/>
  <c r="M275" i="15"/>
  <c r="Q275" i="15" s="1"/>
  <c r="L275" i="15"/>
  <c r="K275" i="15"/>
  <c r="I275" i="15"/>
  <c r="G275" i="15"/>
  <c r="F275" i="15"/>
  <c r="D275" i="15"/>
  <c r="AO271" i="15"/>
  <c r="AJ271" i="15"/>
  <c r="AN271" i="15" s="1"/>
  <c r="AF271" i="15"/>
  <c r="AE271" i="15"/>
  <c r="AD271" i="15"/>
  <c r="AB271" i="15"/>
  <c r="V271" i="15"/>
  <c r="Z271" i="15" s="1"/>
  <c r="T271" i="15"/>
  <c r="X271" i="15" s="1"/>
  <c r="O271" i="15"/>
  <c r="S271" i="15" s="1"/>
  <c r="W271" i="15" s="1"/>
  <c r="AA271" i="15" s="1"/>
  <c r="N271" i="15"/>
  <c r="M271" i="15"/>
  <c r="Q271" i="15" s="1"/>
  <c r="L271" i="15"/>
  <c r="K271" i="15"/>
  <c r="I271" i="15"/>
  <c r="G271" i="15"/>
  <c r="F271" i="15"/>
  <c r="D271" i="15"/>
  <c r="AO270" i="15"/>
  <c r="AJ270" i="15"/>
  <c r="AN270" i="15" s="1"/>
  <c r="AF270" i="15"/>
  <c r="AE270" i="15"/>
  <c r="AD270" i="15"/>
  <c r="AB270" i="15"/>
  <c r="V270" i="15"/>
  <c r="Z270" i="15" s="1"/>
  <c r="T270" i="15"/>
  <c r="X270" i="15" s="1"/>
  <c r="O270" i="15"/>
  <c r="S270" i="15" s="1"/>
  <c r="W270" i="15" s="1"/>
  <c r="AA270" i="15" s="1"/>
  <c r="N270" i="15"/>
  <c r="M270" i="15"/>
  <c r="Q270" i="15" s="1"/>
  <c r="L270" i="15"/>
  <c r="K270" i="15"/>
  <c r="I270" i="15"/>
  <c r="G270" i="15"/>
  <c r="F270" i="15"/>
  <c r="D270" i="15"/>
  <c r="AO269" i="15"/>
  <c r="AJ269" i="15"/>
  <c r="AN269" i="15" s="1"/>
  <c r="AF269" i="15"/>
  <c r="AE269" i="15"/>
  <c r="AD269" i="15"/>
  <c r="AB269" i="15"/>
  <c r="V269" i="15"/>
  <c r="Z269" i="15" s="1"/>
  <c r="T269" i="15"/>
  <c r="X269" i="15" s="1"/>
  <c r="O269" i="15"/>
  <c r="S269" i="15" s="1"/>
  <c r="W269" i="15" s="1"/>
  <c r="AA269" i="15" s="1"/>
  <c r="N269" i="15"/>
  <c r="M269" i="15"/>
  <c r="Q269" i="15" s="1"/>
  <c r="L269" i="15"/>
  <c r="K269" i="15"/>
  <c r="I269" i="15"/>
  <c r="G269" i="15"/>
  <c r="F269" i="15"/>
  <c r="D269" i="15"/>
  <c r="AO268" i="15"/>
  <c r="AJ268" i="15"/>
  <c r="AN268" i="15" s="1"/>
  <c r="AF268" i="15"/>
  <c r="AE268" i="15"/>
  <c r="AD268" i="15"/>
  <c r="AB268" i="15"/>
  <c r="V268" i="15"/>
  <c r="Z268" i="15" s="1"/>
  <c r="T268" i="15"/>
  <c r="X268" i="15" s="1"/>
  <c r="O268" i="15"/>
  <c r="S268" i="15" s="1"/>
  <c r="W268" i="15" s="1"/>
  <c r="AA268" i="15" s="1"/>
  <c r="N268" i="15"/>
  <c r="M268" i="15"/>
  <c r="Q268" i="15" s="1"/>
  <c r="L268" i="15"/>
  <c r="K268" i="15"/>
  <c r="I268" i="15"/>
  <c r="G268" i="15"/>
  <c r="F268" i="15"/>
  <c r="D268" i="15"/>
  <c r="AO256" i="15"/>
  <c r="AJ256" i="15"/>
  <c r="AN256" i="15" s="1"/>
  <c r="AF256" i="15"/>
  <c r="AE256" i="15"/>
  <c r="AD256" i="15"/>
  <c r="AB256" i="15"/>
  <c r="V256" i="15"/>
  <c r="Z256" i="15" s="1"/>
  <c r="T256" i="15"/>
  <c r="X256" i="15" s="1"/>
  <c r="O256" i="15"/>
  <c r="S256" i="15" s="1"/>
  <c r="W256" i="15" s="1"/>
  <c r="AA256" i="15" s="1"/>
  <c r="N256" i="15"/>
  <c r="M256" i="15"/>
  <c r="Q256" i="15" s="1"/>
  <c r="L256" i="15"/>
  <c r="K256" i="15"/>
  <c r="I256" i="15"/>
  <c r="G256" i="15"/>
  <c r="F256" i="15"/>
  <c r="D256" i="15"/>
  <c r="AO254" i="15"/>
  <c r="AJ254" i="15"/>
  <c r="AN254" i="15" s="1"/>
  <c r="AF254" i="15"/>
  <c r="AE254" i="15"/>
  <c r="AD254" i="15"/>
  <c r="AB254" i="15"/>
  <c r="V254" i="15"/>
  <c r="Z254" i="15" s="1"/>
  <c r="T254" i="15"/>
  <c r="X254" i="15" s="1"/>
  <c r="O254" i="15"/>
  <c r="S254" i="15" s="1"/>
  <c r="W254" i="15" s="1"/>
  <c r="AA254" i="15" s="1"/>
  <c r="N254" i="15"/>
  <c r="M254" i="15"/>
  <c r="Q254" i="15" s="1"/>
  <c r="L254" i="15"/>
  <c r="K254" i="15"/>
  <c r="I254" i="15"/>
  <c r="G254" i="15"/>
  <c r="F254" i="15"/>
  <c r="D254" i="15"/>
  <c r="AO244" i="15"/>
  <c r="AJ244" i="15"/>
  <c r="AN244" i="15" s="1"/>
  <c r="AF244" i="15"/>
  <c r="AE244" i="15"/>
  <c r="AD244" i="15"/>
  <c r="AB244" i="15"/>
  <c r="V244" i="15"/>
  <c r="Z244" i="15" s="1"/>
  <c r="T244" i="15"/>
  <c r="X244" i="15" s="1"/>
  <c r="O244" i="15"/>
  <c r="S244" i="15" s="1"/>
  <c r="W244" i="15" s="1"/>
  <c r="AA244" i="15" s="1"/>
  <c r="N244" i="15"/>
  <c r="M244" i="15"/>
  <c r="Q244" i="15" s="1"/>
  <c r="L244" i="15"/>
  <c r="K244" i="15"/>
  <c r="I244" i="15"/>
  <c r="G244" i="15"/>
  <c r="F244" i="15"/>
  <c r="D244" i="15"/>
  <c r="AO243" i="15"/>
  <c r="AJ243" i="15"/>
  <c r="AN243" i="15" s="1"/>
  <c r="AF243" i="15"/>
  <c r="AE243" i="15"/>
  <c r="AD243" i="15"/>
  <c r="AB243" i="15"/>
  <c r="V243" i="15"/>
  <c r="Z243" i="15" s="1"/>
  <c r="T243" i="15"/>
  <c r="X243" i="15" s="1"/>
  <c r="O243" i="15"/>
  <c r="S243" i="15" s="1"/>
  <c r="W243" i="15" s="1"/>
  <c r="AA243" i="15" s="1"/>
  <c r="N243" i="15"/>
  <c r="M243" i="15"/>
  <c r="Q243" i="15" s="1"/>
  <c r="L243" i="15"/>
  <c r="K243" i="15"/>
  <c r="I243" i="15"/>
  <c r="G243" i="15"/>
  <c r="F243" i="15"/>
  <c r="D243" i="15"/>
  <c r="AO221" i="15"/>
  <c r="AJ221" i="15"/>
  <c r="AN221" i="15" s="1"/>
  <c r="AF221" i="15"/>
  <c r="AE221" i="15"/>
  <c r="AD221" i="15"/>
  <c r="AB221" i="15"/>
  <c r="V221" i="15"/>
  <c r="Z221" i="15" s="1"/>
  <c r="T221" i="15"/>
  <c r="X221" i="15" s="1"/>
  <c r="O221" i="15"/>
  <c r="S221" i="15" s="1"/>
  <c r="W221" i="15" s="1"/>
  <c r="AA221" i="15" s="1"/>
  <c r="N221" i="15"/>
  <c r="M221" i="15"/>
  <c r="Q221" i="15" s="1"/>
  <c r="L221" i="15"/>
  <c r="K221" i="15"/>
  <c r="I221" i="15"/>
  <c r="G221" i="15"/>
  <c r="F221" i="15"/>
  <c r="D221" i="15"/>
  <c r="AO197" i="15"/>
  <c r="AJ197" i="15"/>
  <c r="AN197" i="15" s="1"/>
  <c r="AF197" i="15"/>
  <c r="AE197" i="15"/>
  <c r="AD197" i="15"/>
  <c r="AB197" i="15"/>
  <c r="V197" i="15"/>
  <c r="Z197" i="15" s="1"/>
  <c r="T197" i="15"/>
  <c r="X197" i="15" s="1"/>
  <c r="O197" i="15"/>
  <c r="S197" i="15" s="1"/>
  <c r="W197" i="15" s="1"/>
  <c r="AA197" i="15" s="1"/>
  <c r="N197" i="15"/>
  <c r="M197" i="15"/>
  <c r="Q197" i="15" s="1"/>
  <c r="L197" i="15"/>
  <c r="K197" i="15"/>
  <c r="I197" i="15"/>
  <c r="G197" i="15"/>
  <c r="F197" i="15"/>
  <c r="D197" i="15"/>
  <c r="AO183" i="15"/>
  <c r="AJ183" i="15"/>
  <c r="AN183" i="15" s="1"/>
  <c r="AF183" i="15"/>
  <c r="AE183" i="15"/>
  <c r="AD183" i="15"/>
  <c r="AB183" i="15"/>
  <c r="V183" i="15"/>
  <c r="Z183" i="15" s="1"/>
  <c r="T183" i="15"/>
  <c r="X183" i="15" s="1"/>
  <c r="O183" i="15"/>
  <c r="S183" i="15" s="1"/>
  <c r="W183" i="15" s="1"/>
  <c r="AA183" i="15" s="1"/>
  <c r="N183" i="15"/>
  <c r="M183" i="15"/>
  <c r="Q183" i="15" s="1"/>
  <c r="L183" i="15"/>
  <c r="K183" i="15"/>
  <c r="I183" i="15"/>
  <c r="G183" i="15"/>
  <c r="F183" i="15"/>
  <c r="D183" i="15"/>
  <c r="AO92" i="15"/>
  <c r="AJ92" i="15"/>
  <c r="AN92" i="15" s="1"/>
  <c r="AF92" i="15"/>
  <c r="AE92" i="15"/>
  <c r="AD92" i="15"/>
  <c r="AB92" i="15"/>
  <c r="V92" i="15"/>
  <c r="Z92" i="15" s="1"/>
  <c r="T92" i="15"/>
  <c r="X92" i="15" s="1"/>
  <c r="O92" i="15"/>
  <c r="S92" i="15" s="1"/>
  <c r="W92" i="15" s="1"/>
  <c r="AA92" i="15" s="1"/>
  <c r="N92" i="15"/>
  <c r="M92" i="15"/>
  <c r="Q92" i="15" s="1"/>
  <c r="L92" i="15"/>
  <c r="K92" i="15"/>
  <c r="I92" i="15"/>
  <c r="G92" i="15"/>
  <c r="F92" i="15"/>
  <c r="D92" i="15"/>
  <c r="AO78" i="15"/>
  <c r="AJ78" i="15"/>
  <c r="AN78" i="15" s="1"/>
  <c r="AF78" i="15"/>
  <c r="AE78" i="15"/>
  <c r="AD78" i="15"/>
  <c r="AB78" i="15"/>
  <c r="V78" i="15"/>
  <c r="Z78" i="15" s="1"/>
  <c r="T78" i="15"/>
  <c r="X78" i="15" s="1"/>
  <c r="O78" i="15"/>
  <c r="S78" i="15" s="1"/>
  <c r="W78" i="15" s="1"/>
  <c r="AA78" i="15" s="1"/>
  <c r="N78" i="15"/>
  <c r="M78" i="15"/>
  <c r="Q78" i="15" s="1"/>
  <c r="L78" i="15"/>
  <c r="K78" i="15"/>
  <c r="I78" i="15"/>
  <c r="G78" i="15"/>
  <c r="F78" i="15"/>
  <c r="D78" i="15"/>
  <c r="AO3" i="15"/>
  <c r="AJ3" i="15"/>
  <c r="AN3" i="15" s="1"/>
  <c r="AF3" i="15"/>
  <c r="AE3" i="15"/>
  <c r="AD3" i="15"/>
  <c r="AC3" i="15"/>
  <c r="AB3" i="15"/>
  <c r="V3" i="15"/>
  <c r="Z3" i="15" s="1"/>
  <c r="T3" i="15"/>
  <c r="X3" i="15" s="1"/>
  <c r="O3" i="15"/>
  <c r="S3" i="15" s="1"/>
  <c r="W3" i="15" s="1"/>
  <c r="AA3" i="15" s="1"/>
  <c r="N3" i="15"/>
  <c r="M3" i="15"/>
  <c r="Q3" i="15" s="1"/>
  <c r="L3" i="15"/>
  <c r="K3" i="15"/>
  <c r="G3" i="15"/>
  <c r="F3" i="15"/>
  <c r="D3" i="15"/>
  <c r="B1" i="12"/>
  <c r="J2" i="15"/>
  <c r="J3" i="15"/>
  <c r="J78" i="15"/>
  <c r="J92" i="15"/>
  <c r="J183" i="15"/>
  <c r="J197" i="15"/>
  <c r="J221" i="15"/>
  <c r="J243" i="15"/>
  <c r="J244" i="15"/>
  <c r="J254" i="15"/>
  <c r="J256" i="15"/>
  <c r="J268" i="15"/>
  <c r="J269" i="15"/>
  <c r="J270" i="15"/>
  <c r="J271" i="15"/>
  <c r="J275" i="15"/>
  <c r="J276" i="15"/>
  <c r="J277" i="15"/>
  <c r="J278" i="15"/>
  <c r="J279" i="15"/>
  <c r="J280" i="15"/>
  <c r="J281" i="15"/>
  <c r="J282" i="15"/>
  <c r="J283" i="15"/>
  <c r="J284" i="15"/>
  <c r="J285" i="15"/>
  <c r="J286" i="15"/>
  <c r="J287" i="15"/>
  <c r="J291" i="15"/>
  <c r="J300" i="15"/>
  <c r="J301" i="15"/>
  <c r="J302" i="15"/>
  <c r="J303" i="15"/>
  <c r="J310" i="15"/>
  <c r="J389" i="15"/>
  <c r="J399" i="15"/>
  <c r="J408" i="15"/>
  <c r="J409" i="15"/>
  <c r="J411" i="15"/>
  <c r="J421" i="15"/>
  <c r="J427" i="15"/>
  <c r="J428" i="15"/>
  <c r="J461" i="15"/>
  <c r="J465" i="15"/>
  <c r="J487" i="15"/>
  <c r="J489" i="15"/>
  <c r="J490" i="15"/>
  <c r="J501" i="15"/>
  <c r="J503" i="15"/>
  <c r="J504" i="15"/>
  <c r="J505" i="15"/>
  <c r="J506" i="15"/>
  <c r="J507" i="15"/>
  <c r="J508" i="15"/>
  <c r="J509" i="15"/>
  <c r="J511" i="15"/>
  <c r="J512" i="15"/>
  <c r="J513" i="15"/>
  <c r="J515" i="15"/>
  <c r="J517" i="15"/>
  <c r="J518" i="15"/>
  <c r="J519" i="15"/>
  <c r="J520" i="15"/>
  <c r="J521" i="15"/>
  <c r="J522" i="15"/>
  <c r="J523" i="15"/>
  <c r="J524" i="15"/>
  <c r="J525" i="15"/>
  <c r="J527" i="15"/>
  <c r="J528" i="15"/>
  <c r="J529" i="15"/>
  <c r="J532" i="15"/>
  <c r="J533" i="15"/>
  <c r="J534" i="15"/>
  <c r="J535" i="15"/>
  <c r="J536" i="15"/>
  <c r="J537" i="15"/>
  <c r="J538" i="15"/>
  <c r="J539" i="15"/>
  <c r="J540" i="15"/>
  <c r="J541" i="15"/>
  <c r="J542" i="15"/>
  <c r="J543" i="15"/>
  <c r="J544" i="15"/>
  <c r="J545" i="15"/>
  <c r="J547" i="15"/>
  <c r="J548" i="15"/>
  <c r="J549" i="15"/>
  <c r="J550" i="15"/>
  <c r="J551" i="15"/>
  <c r="J552" i="15"/>
  <c r="J554" i="15"/>
  <c r="J555" i="15"/>
  <c r="J556" i="15"/>
  <c r="J557"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J650" i="15"/>
  <c r="J651" i="15"/>
  <c r="J652" i="15"/>
  <c r="J653" i="15"/>
  <c r="J654" i="15"/>
  <c r="J655" i="15"/>
  <c r="J656" i="15"/>
  <c r="J657" i="15"/>
  <c r="J658" i="15"/>
  <c r="J659" i="15"/>
  <c r="J660" i="15"/>
  <c r="J661" i="15"/>
  <c r="J662" i="15"/>
  <c r="J663" i="15"/>
  <c r="J664" i="15"/>
  <c r="Y654" i="15" l="1"/>
  <c r="Y651" i="15"/>
  <c r="Y650" i="15"/>
  <c r="Y649" i="15"/>
  <c r="Y646" i="15"/>
  <c r="Y644" i="15"/>
  <c r="Y662" i="15"/>
  <c r="Y655" i="15"/>
  <c r="Y653" i="15"/>
  <c r="AL664" i="15"/>
  <c r="AP664" i="15" s="1"/>
  <c r="E2" i="15"/>
  <c r="AL655" i="15"/>
  <c r="AP655" i="15" s="1"/>
  <c r="AL650" i="15"/>
  <c r="AP650" i="15" s="1"/>
  <c r="AL654" i="15"/>
  <c r="AP654" i="15" s="1"/>
  <c r="Y645" i="15"/>
  <c r="Y659" i="15"/>
  <c r="Y647" i="15"/>
  <c r="AM664" i="15"/>
  <c r="AM663" i="15"/>
  <c r="AM662" i="15"/>
  <c r="AL662" i="15"/>
  <c r="AP662" i="15" s="1"/>
  <c r="AM661" i="15"/>
  <c r="AM660" i="15"/>
  <c r="AM659" i="15"/>
  <c r="AM658" i="15"/>
  <c r="AM657" i="15"/>
  <c r="AM656" i="15"/>
  <c r="AM655" i="15"/>
  <c r="AM654" i="15"/>
  <c r="AM653" i="15"/>
  <c r="AM652" i="15"/>
  <c r="AM651" i="15"/>
  <c r="AM650" i="15"/>
  <c r="AM649" i="15"/>
  <c r="AM648" i="15"/>
  <c r="AL647" i="15"/>
  <c r="AP647" i="15" s="1"/>
  <c r="AM646" i="15"/>
  <c r="AM645" i="15"/>
  <c r="AM644" i="15"/>
  <c r="AM643" i="15"/>
  <c r="AM642" i="15"/>
  <c r="AM641" i="15"/>
  <c r="Y657" i="15"/>
  <c r="Y664" i="15"/>
  <c r="Y663" i="15"/>
  <c r="Y656" i="15"/>
  <c r="AM640" i="15"/>
  <c r="AL640" i="15"/>
  <c r="AP640" i="15" s="1"/>
  <c r="AM639" i="15"/>
  <c r="AL639" i="15"/>
  <c r="AP639" i="15" s="1"/>
  <c r="AM638" i="15"/>
  <c r="AL638" i="15"/>
  <c r="AP638" i="15" s="1"/>
  <c r="AM637" i="15"/>
  <c r="AL637" i="15"/>
  <c r="AP637" i="15" s="1"/>
  <c r="AM636" i="15"/>
  <c r="AL636" i="15"/>
  <c r="AP636" i="15" s="1"/>
  <c r="AM635" i="15"/>
  <c r="AL635" i="15"/>
  <c r="AP635" i="15" s="1"/>
  <c r="AM634" i="15"/>
  <c r="AL634" i="15"/>
  <c r="AP634" i="15" s="1"/>
  <c r="AM633" i="15"/>
  <c r="AL633" i="15"/>
  <c r="AP633" i="15" s="1"/>
  <c r="AM632" i="15"/>
  <c r="AL632" i="15"/>
  <c r="AP632" i="15" s="1"/>
  <c r="AM631" i="15"/>
  <c r="AL631" i="15"/>
  <c r="AP631" i="15" s="1"/>
  <c r="AM630" i="15"/>
  <c r="AL630" i="15"/>
  <c r="AP630" i="15" s="1"/>
  <c r="AM629" i="15"/>
  <c r="AL629" i="15"/>
  <c r="AP629" i="15" s="1"/>
  <c r="AM628" i="15"/>
  <c r="AL628" i="15"/>
  <c r="AP628" i="15" s="1"/>
  <c r="AM627" i="15"/>
  <c r="AL627" i="15"/>
  <c r="AP627" i="15" s="1"/>
  <c r="AM626" i="15"/>
  <c r="AL626" i="15"/>
  <c r="AP626" i="15" s="1"/>
  <c r="AM625" i="15"/>
  <c r="AL625" i="15"/>
  <c r="AP625" i="15" s="1"/>
  <c r="AM624" i="15"/>
  <c r="AL624" i="15"/>
  <c r="AP624" i="15" s="1"/>
  <c r="AM623" i="15"/>
  <c r="AL623" i="15"/>
  <c r="AP623" i="15" s="1"/>
  <c r="AL622" i="15"/>
  <c r="AP622" i="15" s="1"/>
  <c r="AL621" i="15"/>
  <c r="AP621" i="15" s="1"/>
  <c r="AL620" i="15"/>
  <c r="AP620" i="15" s="1"/>
  <c r="AL619" i="15"/>
  <c r="AP619" i="15" s="1"/>
  <c r="AL618" i="15"/>
  <c r="AP618" i="15" s="1"/>
  <c r="AL616" i="15"/>
  <c r="AP616" i="15" s="1"/>
  <c r="AL615" i="15"/>
  <c r="AP615" i="15" s="1"/>
  <c r="AL614" i="15"/>
  <c r="AP614" i="15" s="1"/>
  <c r="AL613" i="15"/>
  <c r="AP613" i="15" s="1"/>
  <c r="AL612" i="15"/>
  <c r="AP612" i="15" s="1"/>
  <c r="AL611" i="15"/>
  <c r="AP611" i="15" s="1"/>
  <c r="AL610" i="15"/>
  <c r="AP610" i="15" s="1"/>
  <c r="AL609" i="15"/>
  <c r="AP609" i="15" s="1"/>
  <c r="AL608" i="15"/>
  <c r="AP608" i="15" s="1"/>
  <c r="AL607" i="15"/>
  <c r="AP607" i="15" s="1"/>
  <c r="AL606" i="15"/>
  <c r="AP606" i="15" s="1"/>
  <c r="AL605" i="15"/>
  <c r="AP605" i="15" s="1"/>
  <c r="AL604" i="15"/>
  <c r="AP604" i="15" s="1"/>
  <c r="AL603" i="15"/>
  <c r="AP603" i="15" s="1"/>
  <c r="AL602" i="15"/>
  <c r="AP602" i="15" s="1"/>
  <c r="AL601" i="15"/>
  <c r="AP601" i="15" s="1"/>
  <c r="AL600" i="15"/>
  <c r="AP600" i="15" s="1"/>
  <c r="AL599" i="15"/>
  <c r="AP599" i="15" s="1"/>
  <c r="AL598" i="15"/>
  <c r="AP598" i="15" s="1"/>
  <c r="AL597" i="15"/>
  <c r="AP597" i="15" s="1"/>
  <c r="AL596" i="15"/>
  <c r="AP596" i="15" s="1"/>
  <c r="AL595" i="15"/>
  <c r="AP595" i="15" s="1"/>
  <c r="AL594" i="15"/>
  <c r="AP594" i="15" s="1"/>
  <c r="AL593" i="15"/>
  <c r="AP593" i="15" s="1"/>
  <c r="AL592" i="15"/>
  <c r="AP592" i="15" s="1"/>
  <c r="AL591" i="15"/>
  <c r="AP591" i="15" s="1"/>
  <c r="AL590" i="15"/>
  <c r="AP590" i="15" s="1"/>
  <c r="AL589" i="15"/>
  <c r="AP589" i="15" s="1"/>
  <c r="AL588" i="15"/>
  <c r="AP588" i="15" s="1"/>
  <c r="AL587" i="15"/>
  <c r="AP587" i="15" s="1"/>
  <c r="AL586" i="15"/>
  <c r="AP586" i="15" s="1"/>
  <c r="AL585" i="15"/>
  <c r="AP585" i="15" s="1"/>
  <c r="AL584" i="15"/>
  <c r="AP584" i="15" s="1"/>
  <c r="AL583" i="15"/>
  <c r="AP583" i="15" s="1"/>
  <c r="AL582" i="15"/>
  <c r="AP582" i="15" s="1"/>
  <c r="AL581" i="15"/>
  <c r="AP581" i="15" s="1"/>
  <c r="AL580" i="15"/>
  <c r="AP580" i="15" s="1"/>
  <c r="AL579" i="15"/>
  <c r="AP579" i="15" s="1"/>
  <c r="AL578" i="15"/>
  <c r="AP578" i="15" s="1"/>
  <c r="AL577" i="15"/>
  <c r="AP577" i="15" s="1"/>
  <c r="AL576" i="15"/>
  <c r="AP576" i="15" s="1"/>
  <c r="AL575" i="15"/>
  <c r="AP575" i="15" s="1"/>
  <c r="AL574" i="15"/>
  <c r="AP574" i="15" s="1"/>
  <c r="AL573" i="15"/>
  <c r="AP573" i="15" s="1"/>
  <c r="AL572" i="15"/>
  <c r="AP572" i="15" s="1"/>
  <c r="AM571" i="15"/>
  <c r="AL571" i="15"/>
  <c r="AP571" i="15" s="1"/>
  <c r="AM570" i="15"/>
  <c r="AL570" i="15"/>
  <c r="AP570" i="15" s="1"/>
  <c r="AM569" i="15"/>
  <c r="AL569" i="15"/>
  <c r="AP569" i="15" s="1"/>
  <c r="AM568" i="15"/>
  <c r="AL568" i="15"/>
  <c r="AP568" i="15" s="1"/>
  <c r="AM567" i="15"/>
  <c r="AL567" i="15"/>
  <c r="AP567" i="15" s="1"/>
  <c r="AM566" i="15"/>
  <c r="AL566" i="15"/>
  <c r="AP566" i="15" s="1"/>
  <c r="AM565" i="15"/>
  <c r="AL565" i="15"/>
  <c r="AP565" i="15" s="1"/>
  <c r="AM564" i="15"/>
  <c r="AL564" i="15"/>
  <c r="AP564" i="15" s="1"/>
  <c r="AL563" i="15"/>
  <c r="AP563" i="15" s="1"/>
  <c r="AM562" i="15"/>
  <c r="AL562" i="15"/>
  <c r="AP562" i="15" s="1"/>
  <c r="AM561" i="15"/>
  <c r="AL561" i="15"/>
  <c r="AP561" i="15" s="1"/>
  <c r="AM560" i="15"/>
  <c r="AL560" i="15"/>
  <c r="AP560" i="15" s="1"/>
  <c r="AM559" i="15"/>
  <c r="AL559" i="15"/>
  <c r="AP559" i="15" s="1"/>
  <c r="AM557" i="15"/>
  <c r="AL557" i="15"/>
  <c r="AP557" i="15" s="1"/>
  <c r="AM556" i="15"/>
  <c r="AL556" i="15"/>
  <c r="AP556" i="15" s="1"/>
  <c r="AM555" i="15"/>
  <c r="AL555" i="15"/>
  <c r="AP555" i="15" s="1"/>
  <c r="AM554" i="15"/>
  <c r="AL554" i="15"/>
  <c r="AP554" i="15" s="1"/>
  <c r="AL552" i="15"/>
  <c r="AP552" i="15" s="1"/>
  <c r="AL551" i="15"/>
  <c r="AP551" i="15" s="1"/>
  <c r="AL550" i="15"/>
  <c r="AP550" i="15" s="1"/>
  <c r="AL548" i="15"/>
  <c r="AP548" i="15" s="1"/>
  <c r="AL547" i="15"/>
  <c r="AP547" i="15" s="1"/>
  <c r="AL545" i="15"/>
  <c r="AP545" i="15" s="1"/>
  <c r="AL544" i="15"/>
  <c r="AP544" i="15" s="1"/>
  <c r="AL543" i="15"/>
  <c r="AP543" i="15" s="1"/>
  <c r="AL542" i="15"/>
  <c r="AP542" i="15" s="1"/>
  <c r="AL541" i="15"/>
  <c r="AP541" i="15" s="1"/>
  <c r="AL540" i="15"/>
  <c r="AP540" i="15" s="1"/>
  <c r="AL539" i="15"/>
  <c r="AP539" i="15" s="1"/>
  <c r="AL538" i="15"/>
  <c r="AP538" i="15" s="1"/>
  <c r="AL537" i="15"/>
  <c r="AP537" i="15" s="1"/>
  <c r="AL536" i="15"/>
  <c r="AP536" i="15" s="1"/>
  <c r="AL535" i="15"/>
  <c r="AP535" i="15" s="1"/>
  <c r="AL534" i="15"/>
  <c r="AP534" i="15" s="1"/>
  <c r="AL533" i="15"/>
  <c r="AP533" i="15" s="1"/>
  <c r="AL532" i="15"/>
  <c r="AP532" i="15" s="1"/>
  <c r="AL529" i="15"/>
  <c r="AP529" i="15" s="1"/>
  <c r="AL528" i="15"/>
  <c r="AP528" i="15" s="1"/>
  <c r="AL527" i="15"/>
  <c r="AP527" i="15" s="1"/>
  <c r="AL525" i="15"/>
  <c r="AP525" i="15" s="1"/>
  <c r="AL524" i="15"/>
  <c r="AP524" i="15" s="1"/>
  <c r="AL523" i="15"/>
  <c r="AP523" i="15" s="1"/>
  <c r="AL522" i="15"/>
  <c r="AP522" i="15" s="1"/>
  <c r="AL521" i="15"/>
  <c r="AP521" i="15" s="1"/>
  <c r="AL520" i="15"/>
  <c r="AP520" i="15" s="1"/>
  <c r="AL519" i="15"/>
  <c r="AP519" i="15" s="1"/>
  <c r="AL518" i="15"/>
  <c r="AP518" i="15" s="1"/>
  <c r="AL517" i="15"/>
  <c r="AP517" i="15" s="1"/>
  <c r="AL515" i="15"/>
  <c r="AP515" i="15" s="1"/>
  <c r="AL513" i="15"/>
  <c r="AP513" i="15" s="1"/>
  <c r="AL512" i="15"/>
  <c r="AP512" i="15" s="1"/>
  <c r="AL511" i="15"/>
  <c r="AP511" i="15" s="1"/>
  <c r="AL509" i="15"/>
  <c r="AP509" i="15" s="1"/>
  <c r="AL508" i="15"/>
  <c r="AP508" i="15" s="1"/>
  <c r="AL507" i="15"/>
  <c r="AP507" i="15" s="1"/>
  <c r="AL506" i="15"/>
  <c r="AP506" i="15" s="1"/>
  <c r="AL505" i="15"/>
  <c r="AP505" i="15" s="1"/>
  <c r="AL504" i="15"/>
  <c r="AP504" i="15" s="1"/>
  <c r="AL503" i="15"/>
  <c r="AP503" i="15" s="1"/>
  <c r="AL501" i="15"/>
  <c r="AP501" i="15" s="1"/>
  <c r="AL490" i="15"/>
  <c r="AP490" i="15" s="1"/>
  <c r="AL489" i="15"/>
  <c r="AP489" i="15" s="1"/>
  <c r="AL487" i="15"/>
  <c r="AP487" i="15" s="1"/>
  <c r="AL465" i="15"/>
  <c r="AP465" i="15" s="1"/>
  <c r="AL461" i="15"/>
  <c r="AP461" i="15" s="1"/>
  <c r="AL428" i="15"/>
  <c r="AP428" i="15" s="1"/>
  <c r="AL427" i="15"/>
  <c r="AP427" i="15" s="1"/>
  <c r="AL421" i="15"/>
  <c r="AP421" i="15" s="1"/>
  <c r="AL411" i="15"/>
  <c r="AP411" i="15" s="1"/>
  <c r="AL409" i="15"/>
  <c r="AP409" i="15" s="1"/>
  <c r="AL408" i="15"/>
  <c r="AP408" i="15" s="1"/>
  <c r="AL399" i="15"/>
  <c r="AP399" i="15" s="1"/>
  <c r="AL389" i="15"/>
  <c r="AP389" i="15" s="1"/>
  <c r="AL310" i="15"/>
  <c r="AP310" i="15" s="1"/>
  <c r="AL303" i="15"/>
  <c r="AP303" i="15" s="1"/>
  <c r="AL302" i="15"/>
  <c r="AP302" i="15" s="1"/>
  <c r="AL301" i="15"/>
  <c r="AP301" i="15" s="1"/>
  <c r="AL300" i="15"/>
  <c r="AP300" i="15" s="1"/>
  <c r="AL291" i="15"/>
  <c r="AP291" i="15" s="1"/>
  <c r="AL287" i="15"/>
  <c r="AP287" i="15" s="1"/>
  <c r="AL286" i="15"/>
  <c r="AP286" i="15" s="1"/>
  <c r="AL285" i="15"/>
  <c r="AP285" i="15" s="1"/>
  <c r="AL284" i="15"/>
  <c r="AP284" i="15" s="1"/>
  <c r="AL283" i="15"/>
  <c r="AP283" i="15" s="1"/>
  <c r="AM563" i="15"/>
  <c r="AL281" i="15"/>
  <c r="AP281" i="15" s="1"/>
  <c r="AL280" i="15"/>
  <c r="AP280" i="15" s="1"/>
  <c r="AL279" i="15"/>
  <c r="AP279" i="15" s="1"/>
  <c r="AL278" i="15"/>
  <c r="AP278" i="15" s="1"/>
  <c r="AL277" i="15"/>
  <c r="AP277" i="15" s="1"/>
  <c r="AL276" i="15"/>
  <c r="AP276" i="15" s="1"/>
  <c r="AL275" i="15"/>
  <c r="AP275" i="15" s="1"/>
  <c r="AL271" i="15"/>
  <c r="AP271" i="15" s="1"/>
  <c r="AL270" i="15"/>
  <c r="AP270" i="15" s="1"/>
  <c r="AL269" i="15"/>
  <c r="AP269" i="15" s="1"/>
  <c r="AL268" i="15"/>
  <c r="AP268" i="15" s="1"/>
  <c r="AL256" i="15"/>
  <c r="AP256" i="15" s="1"/>
  <c r="AL254" i="15"/>
  <c r="AP254" i="15" s="1"/>
  <c r="AL244" i="15"/>
  <c r="AP244" i="15" s="1"/>
  <c r="AL243" i="15"/>
  <c r="AP243" i="15" s="1"/>
  <c r="AL221" i="15"/>
  <c r="AP221" i="15" s="1"/>
  <c r="AL197" i="15"/>
  <c r="AP197" i="15" s="1"/>
  <c r="AL183" i="15"/>
  <c r="AP183" i="15" s="1"/>
  <c r="AL92" i="15"/>
  <c r="AP92" i="15" s="1"/>
  <c r="AL78" i="15"/>
  <c r="AP78" i="15" s="1"/>
  <c r="AL3" i="15"/>
  <c r="AP3" i="15" s="1"/>
  <c r="Y640" i="15"/>
  <c r="Y639" i="15"/>
  <c r="Y638" i="15"/>
  <c r="Y637" i="15"/>
  <c r="Y636" i="15"/>
  <c r="Y635" i="15"/>
  <c r="Y634" i="15"/>
  <c r="Y633" i="15"/>
  <c r="Y632" i="15"/>
  <c r="Y631" i="15"/>
  <c r="Y630" i="15"/>
  <c r="Y629" i="15"/>
  <c r="Y628" i="15"/>
  <c r="Y627" i="15"/>
  <c r="Y626" i="15"/>
  <c r="Y625" i="15"/>
  <c r="Y624" i="15"/>
  <c r="Y623" i="15"/>
  <c r="Y622" i="15"/>
  <c r="Y621" i="15"/>
  <c r="Y620" i="15"/>
  <c r="Y619" i="15"/>
  <c r="Y618" i="15"/>
  <c r="Y617" i="15"/>
  <c r="Y616" i="15"/>
  <c r="Y615" i="15"/>
  <c r="Y614" i="15"/>
  <c r="Y613" i="15"/>
  <c r="Y612" i="15"/>
  <c r="Y611" i="15"/>
  <c r="Y610" i="15"/>
  <c r="Y609" i="15"/>
  <c r="Y608" i="15"/>
  <c r="Y607" i="15"/>
  <c r="Y606" i="15"/>
  <c r="Y605" i="15"/>
  <c r="Y604" i="15"/>
  <c r="Y603" i="15"/>
  <c r="Y602" i="15"/>
  <c r="Y601" i="15"/>
  <c r="Y600" i="15"/>
  <c r="Y599" i="15"/>
  <c r="Y598" i="15"/>
  <c r="Y597" i="15"/>
  <c r="Y596" i="15"/>
  <c r="Y595" i="15"/>
  <c r="Y594" i="15"/>
  <c r="Y593" i="15"/>
  <c r="Y592" i="15"/>
  <c r="Y591" i="15"/>
  <c r="Y590" i="15"/>
  <c r="Y589" i="15"/>
  <c r="Y588" i="15"/>
  <c r="Y587" i="15"/>
  <c r="Y586" i="15"/>
  <c r="Y585" i="15"/>
  <c r="Y584" i="15"/>
  <c r="Y583" i="15"/>
  <c r="Y582" i="15"/>
  <c r="Y581" i="15"/>
  <c r="Y580" i="15"/>
  <c r="Y579" i="15"/>
  <c r="Y578" i="15"/>
  <c r="Y577" i="15"/>
  <c r="Y576" i="15"/>
  <c r="Y575" i="15"/>
  <c r="Y574" i="15"/>
  <c r="Y573" i="15"/>
  <c r="Y572" i="15"/>
  <c r="Y571" i="15"/>
  <c r="Y570" i="15"/>
  <c r="Y569" i="15"/>
  <c r="Y568" i="15"/>
  <c r="Y567" i="15"/>
  <c r="Y566" i="15"/>
  <c r="Y428" i="15"/>
  <c r="Y427" i="15"/>
  <c r="Y421" i="15"/>
  <c r="Y409" i="15"/>
  <c r="Y408" i="15"/>
  <c r="Y399" i="15"/>
  <c r="Y389" i="15"/>
  <c r="Y310" i="15"/>
  <c r="Y303" i="15"/>
  <c r="Y302" i="15"/>
  <c r="Y301" i="15"/>
  <c r="Y565" i="15"/>
  <c r="Y564" i="15"/>
  <c r="Y563" i="15"/>
  <c r="Y562" i="15"/>
  <c r="Y561" i="15"/>
  <c r="Y560" i="15"/>
  <c r="Y559" i="15"/>
  <c r="Y557" i="15"/>
  <c r="Y556" i="15"/>
  <c r="Y555" i="15"/>
  <c r="Y554" i="15"/>
  <c r="Y552" i="15"/>
  <c r="Y551" i="15"/>
  <c r="Y550" i="15"/>
  <c r="Y549" i="15"/>
  <c r="Y548" i="15"/>
  <c r="Y547" i="15"/>
  <c r="Y545" i="15"/>
  <c r="Y544" i="15"/>
  <c r="Y543" i="15"/>
  <c r="Y542" i="15"/>
  <c r="Y541" i="15"/>
  <c r="Y540" i="15"/>
  <c r="Y539" i="15"/>
  <c r="Y538" i="15"/>
  <c r="Y537" i="15"/>
  <c r="Y536" i="15"/>
  <c r="Y535" i="15"/>
  <c r="Y534" i="15"/>
  <c r="Y533" i="15"/>
  <c r="Y532" i="15"/>
  <c r="Y529" i="15"/>
  <c r="Y528" i="15"/>
  <c r="Y527" i="15"/>
  <c r="Y525" i="15"/>
  <c r="Y524" i="15"/>
  <c r="Y523" i="15"/>
  <c r="Y522" i="15"/>
  <c r="Y521" i="15"/>
  <c r="Y520" i="15"/>
  <c r="Y519" i="15"/>
  <c r="Y518" i="15"/>
  <c r="Y517" i="15"/>
  <c r="Y515" i="15"/>
  <c r="Y513" i="15"/>
  <c r="Y512" i="15"/>
  <c r="Y511" i="15"/>
  <c r="Y509" i="15"/>
  <c r="Y508" i="15"/>
  <c r="Y507" i="15"/>
  <c r="Y506" i="15"/>
  <c r="Y505" i="15"/>
  <c r="Y504" i="15"/>
  <c r="Y503" i="15"/>
  <c r="Y501" i="15"/>
  <c r="Y490" i="15"/>
  <c r="Y489" i="15"/>
  <c r="Y487" i="15"/>
  <c r="Y465" i="15"/>
  <c r="Y461" i="15"/>
  <c r="Y411" i="15"/>
  <c r="Y300" i="15"/>
  <c r="Y291" i="15"/>
  <c r="Y287" i="15"/>
  <c r="Y286" i="15"/>
  <c r="Y285" i="15"/>
  <c r="Y284" i="15"/>
  <c r="Y283" i="15"/>
  <c r="Y282" i="15"/>
  <c r="Y281" i="15"/>
  <c r="Y280" i="15"/>
  <c r="Y279" i="15"/>
  <c r="Y278" i="15"/>
  <c r="Y277" i="15"/>
  <c r="Y276" i="15"/>
  <c r="Y275" i="15"/>
  <c r="Y271" i="15"/>
  <c r="Y270" i="15"/>
  <c r="Y269" i="15"/>
  <c r="Y268" i="15"/>
  <c r="Y256" i="15"/>
  <c r="Y254" i="15"/>
  <c r="Y244" i="15"/>
  <c r="Y243" i="15"/>
  <c r="Y221" i="15"/>
  <c r="Y197" i="15"/>
  <c r="Y183" i="15"/>
  <c r="Y92" i="15"/>
  <c r="Y78" i="15"/>
  <c r="Y3" i="15"/>
  <c r="Y2" i="15"/>
  <c r="AM622" i="15"/>
  <c r="AM621" i="15"/>
  <c r="AM620" i="15"/>
  <c r="AM619" i="15"/>
  <c r="AM618" i="15"/>
  <c r="AM617" i="15"/>
  <c r="AM616" i="15"/>
  <c r="AM615" i="15"/>
  <c r="AM614" i="15"/>
  <c r="AM613" i="15"/>
  <c r="AM612" i="15"/>
  <c r="AM611" i="15"/>
  <c r="AM610" i="15"/>
  <c r="AM609" i="15"/>
  <c r="AM608" i="15"/>
  <c r="AM607" i="15"/>
  <c r="AM606" i="15"/>
  <c r="AM605" i="15"/>
  <c r="AM604" i="15"/>
  <c r="AM603" i="15"/>
  <c r="AM602" i="15"/>
  <c r="AM601" i="15"/>
  <c r="AM600" i="15"/>
  <c r="AM599" i="15"/>
  <c r="AM598" i="15"/>
  <c r="AM597" i="15"/>
  <c r="AM596" i="15"/>
  <c r="AM595" i="15"/>
  <c r="AM594" i="15"/>
  <c r="AM593" i="15"/>
  <c r="AM592" i="15"/>
  <c r="AM591" i="15"/>
  <c r="AM590" i="15"/>
  <c r="AM589" i="15"/>
  <c r="AM588" i="15"/>
  <c r="AM587" i="15"/>
  <c r="AM586" i="15"/>
  <c r="AM585" i="15"/>
  <c r="AM584" i="15"/>
  <c r="AM583" i="15"/>
  <c r="AM582" i="15"/>
  <c r="AM581" i="15"/>
  <c r="AM580" i="15"/>
  <c r="AM579" i="15"/>
  <c r="AM578" i="15"/>
  <c r="AM577" i="15"/>
  <c r="AM576" i="15"/>
  <c r="AM575" i="15"/>
  <c r="AM574" i="15"/>
  <c r="AM573" i="15"/>
  <c r="AM572" i="15"/>
  <c r="AM552" i="15"/>
  <c r="AM551" i="15"/>
  <c r="AM550" i="15"/>
  <c r="AM549" i="15"/>
  <c r="AM548" i="15"/>
  <c r="AM547" i="15"/>
  <c r="AM545" i="15"/>
  <c r="AM544" i="15"/>
  <c r="AM543" i="15"/>
  <c r="AM542" i="15"/>
  <c r="AM541" i="15"/>
  <c r="AM540" i="15"/>
  <c r="AM539" i="15"/>
  <c r="AM538" i="15"/>
  <c r="AM537" i="15"/>
  <c r="AM536" i="15"/>
  <c r="AM535" i="15"/>
  <c r="AM534" i="15"/>
  <c r="AM533" i="15"/>
  <c r="AM532" i="15"/>
  <c r="AM529" i="15"/>
  <c r="AM528" i="15"/>
  <c r="AM527" i="15"/>
  <c r="AM525" i="15"/>
  <c r="AM524" i="15"/>
  <c r="AM523" i="15"/>
  <c r="AM522" i="15"/>
  <c r="AM521" i="15"/>
  <c r="AM520" i="15"/>
  <c r="AM519" i="15"/>
  <c r="AM518" i="15"/>
  <c r="AM517" i="15"/>
  <c r="AM515" i="15"/>
  <c r="AM513" i="15"/>
  <c r="AM512" i="15"/>
  <c r="AM511" i="15"/>
  <c r="AM509" i="15"/>
  <c r="AM508" i="15"/>
  <c r="AM507" i="15"/>
  <c r="AM506" i="15"/>
  <c r="AM505" i="15"/>
  <c r="AQ505" i="15" s="1"/>
  <c r="AM504" i="15"/>
  <c r="AQ504" i="15" s="1"/>
  <c r="AM503" i="15"/>
  <c r="AQ503" i="15" s="1"/>
  <c r="AM501" i="15"/>
  <c r="AQ501" i="15" s="1"/>
  <c r="AM490" i="15"/>
  <c r="AQ490" i="15" s="1"/>
  <c r="AM489" i="15"/>
  <c r="AQ489" i="15" s="1"/>
  <c r="AM487" i="15"/>
  <c r="AQ487" i="15" s="1"/>
  <c r="AM465" i="15"/>
  <c r="AQ465" i="15" s="1"/>
  <c r="AM461" i="15"/>
  <c r="AQ461" i="15" s="1"/>
  <c r="AM428" i="15"/>
  <c r="AQ428" i="15" s="1"/>
  <c r="AM427" i="15"/>
  <c r="AQ427" i="15" s="1"/>
  <c r="AM421" i="15"/>
  <c r="AQ421" i="15" s="1"/>
  <c r="AM411" i="15"/>
  <c r="AQ411" i="15" s="1"/>
  <c r="AM409" i="15"/>
  <c r="AQ409" i="15" s="1"/>
  <c r="AM408" i="15"/>
  <c r="AQ408" i="15" s="1"/>
  <c r="AM399" i="15"/>
  <c r="AQ399" i="15" s="1"/>
  <c r="AM389" i="15"/>
  <c r="AQ389" i="15" s="1"/>
  <c r="AM310" i="15"/>
  <c r="AQ310" i="15" s="1"/>
  <c r="AM303" i="15"/>
  <c r="AQ303" i="15" s="1"/>
  <c r="AM302" i="15"/>
  <c r="AQ302" i="15" s="1"/>
  <c r="AM301" i="15"/>
  <c r="AQ301" i="15" s="1"/>
  <c r="AM300" i="15"/>
  <c r="AQ300" i="15" s="1"/>
  <c r="AM291" i="15"/>
  <c r="AQ291" i="15" s="1"/>
  <c r="AM287" i="15"/>
  <c r="AQ287" i="15" s="1"/>
  <c r="AM286" i="15"/>
  <c r="AQ286" i="15" s="1"/>
  <c r="AM285" i="15"/>
  <c r="AQ285" i="15" s="1"/>
  <c r="AM284" i="15"/>
  <c r="AQ284" i="15" s="1"/>
  <c r="AM283" i="15"/>
  <c r="AQ283" i="15" s="1"/>
  <c r="AM282" i="15"/>
  <c r="AQ282" i="15" s="1"/>
  <c r="AM281" i="15"/>
  <c r="AQ281" i="15" s="1"/>
  <c r="AM280" i="15"/>
  <c r="AQ280" i="15" s="1"/>
  <c r="AM279" i="15"/>
  <c r="AQ279" i="15" s="1"/>
  <c r="AM278" i="15"/>
  <c r="AQ278" i="15" s="1"/>
  <c r="AM277" i="15"/>
  <c r="AQ277" i="15" s="1"/>
  <c r="AM276" i="15"/>
  <c r="AQ276" i="15" s="1"/>
  <c r="AM275" i="15"/>
  <c r="AQ275" i="15" s="1"/>
  <c r="AM271" i="15"/>
  <c r="AQ271" i="15" s="1"/>
  <c r="AM270" i="15"/>
  <c r="AQ270" i="15" s="1"/>
  <c r="AM269" i="15"/>
  <c r="AQ269" i="15" s="1"/>
  <c r="AM268" i="15"/>
  <c r="AQ268" i="15" s="1"/>
  <c r="AM256" i="15"/>
  <c r="AQ256" i="15" s="1"/>
  <c r="AM254" i="15"/>
  <c r="AQ254" i="15" s="1"/>
  <c r="AM244" i="15"/>
  <c r="AQ244" i="15" s="1"/>
  <c r="AM243" i="15"/>
  <c r="AQ243" i="15" s="1"/>
  <c r="AM221" i="15"/>
  <c r="AQ221" i="15" s="1"/>
  <c r="AM197" i="15"/>
  <c r="AQ197" i="15" s="1"/>
  <c r="AM183" i="15"/>
  <c r="AQ183" i="15" s="1"/>
  <c r="AM92" i="15"/>
  <c r="AQ92" i="15" s="1"/>
  <c r="AM78" i="15"/>
  <c r="AQ78" i="15" s="1"/>
  <c r="AM3" i="15"/>
  <c r="AQ3" i="15" s="1"/>
  <c r="AM647" i="15"/>
  <c r="AL617" i="15"/>
  <c r="AP617" i="15" s="1"/>
  <c r="AL549" i="15"/>
  <c r="AP549" i="15" s="1"/>
  <c r="AL282" i="15"/>
  <c r="AP282" i="15" s="1"/>
  <c r="AL658" i="15"/>
  <c r="AP658" i="15" s="1"/>
  <c r="AL659" i="15"/>
  <c r="AP659" i="15" s="1"/>
  <c r="P664" i="15"/>
  <c r="E664" i="15"/>
  <c r="E663" i="15"/>
  <c r="P663" i="15"/>
  <c r="P662" i="15"/>
  <c r="E662" i="15"/>
  <c r="P661" i="15"/>
  <c r="E661" i="15"/>
  <c r="P660" i="15"/>
  <c r="E660" i="15"/>
  <c r="E659" i="15"/>
  <c r="P659" i="15"/>
  <c r="P658" i="15"/>
  <c r="E658" i="15"/>
  <c r="E657" i="15"/>
  <c r="P657" i="15"/>
  <c r="E656" i="15"/>
  <c r="P656" i="15"/>
  <c r="P655" i="15"/>
  <c r="E655" i="15"/>
  <c r="E654" i="15"/>
  <c r="P654" i="15"/>
  <c r="P653" i="15"/>
  <c r="E653" i="15"/>
  <c r="E652" i="15"/>
  <c r="P652" i="15"/>
  <c r="E651" i="15"/>
  <c r="P651" i="15"/>
  <c r="E650" i="15"/>
  <c r="P650" i="15"/>
  <c r="P649" i="15"/>
  <c r="E649" i="15"/>
  <c r="E648" i="15"/>
  <c r="P648" i="15"/>
  <c r="E647" i="15"/>
  <c r="P647" i="15"/>
  <c r="E646" i="15"/>
  <c r="P646" i="15"/>
  <c r="E645" i="15"/>
  <c r="P645" i="15"/>
  <c r="E644" i="15"/>
  <c r="P644" i="15"/>
  <c r="E643" i="15"/>
  <c r="P643" i="15"/>
  <c r="P642" i="15"/>
  <c r="E642" i="15"/>
  <c r="P641" i="15"/>
  <c r="E641" i="15"/>
  <c r="P640" i="15"/>
  <c r="E640" i="15"/>
  <c r="E639" i="15"/>
  <c r="P639" i="15"/>
  <c r="P638" i="15"/>
  <c r="E638" i="15"/>
  <c r="E637" i="15"/>
  <c r="P637" i="15"/>
  <c r="P636" i="15"/>
  <c r="E636" i="15"/>
  <c r="E635" i="15"/>
  <c r="P635" i="15"/>
  <c r="E634" i="15"/>
  <c r="P634" i="15"/>
  <c r="P633" i="15"/>
  <c r="E633" i="15"/>
  <c r="P632" i="15"/>
  <c r="E632" i="15"/>
  <c r="E631" i="15"/>
  <c r="P631" i="15"/>
  <c r="E630" i="15"/>
  <c r="P630" i="15"/>
  <c r="P629" i="15"/>
  <c r="E629" i="15"/>
  <c r="P628" i="15"/>
  <c r="E628" i="15"/>
  <c r="P627" i="15"/>
  <c r="E627" i="15"/>
  <c r="E626" i="15"/>
  <c r="P626" i="15"/>
  <c r="P625" i="15"/>
  <c r="E625" i="15"/>
  <c r="E624" i="15"/>
  <c r="P624" i="15"/>
  <c r="E623" i="15"/>
  <c r="P623" i="15"/>
  <c r="E622" i="15"/>
  <c r="P622" i="15"/>
  <c r="E621" i="15"/>
  <c r="P621" i="15"/>
  <c r="E620" i="15"/>
  <c r="P620" i="15"/>
  <c r="P619" i="15"/>
  <c r="E619" i="15"/>
  <c r="E618" i="15"/>
  <c r="P618" i="15"/>
  <c r="E617" i="15"/>
  <c r="P617" i="15"/>
  <c r="P616" i="15"/>
  <c r="E616" i="15"/>
  <c r="P615" i="15"/>
  <c r="E615" i="15"/>
  <c r="E614" i="15"/>
  <c r="P614" i="15"/>
  <c r="P613" i="15"/>
  <c r="E613" i="15"/>
  <c r="E612" i="15"/>
  <c r="P612" i="15"/>
  <c r="E611" i="15"/>
  <c r="P611" i="15"/>
  <c r="E610" i="15"/>
  <c r="P610" i="15"/>
  <c r="E609" i="15"/>
  <c r="P609" i="15"/>
  <c r="P608" i="15"/>
  <c r="E608" i="15"/>
  <c r="E607" i="15"/>
  <c r="P607" i="15"/>
  <c r="P606" i="15"/>
  <c r="E606" i="15"/>
  <c r="P605" i="15"/>
  <c r="E605" i="15"/>
  <c r="P604" i="15"/>
  <c r="E604" i="15"/>
  <c r="E603" i="15"/>
  <c r="P603" i="15"/>
  <c r="P602" i="15"/>
  <c r="E602" i="15"/>
  <c r="P601" i="15"/>
  <c r="E601" i="15"/>
  <c r="E600" i="15"/>
  <c r="P600" i="15"/>
  <c r="E599" i="15"/>
  <c r="P599" i="15"/>
  <c r="E598" i="15"/>
  <c r="P598" i="15"/>
  <c r="P597" i="15"/>
  <c r="E597" i="15"/>
  <c r="E596" i="15"/>
  <c r="P596" i="15"/>
  <c r="P595" i="15"/>
  <c r="E595" i="15"/>
  <c r="P594" i="15"/>
  <c r="E594" i="15"/>
  <c r="E593" i="15"/>
  <c r="P593" i="15"/>
  <c r="P592" i="15"/>
  <c r="E592" i="15"/>
  <c r="E591" i="15"/>
  <c r="P591" i="15"/>
  <c r="P590" i="15"/>
  <c r="E590" i="15"/>
  <c r="P589" i="15"/>
  <c r="E589" i="15"/>
  <c r="P588" i="15"/>
  <c r="E588" i="15"/>
  <c r="P587" i="15"/>
  <c r="E587" i="15"/>
  <c r="P586" i="15"/>
  <c r="E586" i="15"/>
  <c r="P585" i="15"/>
  <c r="E585" i="15"/>
  <c r="P584" i="15"/>
  <c r="E584" i="15"/>
  <c r="P583" i="15"/>
  <c r="E583" i="15"/>
  <c r="P582" i="15"/>
  <c r="E582" i="15"/>
  <c r="P581" i="15"/>
  <c r="E581" i="15"/>
  <c r="P580" i="15"/>
  <c r="E580" i="15"/>
  <c r="P579" i="15"/>
  <c r="E579" i="15"/>
  <c r="P578" i="15"/>
  <c r="E578" i="15"/>
  <c r="P577" i="15"/>
  <c r="E577" i="15"/>
  <c r="E576" i="15"/>
  <c r="P576" i="15"/>
  <c r="P575" i="15"/>
  <c r="E575" i="15"/>
  <c r="P574" i="15"/>
  <c r="E574" i="15"/>
  <c r="P573" i="15"/>
  <c r="E573" i="15"/>
  <c r="P572" i="15"/>
  <c r="E572" i="15"/>
  <c r="E571" i="15"/>
  <c r="P571" i="15"/>
  <c r="P570" i="15"/>
  <c r="E570" i="15"/>
  <c r="P569" i="15"/>
  <c r="E569" i="15"/>
  <c r="P568" i="15"/>
  <c r="E568" i="15"/>
  <c r="P567" i="15"/>
  <c r="E567" i="15"/>
  <c r="P566" i="15"/>
  <c r="E566" i="15"/>
  <c r="P565" i="15"/>
  <c r="E565" i="15"/>
  <c r="E564" i="15"/>
  <c r="P564" i="15"/>
  <c r="P563" i="15"/>
  <c r="E563" i="15"/>
  <c r="P562" i="15"/>
  <c r="E562" i="15"/>
  <c r="P561" i="15"/>
  <c r="E561" i="15"/>
  <c r="E560" i="15"/>
  <c r="P560" i="15"/>
  <c r="E559" i="15"/>
  <c r="P559" i="15"/>
  <c r="P557" i="15"/>
  <c r="E557" i="15"/>
  <c r="P556" i="15"/>
  <c r="E556" i="15"/>
  <c r="P555" i="15"/>
  <c r="E555" i="15"/>
  <c r="P554" i="15"/>
  <c r="E554" i="15"/>
  <c r="E552" i="15"/>
  <c r="P552" i="15"/>
  <c r="E551" i="15"/>
  <c r="P551" i="15"/>
  <c r="P550" i="15"/>
  <c r="E550" i="15"/>
  <c r="E549" i="15"/>
  <c r="P549" i="15"/>
  <c r="E548" i="15"/>
  <c r="P548" i="15"/>
  <c r="P547" i="15"/>
  <c r="E547" i="15"/>
  <c r="P545" i="15"/>
  <c r="E545" i="15"/>
  <c r="E544" i="15"/>
  <c r="P544" i="15"/>
  <c r="E543" i="15"/>
  <c r="P543" i="15"/>
  <c r="E542" i="15"/>
  <c r="P542" i="15"/>
  <c r="P541" i="15"/>
  <c r="E541" i="15"/>
  <c r="P540" i="15"/>
  <c r="E540" i="15"/>
  <c r="P539" i="15"/>
  <c r="E539" i="15"/>
  <c r="P538" i="15"/>
  <c r="E538" i="15"/>
  <c r="E537" i="15"/>
  <c r="P537" i="15"/>
  <c r="E536" i="15"/>
  <c r="P536" i="15"/>
  <c r="P535" i="15"/>
  <c r="E535" i="15"/>
  <c r="P534" i="15"/>
  <c r="E534" i="15"/>
  <c r="E533" i="15"/>
  <c r="P533" i="15"/>
  <c r="P532" i="15"/>
  <c r="E532" i="15"/>
  <c r="P529" i="15"/>
  <c r="E529" i="15"/>
  <c r="P528" i="15"/>
  <c r="E528" i="15"/>
  <c r="E527" i="15"/>
  <c r="P527" i="15"/>
  <c r="E525" i="15"/>
  <c r="P525" i="15"/>
  <c r="E524" i="15"/>
  <c r="P524" i="15"/>
  <c r="E523" i="15"/>
  <c r="P523" i="15"/>
  <c r="E522" i="15"/>
  <c r="P522" i="15"/>
  <c r="P521" i="15"/>
  <c r="E521" i="15"/>
  <c r="P520" i="15"/>
  <c r="E520" i="15"/>
  <c r="P519" i="15"/>
  <c r="E519" i="15"/>
  <c r="E518" i="15"/>
  <c r="P518" i="15"/>
  <c r="E517" i="15"/>
  <c r="P517" i="15"/>
  <c r="P515" i="15"/>
  <c r="E515" i="15"/>
  <c r="E513" i="15"/>
  <c r="P513" i="15"/>
  <c r="E512" i="15"/>
  <c r="P512" i="15"/>
  <c r="P511" i="15"/>
  <c r="E511" i="15"/>
  <c r="P509" i="15"/>
  <c r="E509" i="15"/>
  <c r="E508" i="15"/>
  <c r="P508" i="15"/>
  <c r="P507" i="15"/>
  <c r="E507" i="15"/>
  <c r="P506" i="15"/>
  <c r="E506" i="15"/>
  <c r="E505" i="15"/>
  <c r="P505" i="15"/>
  <c r="E504" i="15"/>
  <c r="P504" i="15"/>
  <c r="E503" i="15"/>
  <c r="P503" i="15"/>
  <c r="E501" i="15"/>
  <c r="P501" i="15"/>
  <c r="P490" i="15"/>
  <c r="E490" i="15"/>
  <c r="P489" i="15"/>
  <c r="E489" i="15"/>
  <c r="E487" i="15"/>
  <c r="P487" i="15"/>
  <c r="E465" i="15"/>
  <c r="P465" i="15"/>
  <c r="P461" i="15"/>
  <c r="E461" i="15"/>
  <c r="E428" i="15"/>
  <c r="P428" i="15"/>
  <c r="P427" i="15"/>
  <c r="E427" i="15"/>
  <c r="E421" i="15"/>
  <c r="P421" i="15"/>
  <c r="E411" i="15"/>
  <c r="P411" i="15"/>
  <c r="P409" i="15"/>
  <c r="E409" i="15"/>
  <c r="E408" i="15"/>
  <c r="P408" i="15"/>
  <c r="P399" i="15"/>
  <c r="E399" i="15"/>
  <c r="E389" i="15"/>
  <c r="P389" i="15"/>
  <c r="E310" i="15"/>
  <c r="P310" i="15"/>
  <c r="P303" i="15"/>
  <c r="E303" i="15"/>
  <c r="P302" i="15"/>
  <c r="E302" i="15"/>
  <c r="P301" i="15"/>
  <c r="E301" i="15"/>
  <c r="E300" i="15"/>
  <c r="P300" i="15"/>
  <c r="E291" i="15"/>
  <c r="E287" i="15"/>
  <c r="P287" i="15"/>
  <c r="P286" i="15"/>
  <c r="E286" i="15"/>
  <c r="P285" i="15"/>
  <c r="E285" i="15"/>
  <c r="P284" i="15"/>
  <c r="E284" i="15"/>
  <c r="E283" i="15"/>
  <c r="P283" i="15"/>
  <c r="P282" i="15"/>
  <c r="E282" i="15"/>
  <c r="E281" i="15"/>
  <c r="P281" i="15"/>
  <c r="P280" i="15"/>
  <c r="E280" i="15"/>
  <c r="P279" i="15"/>
  <c r="E279" i="15"/>
  <c r="P278" i="15"/>
  <c r="E278" i="15"/>
  <c r="E277" i="15"/>
  <c r="P277" i="15"/>
  <c r="P276" i="15"/>
  <c r="E276" i="15"/>
  <c r="E275" i="15"/>
  <c r="P275" i="15"/>
  <c r="E271" i="15"/>
  <c r="P271" i="15"/>
  <c r="P270" i="15"/>
  <c r="E270" i="15"/>
  <c r="P269" i="15"/>
  <c r="E269" i="15"/>
  <c r="E268" i="15"/>
  <c r="P268" i="15"/>
  <c r="P256" i="15"/>
  <c r="E256" i="15"/>
  <c r="E254" i="15"/>
  <c r="P254" i="15"/>
  <c r="P244" i="15"/>
  <c r="E244" i="15"/>
  <c r="P243" i="15"/>
  <c r="E243" i="15"/>
  <c r="E221" i="15"/>
  <c r="P221" i="15"/>
  <c r="P197" i="15"/>
  <c r="E197" i="15"/>
  <c r="P183" i="15"/>
  <c r="E183" i="15"/>
  <c r="P92" i="15"/>
  <c r="E92" i="15"/>
  <c r="P78" i="15"/>
  <c r="E78" i="15"/>
  <c r="P3" i="15"/>
  <c r="E3" i="15"/>
</calcChain>
</file>

<file path=xl/sharedStrings.xml><?xml version="1.0" encoding="utf-8"?>
<sst xmlns="http://schemas.openxmlformats.org/spreadsheetml/2006/main" count="32892" uniqueCount="7568">
  <si>
    <t>VIGENCIA</t>
  </si>
  <si>
    <t>No. De linea PAA</t>
  </si>
  <si>
    <t>ESTADO DEL CONTRATO</t>
  </si>
  <si>
    <t>ALERTA</t>
  </si>
  <si>
    <t>No. SIPSE</t>
  </si>
  <si>
    <t>FECHA DE CARGUE SIPSE</t>
  </si>
  <si>
    <t xml:space="preserve">No. PUBLICACIÓN SECOP </t>
  </si>
  <si>
    <t>NÚMERO DE CONTRATO</t>
  </si>
  <si>
    <t>Columna2</t>
  </si>
  <si>
    <t>Columna22</t>
  </si>
  <si>
    <t xml:space="preserve">CONTRATISTA </t>
  </si>
  <si>
    <t>LINK DEL PROCESO</t>
  </si>
  <si>
    <t>CÓDIGO PRINCIPAL UNSPSC</t>
  </si>
  <si>
    <t>ID DEL PROCESO PLATAFORMA</t>
  </si>
  <si>
    <t>ID DEL CONTRATO PLATAFORMA</t>
  </si>
  <si>
    <t>CDP</t>
  </si>
  <si>
    <t>FECHA CDP</t>
  </si>
  <si>
    <t>RP</t>
  </si>
  <si>
    <t>FECHA RP</t>
  </si>
  <si>
    <t>RUBRO</t>
  </si>
  <si>
    <t xml:space="preserve">MODALIDAD DE SELECCIÓN </t>
  </si>
  <si>
    <t>TIPO DE CONTRATO</t>
  </si>
  <si>
    <t>No. DE OFERENTES DEL PROCESO</t>
  </si>
  <si>
    <t>OBJETO</t>
  </si>
  <si>
    <t>REPRESENTANTE LEGAL</t>
  </si>
  <si>
    <t>INTEGRANTES 
CONSORCIO /UT</t>
  </si>
  <si>
    <t>GENERO</t>
  </si>
  <si>
    <t xml:space="preserve">NIVEL EDUCATIVO </t>
  </si>
  <si>
    <t>PERTENECE A LA LOCALIDAD</t>
  </si>
  <si>
    <t>NIT / CÉDULA</t>
  </si>
  <si>
    <t>DIGITO VERIFICACIÓN</t>
  </si>
  <si>
    <t>FECHA DE NACIMIENTO</t>
  </si>
  <si>
    <t>CORREO DE CONTACTO</t>
  </si>
  <si>
    <t>CORREO INSTITUCIONAL</t>
  </si>
  <si>
    <t>TÉLEFONO DE CONTACTO</t>
  </si>
  <si>
    <t>DIRECCIÓN DEL CONTRATISTA</t>
  </si>
  <si>
    <t>EPS</t>
  </si>
  <si>
    <t>PENSIÓN</t>
  </si>
  <si>
    <t>DESIGNACIÓN SUPERVISIÓN</t>
  </si>
  <si>
    <t>IDENTIFICACIÓN</t>
  </si>
  <si>
    <t>No de documento y Lugar de expedición</t>
  </si>
  <si>
    <t>DIGITO VERIFICACIÓN SUPERVISOR</t>
  </si>
  <si>
    <t>NÚMERO MEMORANDO DESIGNACIÓN APOYO A LA SUPERVISIÓN</t>
  </si>
  <si>
    <t>Fecha Designación</t>
  </si>
  <si>
    <t>ANTERIOR DESIGNACIÓN</t>
  </si>
  <si>
    <t>ID DEL SUPERVISOR2</t>
  </si>
  <si>
    <t>ID DEL SUPERVISOR3</t>
  </si>
  <si>
    <t>FECHA CAMBIO DESIGNACIÓN</t>
  </si>
  <si>
    <t xml:space="preserve">DEPENDENCIA </t>
  </si>
  <si>
    <t xml:space="preserve">TIPO DE GASTO </t>
  </si>
  <si>
    <t>FECHA DEL PROCESO EN SECOP</t>
  </si>
  <si>
    <t>FECHA SUSCRIPCIÓN CONTRATO</t>
  </si>
  <si>
    <t>VALOR INICIAL DEL CONTRATO</t>
  </si>
  <si>
    <t>FECHA ACTA DE INICIO</t>
  </si>
  <si>
    <t>FECHA DE TERMINACIÓN INICIAL</t>
  </si>
  <si>
    <t xml:space="preserve">FECHA DE TERMINACIÓN FINAL </t>
  </si>
  <si>
    <t>PLAZO DE EJECUCIÓN DÍAS</t>
  </si>
  <si>
    <t xml:space="preserve">PLAZO DE EJECUCIÓN MESES </t>
  </si>
  <si>
    <t xml:space="preserve">VALOR MENSUAL </t>
  </si>
  <si>
    <t>ANTICIPOS</t>
  </si>
  <si>
    <t>VALOR ANTICIPOS</t>
  </si>
  <si>
    <t>NUMERO TOTAL DE ADICIONES</t>
  </si>
  <si>
    <t>PRORROGAS</t>
  </si>
  <si>
    <t xml:space="preserve">VALOR ADICIONES </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</si>
  <si>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</si>
  <si>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</si>
  <si>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</si>
  <si>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</si>
  <si>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</si>
  <si>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</si>
  <si>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</si>
  <si>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</si>
  <si>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</si>
  <si>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</si>
  <si>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</si>
  <si>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</si>
  <si>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</si>
  <si>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</si>
  <si>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</si>
  <si>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</si>
  <si>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</si>
  <si>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</si>
  <si>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VALOR ADICIÓN 4</t>
  </si>
  <si>
    <t>DÍAS PRORROGA 4</t>
  </si>
  <si>
    <t>CDP ADICIÓN 4</t>
  </si>
  <si>
    <t>FECHA CDP ADICIÓN 4</t>
  </si>
  <si>
    <t>RP ADICIÓN 4</t>
  </si>
  <si>
    <t>FECHA RP ADICIÓN 4</t>
  </si>
  <si>
    <t>TOTAL PRORROGAS</t>
  </si>
  <si>
    <t>VALOR ADICIONES TOTAL</t>
  </si>
  <si>
    <t>TOTAL DÍAS SUSPENDIDOS</t>
  </si>
  <si>
    <t>FECHA DE TERMINACIÓN FINAL</t>
  </si>
  <si>
    <t>Columna1</t>
  </si>
  <si>
    <t>VALOR FINAL CONTRATO</t>
  </si>
  <si>
    <t>ASEGURADORA</t>
  </si>
  <si>
    <t xml:space="preserve">FEHCA DE APROBACIÓN POLIZA </t>
  </si>
  <si>
    <t xml:space="preserve">No de GARANTIA </t>
  </si>
  <si>
    <t xml:space="preserve">FECHA ACTA DE LIQUIDACIÓN </t>
  </si>
  <si>
    <t>OBSERVACIÓN</t>
  </si>
  <si>
    <t>OBLIGACIONES ESPECIFICAS</t>
  </si>
  <si>
    <t>PERFIL</t>
  </si>
  <si>
    <t>EXPERIENCIA</t>
  </si>
  <si>
    <t>NÚMERO DE META</t>
  </si>
  <si>
    <t>META PDL</t>
  </si>
  <si>
    <t>Riesgo ARL</t>
  </si>
  <si>
    <t>ARL</t>
  </si>
  <si>
    <t>CESIÓN</t>
  </si>
  <si>
    <t>FECHA CESIÓN No 1</t>
  </si>
  <si>
    <t>NOMBRE DEL CEDENTE</t>
  </si>
  <si>
    <t>IDENTIFICACIÓN CEDENTE</t>
  </si>
  <si>
    <t xml:space="preserve">TELEFONO DE CONTACTO CEDENTE </t>
  </si>
  <si>
    <t>DIRECCIÓN</t>
  </si>
  <si>
    <t>FECHA CESIÓN No 2</t>
  </si>
  <si>
    <t>NOMBRE DEL CEDENTE2</t>
  </si>
  <si>
    <t>IDENTIFICACIÓN CEDENTE3</t>
  </si>
  <si>
    <t>TELEFONO DE CONTACTO CEDENTE 4</t>
  </si>
  <si>
    <t>DIRECCIÓN5</t>
  </si>
  <si>
    <t>FECHA CESIÓN No 3</t>
  </si>
  <si>
    <t>NOMBRE DEL CEDENTE6</t>
  </si>
  <si>
    <t>IDENTIFICACIÓN CEDENTE7</t>
  </si>
  <si>
    <t>TELEFONO DE CONTACTO CEDENTE 8</t>
  </si>
  <si>
    <t>DIRECCIÓN9</t>
  </si>
  <si>
    <t>OBSERVACIONES</t>
  </si>
  <si>
    <t xml:space="preserve">MARIA </t>
  </si>
  <si>
    <t>05-33-GP-2537-02-51</t>
  </si>
  <si>
    <t>VIGENTE</t>
  </si>
  <si>
    <t>FDLSUBA-CD-001-2026 (144866)</t>
  </si>
  <si>
    <t>001-2026-CPS-P (144866)</t>
  </si>
  <si>
    <t>001-2026</t>
  </si>
  <si>
    <t>001</t>
  </si>
  <si>
    <t>ALBA CECILIA LOPEZ GOMEZ</t>
  </si>
  <si>
    <t>https://community.secop.gov.co/Public/Tendering/OpportunityDetail/Index?noticeUID=CO1.NTC.9406340&amp;isFromPublicArea=True&amp;isModal=true&amp;asPopupView=true</t>
  </si>
  <si>
    <t>CO1.REQ.9552185</t>
  </si>
  <si>
    <t>CO1.PCCNTR.8783035</t>
  </si>
  <si>
    <t>O23011745992024253701000</t>
  </si>
  <si>
    <t>CONTRATACIÓN DIRECTA</t>
  </si>
  <si>
    <t>CONTRATO DE PRESTACION DE SERVICIOS PROFESIONALES</t>
  </si>
  <si>
    <t>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t>
  </si>
  <si>
    <t xml:space="preserve">No </t>
  </si>
  <si>
    <t>FEMENINO</t>
  </si>
  <si>
    <t xml:space="preserve"> ESPECIALIZADO</t>
  </si>
  <si>
    <t>albalogo.87@gmail.com</t>
  </si>
  <si>
    <t>CALLE 63 C # 118 A - 47</t>
  </si>
  <si>
    <t>Compensar EPS</t>
  </si>
  <si>
    <t>Porvenir S.A.</t>
  </si>
  <si>
    <t>CESAR SALAMANCA ROJAS</t>
  </si>
  <si>
    <t>DESPACHO</t>
  </si>
  <si>
    <t>INVERSIÓN</t>
  </si>
  <si>
    <t>11 Mes(es)</t>
  </si>
  <si>
    <t>SEGUROS DEL ESTADO SA</t>
  </si>
  <si>
    <t>Realizar acompañamiento en las distintas etapas del proceso de contratación en relación con los contratos, convenios y demás acuerdos de voluntades que suscriba el Área de Gestión del Desarrollo Local - Alcaldía Local de Suba.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Participar en las diferentes reuniones en relación con órganos de control. 
Acompañar los proceso de incumplimiento adelantados por la Alcaldía Local de Suba._x000D_
Emitir los conceptos jurídicos de carácter contractual y realizar los análisis de tipo jurídico de la misma índole que le sean requeridos por el Alcalde. _x000D_
Realizar el apoyo a la supervisión de los contratos y/o convenios que le sean asignados por el supervisor del contrato._x000D_
Realizar y proyectar las actuaciones administrativas sancionatorias de tipo contractual que deba adelantar el Fondo de Desarrollo Local de Suba-Alcaldía Local de Suba. 
Remitir los documentos que le sean solicitados._x000D_
Las demás que sean inherentes al objeto contractual y que sean solicitadas por el supervisor del contrato.</t>
  </si>
  <si>
    <t>24.5 Meses</t>
  </si>
  <si>
    <t>FORTALECIMIENTO INSTITUCIONAL PARA UNA SUBA CONFIABLE</t>
  </si>
  <si>
    <t>POSITIVA</t>
  </si>
  <si>
    <t>05-33-GP-2537-02-116</t>
  </si>
  <si>
    <t>FDLSUBA-CD-002-2026 (145104)</t>
  </si>
  <si>
    <t>002-2026-CPS-P (145104)</t>
  </si>
  <si>
    <t>002-2026</t>
  </si>
  <si>
    <t>002</t>
  </si>
  <si>
    <t>BRAYAN STIVEN SUAREZ BORJA</t>
  </si>
  <si>
    <t>https://community.secop.gov.co/Public/Tendering/OpportunityDetail/Index?noticeUID=CO1.NTC.9406415&amp;isFromPublicArea=True&amp;isModal=true&amp;asPopupView=true</t>
  </si>
  <si>
    <t>CO1.REQ.9538821</t>
  </si>
  <si>
    <t>CO1.PCCNTR.8783213</t>
  </si>
  <si>
    <t>PRESTAR SERVICIOS PROFESIONALES AL ÁREA DE GESTIÓN DEL DESARROLLO LOCAL DE LA ALCALDÍA LOCAL DE SUBA; EN LAS DIFERENTES
ETAPAS DE LOS PROCESOS DE CONTRATACIÓN QUE SE ADELANTEN.</t>
  </si>
  <si>
    <t>MASCULINO</t>
  </si>
  <si>
    <t xml:space="preserve"> BACHILLER TÉCNICO</t>
  </si>
  <si>
    <t>bssbborja@hotmail.com</t>
  </si>
  <si>
    <t>CARRERA 100 A # 141 - 10 TORRE G APTO 1204</t>
  </si>
  <si>
    <t xml:space="preserve">Salud Total S.A. EPSS.A. EPS </t>
  </si>
  <si>
    <t xml:space="preserve">Colpensiones  </t>
  </si>
  <si>
    <t>C.C. No. 1.010.170.739 de Bogotá D.C.</t>
  </si>
  <si>
    <t>CONTRATACIÓN</t>
  </si>
  <si>
    <t>ASEGURADORA SOLIDARIA DE COLOMBIA</t>
  </si>
  <si>
    <t>36047994000059775</t>
  </si>
  <si>
    <t>Acompañar la proyección de los diferentes documentos necesarios en los procesos de contratación que se adelanten en el Fondo de Desarrollo Local de Suba.
Realizar las evaluaciones de las propuestas presentadas en los procesos de contratación, que le sean asignadas.
Realizar el seguimiento de los procesos de contratación, que han surtido la etapa de aprobación en los comités de contratación.
Realizar la verificación en la plataforma transaccional SECOP II de los documentos publicados en las diferentes etapas de los procesos de contratación que adelante el Fondo de Desarrollo Local de Suba.
Realizar Seguimiento en el trámite administrativo correspondiente en la gestión de firmas de los documentos que se generen en las diferentes etapas de los procesos de contratación.
Actualizar las bases de datos para el registro y seguimiento de la información de los procesos y contratos que adelante el Fondo de Desarrollo Local.
Remitir los documentos que sean solicitados y mantener actualizadas las bases de datos que se manejen.
Las demás que sean inherentes al objeto contractual y que sean solicitadas por el supervisor y/o apoyo a la supervisión del contrato.</t>
  </si>
  <si>
    <t>76.9 Meses</t>
  </si>
  <si>
    <t>05-33-GP-2537-02-62</t>
  </si>
  <si>
    <t>FDLSUBA-CD-003-2026 (144874)</t>
  </si>
  <si>
    <t>003-2026-CPS-P (144874)</t>
  </si>
  <si>
    <t>003-2026</t>
  </si>
  <si>
    <t>003</t>
  </si>
  <si>
    <t>LYDA ENITH SOLANO GUTIERREZ</t>
  </si>
  <si>
    <t>https://community.secop.gov.co/Public/Tendering/OpportunityDetail/Index?noticeUID=CO1.NTC.9406611&amp;isFromPublicArea=True&amp;isModal=true&amp;asPopupView=true</t>
  </si>
  <si>
    <t>CO1.REQ.9538927</t>
  </si>
  <si>
    <t>CO1.PCCNTR.8783258</t>
  </si>
  <si>
    <t>PRESTAR SERVICIOS PROFESIONALES COMO ABOGADO (A) PARA APOYAR LA GESTIÓN CONTRACTUAL DEL ÁREA GESTIÓN DEL DESARROLLO LOCAL DE LA ALCALDÍA LOCAL DE SUBA; EN LOS DIFERENTES PROCESOS DE SELECCIÓN.</t>
  </si>
  <si>
    <t xml:space="preserve"> ESPECIALIZADO PROFESIONAL</t>
  </si>
  <si>
    <t>lydas1306@gmail.com</t>
  </si>
  <si>
    <t>CARRERA 90 BIS # 82 - 70</t>
  </si>
  <si>
    <t>EPS Sanitas S.A.</t>
  </si>
  <si>
    <t>36047994000057004</t>
  </si>
  <si>
    <t>Realizar acompañamiento en las distintas etapas del proceso de contratación en relación con los contratos, convenios y demás acuerdos de voluntades que suscriba el Área de Gestión del Desarrollo Local-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Revisar y/o proyectar las actas de liquidación de los contratos o convenios y demás acuerdos de voluntades que suscriba el Fondo de Desarrollo Local de Suba- Alcaldía Local de Suba.
Realizar la revisión de las cuentas de cobro presentadas por los contratistas asignados, verificando que estas se encuentren acompañadas de los documentos soporte exigidos en la forma de pago establecida en cada contrato.
Las demás que sean inherentes al objeto contractual y que sean solicitadas por el supervisor y/o apoyo a la supervisión del contractual</t>
  </si>
  <si>
    <t>26.9 Meses</t>
  </si>
  <si>
    <t>05-33-GP-2537-02-63-144883</t>
  </si>
  <si>
    <t>FDLSUBA-CD-004-2026 (144883)</t>
  </si>
  <si>
    <t>004-2026-CPS-P (144883)</t>
  </si>
  <si>
    <t>004-2026</t>
  </si>
  <si>
    <t>004</t>
  </si>
  <si>
    <t>LEANDRO TOLEDO ARCILA</t>
  </si>
  <si>
    <t>https://community.secop.gov.co/Public/Tendering/OpportunityDetail/Index?noticeUID=CO1.NTC.9407907&amp;isFromPublicArea=True&amp;isModal=true&amp;asPopupView=true</t>
  </si>
  <si>
    <t>CO1.REQ.9538930</t>
  </si>
  <si>
    <t>CO1.PCCNTR.8784102</t>
  </si>
  <si>
    <t>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
  </si>
  <si>
    <t xml:space="preserve"> PROFESIONAL</t>
  </si>
  <si>
    <t>toledoleandro@outlook.com</t>
  </si>
  <si>
    <t>DIAGONAL 82 D # 72 C - 40</t>
  </si>
  <si>
    <t xml:space="preserve">Brindar acompañamiento jurídico transversal en las diferentes etapas del ciclo de contratación, articulando los componentes técnicos y jurídicos para garantizar la correcta estructuración, ejecución y seguimiento de los procesos.
Proponer la adopción de herramientas de legaltech y legaldesign para optimizar la producción documental, la gestión de la información y la comunicación de asuntos jurídicos, mejorando la eficiencia y la seguridad jurídica de la entidad.
Acompañar la preparación y participación en audiencias, comités y demás instancias de decisión relacionadas con la actividad contractual, aportando análisis y recomendaciones jurídicas para fortalecer la posición de la Alcaldía Local		
Elaborar informes de gestión con un enfoque de estrategia institucional, que permitan analizar la data contractual para la mejora continua de los procesos y la toma de decisiones con visión prospectiva.
Diseñar y apoyar la implementación de herramientas de innovación para el seguimiento de metas y la gestión de proyectos del área, facilitando el control y la visualización del avance en el Plan de Desarrollo Local.				
Las demás actividades que que le sean asignadas por el Alcalde Local y/o el Apoyo a la Supervisión del contrato			</t>
  </si>
  <si>
    <t>26 Meses</t>
  </si>
  <si>
    <t>05-33-GP-2537-02-64</t>
  </si>
  <si>
    <t>FDLSUBA-CD-005-2026 (144898)</t>
  </si>
  <si>
    <t>005-2026-CPS-P (144898)</t>
  </si>
  <si>
    <t>005-2026</t>
  </si>
  <si>
    <t>005</t>
  </si>
  <si>
    <t>JONATAN OVALLE DIAZ</t>
  </si>
  <si>
    <t>https://community.secop.gov.co/Public/Tendering/OpportunityDetail/Index?noticeUID=CO1.NTC.9408230&amp;isFromPublicArea=True&amp;isModal=true&amp;asPopupView=true</t>
  </si>
  <si>
    <t>CO1.REQ.9539134</t>
  </si>
  <si>
    <t>CO1.PCCNTR.8784079</t>
  </si>
  <si>
    <t>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</si>
  <si>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 BACHILLER</t>
  </si>
  <si>
    <t>jonavo1988@hotmail.com</t>
  </si>
  <si>
    <t>CALLE 140 B # 96 - 49</t>
  </si>
  <si>
    <t>Aliansalud EPS S.A.</t>
  </si>
  <si>
    <t>Colfondos S.A.</t>
  </si>
  <si>
    <t>SEGUROS DEL ESTADO</t>
  </si>
  <si>
    <t>Establecer los indicadores financieros para cada una de las necesidades de contratación que adelanta la entidad y que así lo ameriten._x000D_
Apoyar financieramente en la formulación de procesos de contratación de la entidad, realizando análisis financiero y de riesgos para los procesos de contratación que se adelanten en la entidad._x000D_
Realizar documentos financieros necesarios para los procesos de contratación en la etapa precontractual, contractual y liquidación que se adelanten en el Fondo de Desarrollo Local._x000D_
Participar en los comités de estructuración y evaluación de los procesos contractuales que se adelanten en la entidad._x000D_
Apoyar la elaboración de estudios de mercado, análisis de sector y estudios previos en cada una de las necesidades de contratación de bienes y servicios de la entidad orientados a establecer las condiciones de los contratos a celebrar._x000D_
Atender, analizar y dar respuesta a las observaciones de carácter financiero y económico de los procesos de contratación de bienes y servicios._x000D_
Elaboración de los informes de evaluación de las propuestas presentadas a los procesos de contratación como parte integrante del comité evaluador._x000D_
Realizar las evaluaciones en el componente técnico y/o financiero de los proponentes y las propuestas que le sean asignadas, en el marco de los procesos de selección de contratistas que adelanta en el Área de Gestión de Desarrollo Local._x000D_
Las demás que sean inherentes al objeto contractual y que sean solicitadas por el supervisor y/o apoyo a la supervisión del contrato.</t>
  </si>
  <si>
    <t>75.7 Meses</t>
  </si>
  <si>
    <t>05-33-GP-2537-02-65</t>
  </si>
  <si>
    <t>006-2026-CPS-P (144898)</t>
  </si>
  <si>
    <t>006-2026</t>
  </si>
  <si>
    <t>006</t>
  </si>
  <si>
    <t>LESTER AUGUSTO GARNICA</t>
  </si>
  <si>
    <t>CO1.PCCNTR.8784539</t>
  </si>
  <si>
    <t>lgarnica2009@hotmail.com</t>
  </si>
  <si>
    <t>CL 159 54 81</t>
  </si>
  <si>
    <t xml:space="preserve">Colpensiones </t>
  </si>
  <si>
    <t>22 Meses</t>
  </si>
  <si>
    <t>05-33-GP-2537-02-66</t>
  </si>
  <si>
    <t>007-2026-CPS-P (144898)</t>
  </si>
  <si>
    <t>007-2026</t>
  </si>
  <si>
    <t>007</t>
  </si>
  <si>
    <t>FERNANDO CLAROS OSORIO</t>
  </si>
  <si>
    <t>CO1.PCCNTR.8784296</t>
  </si>
  <si>
    <t>ferclaros2000@gmail.com</t>
  </si>
  <si>
    <t>KR CRA 8A 99 54 AP 504</t>
  </si>
  <si>
    <t>Coosalud EPS S.A.</t>
  </si>
  <si>
    <t>16 Meses</t>
  </si>
  <si>
    <t>05-33-GP-2537-02-70</t>
  </si>
  <si>
    <t>FDLSUBA-CD-006-2026 (144899)</t>
  </si>
  <si>
    <t>008-2026-CPS-P (144899)</t>
  </si>
  <si>
    <t>008-2026</t>
  </si>
  <si>
    <t>008</t>
  </si>
  <si>
    <t>DANIELA NICOLLE HUERTAS GARZÓN</t>
  </si>
  <si>
    <t>https://community.secop.gov.co/Public/Tendering/OpportunityDetail/Index?noticeUID=CO1.NTC.9386602&amp;isFromPublicArea=True&amp;isModal=true&amp;asPopupView=true</t>
  </si>
  <si>
    <t>CO1.REQ.9532445</t>
  </si>
  <si>
    <t>CO1.PCCNTR.8769522</t>
  </si>
  <si>
    <t>PRESTAR SERVICIOS PROFESIONALES COMO ABOGADO (A) PARA APOYAR LA GESTIÓN CONTRACTUAL DEL ÁREA GESTIÓN DEL DESARROLLO LOCAL DE LA ALCALDÍA LOCAL DE SUBA; EN LOS DIFERENTES PROCESOS DE SELECCIÓN EN SUS ETAPAS PRECONTRACTUAL; CONTRACTUAL Y POSTCONTRACTUAL.</t>
  </si>
  <si>
    <t>Danielahuertas23@gmail.com</t>
  </si>
  <si>
    <t>TRANSVERSAL 70 D BIS A # 68 - 75 SUR</t>
  </si>
  <si>
    <t>EPS Sura S.A.</t>
  </si>
  <si>
    <t>360 47 994000056688</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</si>
  <si>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Las demás que sean inherentes al objeto contractual y que sean solicitadas por el supervisor y/o apoyo a la supervisión del contrato.</t>
  </si>
  <si>
    <t>25.5 Meses</t>
  </si>
  <si>
    <t>05-33-GP-2537-02-71</t>
  </si>
  <si>
    <t>009-2026-CPS-P (144899)</t>
  </si>
  <si>
    <t>009-2026</t>
  </si>
  <si>
    <t>009</t>
  </si>
  <si>
    <t>DIANA CAROLINA MENDIETA GONZALEZ</t>
  </si>
  <si>
    <t>CO1.PCCNTR.8786889</t>
  </si>
  <si>
    <t xml:space="preserve">PROFESIONAL </t>
  </si>
  <si>
    <t>dcaro_mendieta@hotmail.com</t>
  </si>
  <si>
    <t>CALLE 152 NO 72-35</t>
  </si>
  <si>
    <t>Famisanar EPS</t>
  </si>
  <si>
    <t>36047994000056773</t>
  </si>
  <si>
    <t xml:space="preserve">Realizar acompañamiento en las distintas etapas del proceso de contratación en relación con los contratos, convenios y demás acuerdos de voluntades que suscriba el Área de Gestión del Desarrollo Local - Alcaldía Local de Suba. </t>
  </si>
  <si>
    <t>PROFESIONAL</t>
  </si>
  <si>
    <t>Fortalecimiento institucional para una Suba confiable</t>
  </si>
  <si>
    <t>05-33-GP-2537-02-72</t>
  </si>
  <si>
    <t xml:space="preserve">CONTRATO CEDIDO </t>
  </si>
  <si>
    <t>010-2026-CPS-P (144899)</t>
  </si>
  <si>
    <t>010-2026</t>
  </si>
  <si>
    <t>010</t>
  </si>
  <si>
    <t>Andrea del Rocio Guauque Diaz</t>
  </si>
  <si>
    <t>CO1.PCCNTR.8787362</t>
  </si>
  <si>
    <t>30/101981</t>
  </si>
  <si>
    <t>andreaguauqueabogada@gmail.com</t>
  </si>
  <si>
    <t>KR 10 12 67 AP 201</t>
  </si>
  <si>
    <t>Sanitas</t>
  </si>
  <si>
    <t>Protección</t>
  </si>
  <si>
    <t>Proyectar los actos administrativos de carácter general o particular que se generan en la etapa precontractual, contractual y postcontractual que le sean asignados.</t>
  </si>
  <si>
    <t>Si</t>
  </si>
  <si>
    <t>MANUEL EDUARDO MEDRANO MIRANDA</t>
  </si>
  <si>
    <t>313 363 45 50</t>
  </si>
  <si>
    <t>CL 5 A 88 G 12</t>
  </si>
  <si>
    <t>05-33-GP-2537-02-73</t>
  </si>
  <si>
    <t>011-2026-CPS-P (144899)</t>
  </si>
  <si>
    <t>011-2026</t>
  </si>
  <si>
    <t>011</t>
  </si>
  <si>
    <t>JOHANNA PAOLA MUÑIZ TORRENEGRA</t>
  </si>
  <si>
    <t>CO1.PCCNTR.8787471</t>
  </si>
  <si>
    <t>jmuniztorrenegra@yahoo.es</t>
  </si>
  <si>
    <t>Calle 147 No. 9-60</t>
  </si>
  <si>
    <t>Skandia S.A.</t>
  </si>
  <si>
    <t>Participar en los diferentes comités y audiencias de contratación de los procesos de selección que le sean asignados.</t>
  </si>
  <si>
    <t xml:space="preserve">Si </t>
  </si>
  <si>
    <t>KELLY MICHELLE OROZCO BARRIOS</t>
  </si>
  <si>
    <t>carrera 99A # 70-97, interior 1 apto 403</t>
  </si>
  <si>
    <t>05-33-GP-2537-02-75</t>
  </si>
  <si>
    <t>013-2026-CPS-P (144899)</t>
  </si>
  <si>
    <t>013-2026</t>
  </si>
  <si>
    <t>013</t>
  </si>
  <si>
    <t>PAOLA FERNANDA ORTEGON PUENTES</t>
  </si>
  <si>
    <t>CO1.PCCNTR.8787814</t>
  </si>
  <si>
    <t>fernanda.ortegon.puentes@gmail.com</t>
  </si>
  <si>
    <t>CARRERA 80 # 8 - 11</t>
  </si>
  <si>
    <t>Acompañar al Alcalde en la revisión y seguimiento de temas de tipo contractual, que por su naturaleza tenga o requieran una atención especial por parte de la Alcaldía local de suba y los órganos de control.</t>
  </si>
  <si>
    <t>05-33-GP-2537-02-76</t>
  </si>
  <si>
    <t>014-2026-CPS-P (144899)</t>
  </si>
  <si>
    <t>014-2026</t>
  </si>
  <si>
    <t>014</t>
  </si>
  <si>
    <t>CAMILO ANDRES AYALA JAIMES</t>
  </si>
  <si>
    <t>CO1.PCCNTR.8788022</t>
  </si>
  <si>
    <t>andresca_27@hotmail.com</t>
  </si>
  <si>
    <t>CALLE 68 D BIS A NO 63 - 85 SUR</t>
  </si>
  <si>
    <t>Realizar evaluaciones jurídicas de los proponentes y propuestas presentadas dentro de los procesos de selección de contratistas que le sean asignados.</t>
  </si>
  <si>
    <t>21 Meses</t>
  </si>
  <si>
    <t>05-33-GP-2537-02-77</t>
  </si>
  <si>
    <t>015-2026-CPS-P (144899)</t>
  </si>
  <si>
    <t>015-2026</t>
  </si>
  <si>
    <t>015</t>
  </si>
  <si>
    <t>ANDRES FELIPE TENJO AGUILAR</t>
  </si>
  <si>
    <t>CO1.PCCNTR.8788132</t>
  </si>
  <si>
    <t>andres.tenjoaguilar@gmail.com</t>
  </si>
  <si>
    <t>CALLE 127 # 87 - 51</t>
  </si>
  <si>
    <t>Entregar los documentos generados en los diferentes procesos de selección en las etapas precontractual, contractual y postcontractual para el cargue en el SECOP y demás plataformas virtuales involucradas en procesos de contratación de forma oportuna.</t>
  </si>
  <si>
    <t>05-33-GP-2537-02-78</t>
  </si>
  <si>
    <t>016-2026-CPS-P (144899)</t>
  </si>
  <si>
    <t>016-2026</t>
  </si>
  <si>
    <t>016</t>
  </si>
  <si>
    <t>JEAN CARLOS HOYOS BENITEZ</t>
  </si>
  <si>
    <t>CO1.PCCNTR.8788149</t>
  </si>
  <si>
    <t>jecarhoyos@gmail.com</t>
  </si>
  <si>
    <t>CALLE 128 A # 89 - 99</t>
  </si>
  <si>
    <t>SEGUROS MUNDIAL</t>
  </si>
  <si>
    <t>CBC100073448</t>
  </si>
  <si>
    <t>Remitir los documentos que le sean solicitados y mantener actualizadas las bases de datos que se manejen.</t>
  </si>
  <si>
    <t>05-33-GP-2537-02-79</t>
  </si>
  <si>
    <t>017-2026-CPS-P (144899)</t>
  </si>
  <si>
    <t>017-2026</t>
  </si>
  <si>
    <t>017</t>
  </si>
  <si>
    <t>JOLIE SOFIA GUARNIZO FRANCO</t>
  </si>
  <si>
    <t>CO1.PCCNTR.8787864</t>
  </si>
  <si>
    <t>jsofiaguarnizo@gmail.com</t>
  </si>
  <si>
    <t>DIAGONAL 42 BIS # 14 A - 28</t>
  </si>
  <si>
    <t>Las demás que sean inherentes al objeto contractual y que sean solicitadas por el supervisor y/o apoyo a la supervisión del contrato.</t>
  </si>
  <si>
    <t>05-33-GP-2537-02-80</t>
  </si>
  <si>
    <t>018-2026-CPS-P (144899)</t>
  </si>
  <si>
    <t>018-2026</t>
  </si>
  <si>
    <t>018</t>
  </si>
  <si>
    <t>JENNY SALEK CORREAL</t>
  </si>
  <si>
    <t>CO1.PCCNTR.8788305</t>
  </si>
  <si>
    <t xml:space="preserve"> LICENCIADO</t>
  </si>
  <si>
    <t>salekjenny@gmail.com</t>
  </si>
  <si>
    <t>AK  55     152 B  68</t>
  </si>
  <si>
    <t>SEGUROS DEL ESTADOI</t>
  </si>
  <si>
    <t>05-33-GP-2537-02-81</t>
  </si>
  <si>
    <t>019-2026-CPS-P (144899)</t>
  </si>
  <si>
    <t>019-2026</t>
  </si>
  <si>
    <t>019</t>
  </si>
  <si>
    <t>IRMA AMPARO GONZALEZ SIERRA</t>
  </si>
  <si>
    <t>CO1.PCCNTR.8788232</t>
  </si>
  <si>
    <t>iram868@hotmail.com</t>
  </si>
  <si>
    <t>CARRERA 79 A # 35 C - 51 SUR</t>
  </si>
  <si>
    <t>71.7 Meses</t>
  </si>
  <si>
    <t>05-33-GP-2537-02-87</t>
  </si>
  <si>
    <t>FDLSUBA-CD-007-2026 (145021)</t>
  </si>
  <si>
    <t>020-2026-CPS-P (145021)</t>
  </si>
  <si>
    <t>020-2026</t>
  </si>
  <si>
    <t>020</t>
  </si>
  <si>
    <t>MARLEN PARRA BORREGO</t>
  </si>
  <si>
    <t>https://community.secop.gov.co/Public/Tendering/OpportunityDetail/Index?noticeUID=CO1.NTC.9413552&amp;isFromPublicArea=True&amp;isModal=true&amp;asPopupView=true</t>
  </si>
  <si>
    <t>CO1.REQ.9539142</t>
  </si>
  <si>
    <t>CO1.PCCNTR.8788261</t>
  </si>
  <si>
    <t>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</si>
  <si>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marlen1385@hotmail.com</t>
  </si>
  <si>
    <t>CARRERA 68 G # 37 G - 4 SUR</t>
  </si>
  <si>
    <t>Protección S.A.</t>
  </si>
  <si>
    <t xml:space="preserve">Elaborar los análisis del sector y demás documentos precontractuales que acompañan la estructuración de los procesos de contratación.
Proyectar, revisar y hacer seguimiento a las respuestas técnicas, económicas y financieras a las observaciones, conceptos, derechos de petición, y/o reclamaciones que se presenten a los procesos de contratación publicados._x000D_
Realizar seguimiento de la publicación y actualización de documentos en las plataformas de compra Publica. _x000D_
Realizar las respectivas operaciones en la tienda virtual para la adquisición de bienes y servicios que se requieran.
Administrar la plataforma SECOP en las distintas etapas contractuales, así como realizar las gestiones necesarias ante la mesa de ayuda para el soporte que se requiera._x000D_
Brindar acompañamiento permanentemente a los actores que hacen parte de los procesos de contratación en lo referente a la configuración y/o publicación de los diferentes procesos contractuales en sus distintas etapas dentro de las plataformas del Sistema Electrónico de Contratación Pública- SECOP. _x000D_
Elaborar y ajustar los formatos del grupo de contratación que requieran. 
Realizar el manejo de la plataforma SIVICOF y de la elaboración y rendición de los informes correspondientes, conforme a los lineamientos establecidos por la entidad y la normatividad vigente._x000D_
_x000D_
_x000D_
Realizar las demás actividades que le solicite el supervisor y que tengan relación con el objeto contractual._x000D_
</t>
  </si>
  <si>
    <t>45.5 Meses</t>
  </si>
  <si>
    <t>05-33-GP-2537-02-89</t>
  </si>
  <si>
    <t>FDLSUBA-CD-008-2026 (145029)</t>
  </si>
  <si>
    <t>021-2026-CPS-P (145029)</t>
  </si>
  <si>
    <t>021-2026</t>
  </si>
  <si>
    <t>021</t>
  </si>
  <si>
    <t>MARIA PAULA ROJAS CANO</t>
  </si>
  <si>
    <t>https://community.secop.gov.co/Public/Tendering/OpportunityDetail/Index?noticeUID=CO1.NTC.9413809&amp;isFromPublicArea=True&amp;isModal=true&amp;asPopupView=true</t>
  </si>
  <si>
    <t>CO1.REQ.9538952</t>
  </si>
  <si>
    <t>CO1.PCCNTR.8788416</t>
  </si>
  <si>
    <t>PRESTAR LOS SERVICIOS PROFESIONALES COMO ABOGADO (A) PARA APOYAR LA GESTIÓN CONTRACTUAL DEL ÁREA GESTIÓN DEL DESARROLLO LOCAL; EN LAS ETAPAS PRECONTRACTUAL Y CONTRACTUAL DE LOS PROCESOS DE SELECCIÓN DE LA ALCALDÍA LOCAL DE SUBA.</t>
  </si>
  <si>
    <t>mpaula.rojasc@gmail.com</t>
  </si>
  <si>
    <t>CRA 72 R # 42 B 36 SUR - APTO 202</t>
  </si>
  <si>
    <t>BALKIS HELENA WIEDEMAN GIRALDO</t>
  </si>
  <si>
    <t>C.C. No. 51.698.679 de Bogotá D.C.</t>
  </si>
  <si>
    <t>Realizar acompañamiento en la etapa precontractual y contractual del proceso de contratación en relación con los contratos, convenios y demás acuerdos de voluntades que suscriba el Área de Gestión del Desarrollo Local Alcaldía Local de Suba._x000D_
Realizar evaluaciones jurídicas de los proponentes y propuestas presentadas dentro de los procesos de selección de contratistas que le sean asignados.
Entregar los documentos generados en los diferentes procesos de selección en las etapas precontractual y contractual para el cargue en el SECOP y demás plataformas virtuales involucradas en procesos de contratación de forma oportuna._x000D_
Realizar la revisión y aprobación de las pólizas de los contratos que suscriba la Entidad y acompañar los procesos derivados de verificación de las mismas._x000D_
Proyectar las respuestas a derechos de petición y demás comunicaciones oficiales, gestionando la administración de esta información en el aplicativo ORFEO._x000D_
Alimentar las bases de datos que sean necesarias para el almacenamiento oportuno de la información.
Gestionar y elaborar las modificaciones contractuales que le sean asignadas.
Las demás que sean inherentes al objeto contractual y que sean solicitadas por el supervisor y/o apoyo a la supervisión del contrato.</t>
  </si>
  <si>
    <t>05-33-GP-2537-02-90</t>
  </si>
  <si>
    <t>022-2026-CPS-P (145029)</t>
  </si>
  <si>
    <t>022-2026</t>
  </si>
  <si>
    <t>022</t>
  </si>
  <si>
    <t>DIEGO ANDRÉS SOLER MARROQUÍN</t>
  </si>
  <si>
    <t>CO1.PCCNTR.8792920</t>
  </si>
  <si>
    <t>diegosolerm@gmail.com</t>
  </si>
  <si>
    <t>CALLE 181 A # 7 - 28</t>
  </si>
  <si>
    <t>05-33-GP-2537-02-91</t>
  </si>
  <si>
    <t>023-2026-CPS-P (145029)</t>
  </si>
  <si>
    <t>023-2026</t>
  </si>
  <si>
    <t>023</t>
  </si>
  <si>
    <t>JUAN DIEGO MEDINA SALINAS</t>
  </si>
  <si>
    <t>CO1.PCCNTR.8792849</t>
  </si>
  <si>
    <t>juandiegomedinasalinas@gmail.com</t>
  </si>
  <si>
    <t>AVENIDA CALLE 1 # 10 A - 18</t>
  </si>
  <si>
    <t>55.7 Meses</t>
  </si>
  <si>
    <t>05-33-GP-2537-02-92</t>
  </si>
  <si>
    <t>024-2026-CPS-P (145029)</t>
  </si>
  <si>
    <t>024-2026</t>
  </si>
  <si>
    <t>024</t>
  </si>
  <si>
    <t>LIZ DAYANA RIVAS PACHECO</t>
  </si>
  <si>
    <t>CO1.PCCNTR.8792675</t>
  </si>
  <si>
    <t>Lizrivas979@gmail.com</t>
  </si>
  <si>
    <t>CALLE 23 # 85 A - 59</t>
  </si>
  <si>
    <t>31.5 Meses</t>
  </si>
  <si>
    <t>05-33-GP-2537-02-93</t>
  </si>
  <si>
    <t>025-2026-CPS-P (145029)</t>
  </si>
  <si>
    <t>025-2026</t>
  </si>
  <si>
    <t>025</t>
  </si>
  <si>
    <t>ERIKA VANESSA BERRIO PEREZ</t>
  </si>
  <si>
    <t>CO1.PCCNTR.8792879</t>
  </si>
  <si>
    <t>erika-sip@hotmail.com</t>
  </si>
  <si>
    <t>TRANSVERSAL 70 F # 78 - 81</t>
  </si>
  <si>
    <t>05-33-GP-2537-02-100</t>
  </si>
  <si>
    <t>FDLSUBA-CD-009-2026 (145036)</t>
  </si>
  <si>
    <t>026-2026-CPS-AG (145036)</t>
  </si>
  <si>
    <t>026-2026</t>
  </si>
  <si>
    <t>026</t>
  </si>
  <si>
    <t>MARIA IGNACIA HERNANDEZ CONTRERAS</t>
  </si>
  <si>
    <t>https://community.secop.gov.co/Public/Tendering/OpportunityDetail/Index?noticeUID=CO1.NTC.9419000&amp;isFromPublicArea=True&amp;isModal=true&amp;asPopupView=true</t>
  </si>
  <si>
    <t>CO1.REQ.9538956</t>
  </si>
  <si>
    <t>CO1.PCCNTR.8792885</t>
  </si>
  <si>
    <t>PRESTAR LOS SERVICIOS DE APOYO EN EL ÁREA DE GESTIÓN DEL DESARROLLO LOCAL; REALIZANDO ACTIVIDADES ADMINISTRATIVAS EN LAS DIFERENTES ETAPAS DE LOS PROCESOS DE ADQUISICIÓN DE BIENES Y SERVICIOS EN LOS APLICATIVOS A LOS QUE HAYA LUGAR.</t>
  </si>
  <si>
    <t xml:space="preserve"> TÉCNICO</t>
  </si>
  <si>
    <t>mariadelmarp29@gmail.com</t>
  </si>
  <si>
    <t>CARRERA 92 # 162 - 40</t>
  </si>
  <si>
    <t xml:space="preserve">BRAYAN SUAREZ BORJA </t>
  </si>
  <si>
    <t>C.C. No. 1.233.895.755 de Bogotá D.C.</t>
  </si>
  <si>
    <t xml:space="preserve">Apoyar en la elaboración de documentos técnicos que hagan parte de los procesos contractuales.
Apoyar la proyección de las respuestas a derechos de petición y demás comunicaciones oficiales, gestionando la administración de esta información en el aplicativo ORFEO.
Alimentar las bases de datos que sean necesarias para el almacenamiento oportuno de la información.
Consolidar las bases de datos necesarias para dar respuesta a proposiciones, derechos de petición y demás solicitudes de la ciudadanía y entes de control.
Realizar el registro de la numeración de procesos y contratos que adelante el Fondo de Desarrollo Local. 
Apoyar operativamente las diferentes reuniones, mesas de trabajo y jornadas convocadas por el área de contratación o el Fondo de Desarrollo local, en relación a las obligaciones específicas del contrato.
Las demás que se le asignen y tengan relación directa con la naturaleza del contrato. </t>
  </si>
  <si>
    <t>25 Meses</t>
  </si>
  <si>
    <t>05-33-GP-2537-02-101</t>
  </si>
  <si>
    <t>027-2026-CPS-AG (145036)</t>
  </si>
  <si>
    <t>027-2026</t>
  </si>
  <si>
    <t>027</t>
  </si>
  <si>
    <t>EDITH ROCIO CHIMBACO ARDILA</t>
  </si>
  <si>
    <t>CO1.PCCNTR.8794331</t>
  </si>
  <si>
    <t>CONTRATO DE PRESTACION DE SERVICIOS DE APOYO A LA GESTION</t>
  </si>
  <si>
    <t xml:space="preserve"> AUXILIAR</t>
  </si>
  <si>
    <t>rocioardila111@gmail.com</t>
  </si>
  <si>
    <t>CL 67 C SUR 1 B 23 ESTE TO 15 AP 403</t>
  </si>
  <si>
    <t>17 Meses</t>
  </si>
  <si>
    <t>05-33-GP-2537-02-102</t>
  </si>
  <si>
    <t>028-2026-CPS-AG (145036)</t>
  </si>
  <si>
    <t>028-2026</t>
  </si>
  <si>
    <t>028</t>
  </si>
  <si>
    <t>ADRIANA MILENA SERRATO VELOSA</t>
  </si>
  <si>
    <t>CO1.PCCNTR.8794257</t>
  </si>
  <si>
    <t>PRESTAR LOS SERVICIOS DE APOYO EN EL ÁREA DE GESTIÓN DEL DESARROLLO LOCAL; REALIZANDO ACTIVIDADES ADMINISTRATIVAS EN LAS DIFERENTES ETAPAS DE LOS PROCESOS DE ADQUISICIÓN DE BIENES Y SERVICIOS EN LOS APLICATIVOS A LOS QUE HAYA LUGAR</t>
  </si>
  <si>
    <t>info.adrianaserrato@gmail.com</t>
  </si>
  <si>
    <t>TV 60 SUR 59 24</t>
  </si>
  <si>
    <t>NB100426589</t>
  </si>
  <si>
    <t>12.9 Meses</t>
  </si>
  <si>
    <t>05-33-GP-2537-02-103</t>
  </si>
  <si>
    <t>029-2026-CPS-AG (145036)</t>
  </si>
  <si>
    <t>029-2026</t>
  </si>
  <si>
    <t>029</t>
  </si>
  <si>
    <t>NEIDER FARID CASTILLO BORJA</t>
  </si>
  <si>
    <t>CO1.PCCNTR.8794457</t>
  </si>
  <si>
    <t>faricast@hotmail.com</t>
  </si>
  <si>
    <t>CALLE 128 D # 87 B - 79</t>
  </si>
  <si>
    <t>ASEGURADORA SOLIDARIA</t>
  </si>
  <si>
    <t>36047994000057454</t>
  </si>
  <si>
    <t>82.4 Meses</t>
  </si>
  <si>
    <t>05-33-GP-2537-02-105</t>
  </si>
  <si>
    <t>FDLSUBA-CD-010-2026 (151815)</t>
  </si>
  <si>
    <t>030-2026-CPS-AG (151815)</t>
  </si>
  <si>
    <t>030-2026</t>
  </si>
  <si>
    <t>030</t>
  </si>
  <si>
    <t>LUISA FERNANDA GOMEZ RAMOS</t>
  </si>
  <si>
    <t>https://community.secop.gov.co/Public/Tendering/OpportunityDetail/Index?noticeUID=CO1.NTC.9421219&amp;isFromPublicArea=True&amp;isModal=true&amp;asPopupView=true</t>
  </si>
  <si>
    <t>CO1.REQ.9552707</t>
  </si>
  <si>
    <t>CO1.PCCNTR.8794494</t>
  </si>
  <si>
    <t>PRESTAR LOS SERVICIOS DE APOYO EN EL ÁREA GESTIÓN DEL DESARROLLO LOCAL; REALIZANDO LAS ACTIVIDADES ASISTENCIALES EN LA GESTIÓN CONTRACTUAL DEL FONDO DE DESARROLLO LOCAL DE SUBA</t>
  </si>
  <si>
    <t xml:space="preserve"> BACHILLER CON CINCO (5) SEMESTRES DE EDUCACIÓN SUPERIOR</t>
  </si>
  <si>
    <t>Luisa.g2007@gmail.com</t>
  </si>
  <si>
    <t>CARRERA 95 K # 91 A - 82</t>
  </si>
  <si>
    <t>Garantizar el contenido correcto de las carpetas de los contratos que sean suscritos por la Entidad
Archivar los documentos de gestión contractual para cada uno de los contratos suscritos por la Entidad
Realizar seguimiento a los requerimientos y respuestas solicitadas en términos contractuales, para garantizar su respuesta en los términos establecidos por la ley
Asistir a las reuniones que se citen 
Realizar la asignación de requerimientos y documentos de información contractual._x000D_
Proyectar las respuestas a derechos de petición y demás comunicaciones oficiales, gestionando la administración de esta información en el aplicativo ORFEO. 
Apoyar los trámites operativos y administrativos en el marco de la gestión contractual que se requieran de la Alcaldía local de suba.
Las demás que se le asignen y tengan relación directa con la naturaleza del contrato.</t>
  </si>
  <si>
    <t>20 Meses</t>
  </si>
  <si>
    <t>05-33-GP-2537-02-107</t>
  </si>
  <si>
    <t>FDLSUBA-CD-011-2026 (145041)</t>
  </si>
  <si>
    <t>031-2026-CPS-P (145041)</t>
  </si>
  <si>
    <t>031-2026</t>
  </si>
  <si>
    <t>031</t>
  </si>
  <si>
    <t>MARIA ANGELICA CHINCHILLA MANRIQUE</t>
  </si>
  <si>
    <t>https://community.secop.gov.co/Public/Tendering/OpportunityDetail/Index?noticeUID=CO1.NTC.9421747&amp;isFromPublicArea=True&amp;isModal=true&amp;asPopupView=true</t>
  </si>
  <si>
    <t>CO1.REQ.9539161</t>
  </si>
  <si>
    <t>CO1.PCCNTR.8795104</t>
  </si>
  <si>
    <t>PRESTAR LOS SERVICIOS PROFESIONALES COMO ABOGADO (A) PARA APOYAR LA GESTIÓN Y TRAMITE CONTRACTUAL DEL ÁREA GESTIÓN DEL DESARROLLO LOCAL DE LA ALCALDÍA LOCAL DE SUBA; EN LOS DIFERENTES PROCESOS DE SELECCIÓN.</t>
  </si>
  <si>
    <t>mariangel_535@hotmail.com</t>
  </si>
  <si>
    <t>CALLE 157 A # 92 - 6 BL 1</t>
  </si>
  <si>
    <t>Realizar la gestión y tramite de los procesos de contratación directa, de prestación de servicios profesionales y de apoyo a la gestión adelantados por la Alcaldía Local de Suba.
Realizar acompañamiento en las distintas etapas del proceso de contratación en relación con los contratos, convenios y demás acuerdos de voluntades que suscriba el Área de Gestión del Desarrollo Local - Alcaldía Local de Suba.
Realizar acompañamiento al Alcalde en la revisión y seguimiento de temas de tipo contractual, que por su naturaleza tenga o requieran una atención especial por parte de la Alcaldía local de suba.
Revisar los documentos generados en los diferentes procesos de selección en las etapas precontractual, contractual y postcontractual para el cargue en el SECOP y demás plataformas virtuales involucradas en procesos de contratación, al responsable designado.
Remitir los documentos que le sean solicitados y mantener actualizadas las bases de datos que se manejen.
Administrar la plataforma transaccional SECOP II.
Asistir a las reuniones a las que sea citado o designado para la atención de los asuntos relacionados con el objeto contractual.
Las demás que sean inherentes al objeto contractual y que sean solicitadas por el supervisor y/o apoyo a la supervisión del contrato.</t>
  </si>
  <si>
    <t>27.5 Meses</t>
  </si>
  <si>
    <t>05-33-GP-2537-02-108</t>
  </si>
  <si>
    <t>FDLSUBA-CD-012-2026 (145047)</t>
  </si>
  <si>
    <t>032-2026-CPS-P (145047)</t>
  </si>
  <si>
    <t>032-2026</t>
  </si>
  <si>
    <t>032</t>
  </si>
  <si>
    <t>JUAN CARLOS MALAGON BASTO</t>
  </si>
  <si>
    <t>https://community.secop.gov.co/Public/Tendering/OpportunityDetail/Index?noticeUID=CO1.NTC.9422119&amp;isFromPublicArea=True&amp;isModal=true&amp;asPopupView=true</t>
  </si>
  <si>
    <t>CO1.REQ.9538970</t>
  </si>
  <si>
    <t>CO1.PCCNTR.8794874</t>
  </si>
  <si>
    <t>PRESTAR LOS SERVICIOS PROFESIONALES COMO ABOGADO (A) PARA ACOMPAÑAR LA GESTIÓN CONTRACTUAL DEL FONDO DE DESARROLLO LOCAL DE SUBA; EN LAS DIFERENTES ETAPAS DE LOS PROCESOS DE CONTRATACIÓN.</t>
  </si>
  <si>
    <t>juan.malagon@asejur.co</t>
  </si>
  <si>
    <t>TRANSVERSAL 1 A # 54 A - 16</t>
  </si>
  <si>
    <t>Realizar acompañamiento en las distintas etapas del proceso de contratación en relación con los contratos, convenios y demás acuerdos de voluntades que suscriba el fondo de Desarrollo Local de Suba.
Gestionar la conceptualización jurídica con relación a los actos administrativos de carácter_x000D_
general o particular que se generan en la etapa precontractual, contractual y postcontractual de acuerdo con los requerimientos de la supervisión.
Acompañar a los diferentes comités y audiencias de contratación de los procesos de selección donde sea requerido, con el fin de apoyar la conceptualización sobre diferentes aspectos relevantes.
Acompañar al alcalde en la revisión y seguimiento de temas de tipo contractual, que por su_x000D_
naturaleza tenga o requieran una atención especial por parte del Fondo de Desarrollo Local de Suba.
Revisar y conceptualizar las actas de liquidación de los contratos o convenios y demás acuerdos de voluntades que suscriba el Fondo de Desarrollo Local de Suba.
Emitir los conceptos de carácter contractual y en general en materias de derecho administrativo, y análisis de tipo jurídico y legal de la misma índole que le sean asignados por la supervisión del contrato.
Acompañar a los diferentes comités en la evaluación jurídica de los proponentes y_x000D_
propuestas presentadas dentro de los procesos de selección de contratistas que le sean_x000D_
asignados por su alta relevancia para la Entidad.
Realizar jornadas de sensibilización y tutoría del Fondo de Desarrollo Local de Suba, en temas jurídicos de orden contractual y administrativo que sean considerados de alto impacto según determinación del alcalde Local.
Participar en las reuniones que solicite el despacho del alcalde Local, referidas al análisis de temas de alto impacto que requieran alineación y la formulación de estrategias que mitiguen el riesgo de daño antijurídico y propugnen por el cumplimiento de los fines misionales de la Entidad.
Realizar la revisión y conceptualización con relación a las actuaciones administrativas_x000D_
sancionatorias de tipo contractual que deba adelantar el Fondo de Desarrollo Local de Suba.
Las demás que sean inherentes al objeto contractual y que sean solicitadas por el supervisor_x000D_
y/o apoyo a la supervisión del Contrato.</t>
  </si>
  <si>
    <t>05-33-GP-2537-02-109</t>
  </si>
  <si>
    <t>033-2026-CPS-P (145047)</t>
  </si>
  <si>
    <t>033-2026</t>
  </si>
  <si>
    <t>033</t>
  </si>
  <si>
    <t>OSCAR ALFREDO HERNÁNDEZ MORALES</t>
  </si>
  <si>
    <t>CO1.PCCNTR.8794957</t>
  </si>
  <si>
    <t>ohernandez@maca-consultores.com</t>
  </si>
  <si>
    <t>CARRERA 113 # 55 - 9</t>
  </si>
  <si>
    <t>05-33-GP-2537-02-159</t>
  </si>
  <si>
    <t>FDLSUBA-CD-013-2026 (145544)</t>
  </si>
  <si>
    <t>034-2026-CPS-P (145544)</t>
  </si>
  <si>
    <t>034-2026</t>
  </si>
  <si>
    <t>034</t>
  </si>
  <si>
    <t>KAREN NATALIA PEÑUELA PEÑA</t>
  </si>
  <si>
    <t>https://community.secop.gov.co/Public/Tendering/OpportunityDetail/Index?noticeUID=CO1.NTC.9450396&amp;isFromPublicArea=True&amp;isModal=true&amp;asPopupView=true</t>
  </si>
  <si>
    <t>CO1.REQ.9585981</t>
  </si>
  <si>
    <t>CO1.PCCNTR.8820297</t>
  </si>
  <si>
    <t>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</si>
  <si>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nataliapenuela4@gmail.com</t>
  </si>
  <si>
    <t>CARRERA 13 B # 161 - 50 TORRE 8 APTO 1002</t>
  </si>
  <si>
    <t>Acompañar la proyección de respuestas trámites y requerimientos de los entes de control que le sean designados por el supervisor del contrato y realizar la proyección y revisión de los documentos que se requieren para tal finalidad.
Apoyar jurídicamente al despacho del alcalde en la proyección de respuesta a las peticiones, quejas, reclamos y/o requerimientos administrativos relacionadas con el objeto del contrato.
Realizar la revisión y seguimiento de temas de tipo contractual y administrativo, que por su naturaleza tenga o requieran una atención especial por parte de la Alcaldía local de suba y los órganos de control._x000D_
Participar en las diferentes reuniones en relación con órganos de control, así como asistir a mesas de trabajo, juntas y comités relacionadas con asuntos legales del despacho, que sean designadas por el supervisor.
Revisar contratos, acuerdos, decretos y demás actos administrativos._x000D_
Las demás actividades que le sean asignadas por el supervisor del contrato y que sean inherente al objeto contractual.</t>
  </si>
  <si>
    <t>19 Meses</t>
  </si>
  <si>
    <t>05-33-GP-2537-02-161</t>
  </si>
  <si>
    <t>FDLSUBA-CD-014-2026 (145577)</t>
  </si>
  <si>
    <t>035-2026-CPS-P (145577)</t>
  </si>
  <si>
    <t>035-2026</t>
  </si>
  <si>
    <t>035</t>
  </si>
  <si>
    <t>JESSICA ALEXANDRA QUIROZ CAUSIL</t>
  </si>
  <si>
    <t>https://community.secop.gov.co/Public/Tendering/OpportunityDetail/Index?noticeUID=CO1.NTC.9450596&amp;isFromPublicArea=True&amp;isModal=true&amp;asPopupView=true</t>
  </si>
  <si>
    <t>CO1.REQ.9586452</t>
  </si>
  <si>
    <t>CO1.PCCNTR.8820200</t>
  </si>
  <si>
    <t>PRESTAR SERVICIOS PROFESIONALES ESPECIALIZADOS PARA ACOMPAÑAR LA EJECUCIÓN DE LOS PROYECTOS ESTRATÉGICOS DEL PLAN DE DESARROLLO LOCAL Y TEMAS AFINES DE PRIORIDAD DE LA ALCALDÍA LOCAL DE SUBA.</t>
  </si>
  <si>
    <t>quiroz.jessica@gmail.com</t>
  </si>
  <si>
    <t>CARRERA 61 # 5 B - 37</t>
  </si>
  <si>
    <t>Acompañar la supervisión de contratos y convenios que le sean designados por el alcalde(sa) Local, conforme con lo establecido en el Manual de Supervisión e Interventoría de la Secretaría Distrital de Gobierno.
Acompañar la construcción, seguimiento y ejecución de del plan de trabajo territorial de la Alcaldía Local de Suba.
Preparar la información y/o presentar informes técnicos y ejecutivos de los procesos sociales de la Alcaldía Local de Suba, para rendición de cuentas de las diferentes instancias y ciudadanía, así como los solicitados por los organismos de control
Responder oportunamente los derechos de petición y demás solicitudes presentadas por los entes de control, corporaciones públicas y ciudadanía en general, que estén relacionados con el objeto contractual
Asistir a las reuniones a las que sea citado o designado, para la atención de los asuntos relacionados con el objeto contractual.
Acompañar la articulación, orientación y concertación de las acciones de la Alcaldía Local en materia de promoción interinstitucional
Las demás actividades que le sean asignadas por el supervisor y que tengan relación con el objeto contractual</t>
  </si>
  <si>
    <t>76.4 Meses</t>
  </si>
  <si>
    <t>05-33-GP-2537-02-162</t>
  </si>
  <si>
    <t>FDLSUBA-CD-015-2026 (145593)</t>
  </si>
  <si>
    <t>036-2026-CPS-P (145593)</t>
  </si>
  <si>
    <t>036-2026</t>
  </si>
  <si>
    <t>036</t>
  </si>
  <si>
    <t>ADRIANA MARITZA ROBAYO MORALES</t>
  </si>
  <si>
    <t>https://community.secop.gov.co/Public/Tendering/OpportunityDetail/Index?noticeUID=CO1.NTC.9452219&amp;isFromPublicArea=True&amp;isModal=true&amp;asPopupView=true</t>
  </si>
  <si>
    <t>CO1.REQ.9588966</t>
  </si>
  <si>
    <t>CO1.PCCNTR.8822112</t>
  </si>
  <si>
    <t>PRESTAR SERVICIOS PROFESIONALES ESPECIALIZADOS PARA ACOMPAÑAR LA EJECUCIÓN DE LOS PROYECTOS ESTRATÉGICOS DEL PLAN DE DESARROLLO LOCAL Y TEMAS AFINES DE
PRIORIDAD DE LA ALCALDÍA LOCAL DE SUBA.</t>
  </si>
  <si>
    <t>adry11156@outlook.com</t>
  </si>
  <si>
    <t>CARRERA 93 # 135 A - 28</t>
  </si>
  <si>
    <t>Realizar el seguimiento y control a los procesos administrativos, lineamientos institucionales, consolidación de informes y reportes para el desarrollo de las actividades inherentes al despacho de la Alcaldía Local de Suba
Asistir a los eventos, reuniones, capacitaciones, comités técnicos y comités de seguimiento presenciales y/o virtuales, a los que sea convocado y se requiera en relación con los temas a tratar en cumplimiento del objeto del contrato. 
Realizar el acompañamiento a los procesos de implementación de las estrategias de la alcaldía local de Suba, con el fin de que las mismas cumplan sus funciones y operen de conformidad con las directrices del Alcalde Local.
Acompañar la articulación, orientación y concertación de las acciones de la Alcaldía Local en materia de promoción interinstitucional 
Realizar las acciones necesarias con el fin de cumplir las metas establecidas en el plan de gestión en todo lo concerniente al despacho de la Alcaldía Local de Suba
Responder oportunamente los derechos de petición y demás solicitudes presentadas por los entes de control, corporaciones públicas y ciudadanía en general, que le sean asignadas y que estén relacionados con el objeto contractual
Las demás que demande la Administración Local a través de su supervisor, que correspondan a la naturaleza del contrato y que sean necesarias para la consecución del fin del objeto contractual..</t>
  </si>
  <si>
    <t>05-33-GP-2537-02-196</t>
  </si>
  <si>
    <t>FDLSUBA-CD-016-2026 (145623)</t>
  </si>
  <si>
    <t>037-2026-CPS-AG (145623)</t>
  </si>
  <si>
    <t>037-2026</t>
  </si>
  <si>
    <t>037</t>
  </si>
  <si>
    <t>GUSTAVO ADOLFO MARTINEZ CASTRILLON</t>
  </si>
  <si>
    <t>https://community.secop.gov.co/Public/Tendering/OpportunityDetail/Index?noticeUID=CO1.NTC.9451049&amp;isFromPublicArea=True&amp;isModal=true&amp;asPopupView=true</t>
  </si>
  <si>
    <t>CO1.REQ.9589505</t>
  </si>
  <si>
    <t>CO1.PCCNTR.8820681</t>
  </si>
  <si>
    <t>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</si>
  <si>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guslun_196@hotmail.com</t>
  </si>
  <si>
    <t>CLL 143 F N° 147 A 20</t>
  </si>
  <si>
    <t xml:space="preserve">Acompañar la ejecución de los procesos administrativos, técnicos y financieros que se adelanten en la Alcaldía Local_x000D_
Elaborar informes técnicos y ejecutivos de los procesos sociales de la Alcaldía Local de Suba, para rendición de cuentas de las diferentes instancias y ciudadanía, así como los solicitados por los organismos de control, y la Junta Administradora Local_x000D_
Brindar apoyo a los requerimientos y acuerdos locales de la Junta Administradora Local
Apoyar en la respuesta oportuna los derechos de petición y demás solicitudes presentadas por los entes de control, corporaciones públicas y ciudadanía en general
Tramitar los requerimientos interpuestos por la Junta Administradora Local en las sesiones, mesas de trabajo, comités y eventos de acuerdo con los temas que le sean designados.
Las demás que se le asignen y tengan relación directa con la naturaleza del contrato. </t>
  </si>
  <si>
    <t/>
  </si>
  <si>
    <t>44 Meses</t>
  </si>
  <si>
    <t>05-33-GP-2537-02-197</t>
  </si>
  <si>
    <t>FDLSUBA-CD-017-2026 (145638)</t>
  </si>
  <si>
    <t>038-2026-CPS-AG (145638)</t>
  </si>
  <si>
    <t>038-2026</t>
  </si>
  <si>
    <t>038</t>
  </si>
  <si>
    <t>WILSON ALEXANDER RINCON NIVIA</t>
  </si>
  <si>
    <t>https://community.secop.gov.co/Public/Tendering/OpportunityDetail/Index?noticeUID=CO1.NTC.9451304&amp;isFromPublicArea=True&amp;isModal=true&amp;asPopupView=true</t>
  </si>
  <si>
    <t>CO1.REQ.9590245</t>
  </si>
  <si>
    <t>CO1.PCCNTR.8820582</t>
  </si>
  <si>
    <t>PRESTAR EL SERVICIO COMO CONDUCTOR DE LOS VEHÍCULOS LIVIANOS DEL DESPACHO DE LA ALCALDÍA LOCAL DE SUBA.</t>
  </si>
  <si>
    <t>wilson.rincon11@hotmail.com</t>
  </si>
  <si>
    <t>CALLE 88 # 94 G - 21 APTO 100</t>
  </si>
  <si>
    <t xml:space="preserve">Apoyar el servicio de conducción del parque automotor a disposición del Área Gestión del Desarrollo Local de Suba, en el transporte de funcionarios y contratistas de la Alcaldía Local de Suba en los diferentes recorridos propios de las actividades misionales de la administración local_x000D_
Informar al supervisor del contrato sobre los daños existentes o posibles en los vehículos del área gestión del desarrollo local, con el fin de tomar los correctivos necesarios de manera oportuna._x000D_
Velar por el buen cuidado, manejo, limpieza y tenencia del vehículo asignado. _x000D_
Acompañar la realización de eventos y operativos cuando sea necesario_x000D_
Llevar un registro mensual de las novedades y desplazamiento del vehículo asignado. _x000D_
Responder por el chip del vehículo a cargo para el suministro de combustible. En caso de pérdida, alteración o deterioro del mismo, deberá asumir el costo del mismo. _x000D_
Revisar permanentemente el estado general del vehículo: aceite, combustible, agua, aire, llantas, etc., asegurando su correcto funcionamiento e informar por escrito oportunamente cualquier novedad al Coordinador de Vehículos y/o al Supervisor del contrato. _x000D_
Responder por el equipo de herramientas, señales y demás elementos del vehículo_x000D_
Informar al personal encargado el vencimiento de los documentos del vehículo y personales (SOAT, REVISIÓN TECNICOMECÁNICA Y PASE DE CONDUCCIÓN EXIGIDO)._x000D_
Guardar el vehículo en el sitio indicado por la Alcaldía Local de Suba, una vez finalizadas las actividades asignadas._x000D_
Responder por los daños menores o deterioro del vehículo que sean causados durante la ejecución del contrato, que no justifique afectar la Póliza de seguros_x000D_
Las demás que sean inherentes al objeto contractual, que se encuentren en la normatividad vigente o sean solicitadas por el supervisor del contrato_x000D_
</t>
  </si>
  <si>
    <t>74.5 Meses</t>
  </si>
  <si>
    <t>05-33-GP-2537-02-198</t>
  </si>
  <si>
    <t>FDLSUBA-CD-018-2026 (145654)</t>
  </si>
  <si>
    <t>039-2026-CPS-AG (145654)</t>
  </si>
  <si>
    <t>039-2026</t>
  </si>
  <si>
    <t>039</t>
  </si>
  <si>
    <t>ANGELA VIVIANA PINEDA LAGOS</t>
  </si>
  <si>
    <t>https://community.secop.gov.co/Public/Tendering/OpportunityDetail/Index?noticeUID=CO1.NTC.9451547&amp;isFromPublicArea=True&amp;isModal=true&amp;asPopupView=true</t>
  </si>
  <si>
    <t>CO1.REQ.9589878</t>
  </si>
  <si>
    <t>CO1.PCCNTR.8821114</t>
  </si>
  <si>
    <t>PRESTAR SERVICIOS TÉCNICOS Y ADMINISTRATIVOS DE APOYO A LA GESTIÓN EN EL DESPACHO DE LA ALCALDÍA LOCAL DE SUBA.</t>
  </si>
  <si>
    <t>angelabibi2@hotmail.com</t>
  </si>
  <si>
    <t>CALLE 126 # 104 - 79</t>
  </si>
  <si>
    <t>POLIZA N 360 47 994000057207</t>
  </si>
  <si>
    <t>Apoyar la elaboración, radicación, entrega y archivo de documentos, memorandos y oficios requeridos por el Despacho del alcalde local de Suba.
Apoyar el seguimiento a los radicados y respuestas a los entes de control y entes de orden político.
Dar correcta atención y orientación a la ciudadanía de manera personal y telefónica.
Organizar y actualizar la agenda del alcalde local de suba, de conformidad con la orientación dada por el supervisor del contrato.
Apoyar la gestión de asuntos relacionados con disponibilidad de espacios, equipos, transporte, suministros y demás elementos requeridos para el desarrollo de las reuniones y actividades realizadas por el despacho de la alcaldía local de Suba.
Asistir a las reuniones a las que sea citado o designado, para la atención de los asuntos relacionados con el objeto contractual.
Las demás que se le asignen y que tengan relación directa con el objeto del contrato.</t>
  </si>
  <si>
    <t>58.5 Meses</t>
  </si>
  <si>
    <t>05-33-GP-2537-02-199</t>
  </si>
  <si>
    <t>040-2026-CPS-AG (145654)</t>
  </si>
  <si>
    <t>040-2026</t>
  </si>
  <si>
    <t>040</t>
  </si>
  <si>
    <t>LAURA CAMILA BAQUERO ROCHA</t>
  </si>
  <si>
    <t>CO1.PCCNTR.8821489</t>
  </si>
  <si>
    <t>kmiilau.baq@gmail.com</t>
  </si>
  <si>
    <t>CRA. 108 A # 154 A 29</t>
  </si>
  <si>
    <t>05-33-GP-2537-02-200</t>
  </si>
  <si>
    <t>FDLSUBA-CD-019-2026 (145675)</t>
  </si>
  <si>
    <t>041-2026-CPS-P (145675)</t>
  </si>
  <si>
    <t>041-2026</t>
  </si>
  <si>
    <t>041</t>
  </si>
  <si>
    <t>MARTHA RUTH HERNANDEZ MENDOZA</t>
  </si>
  <si>
    <t>https://community.secop.gov.co/Public/Tendering/OpportunityDetail/Index?noticeUID=CO1.NTC.9452033&amp;isFromPublicArea=True&amp;isModal=true&amp;asPopupView=true</t>
  </si>
  <si>
    <t>CO1.REQ.9590397</t>
  </si>
  <si>
    <t>CO1.PCCNTR.8821853</t>
  </si>
  <si>
    <t>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</si>
  <si>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Martharh70@yahoo.es</t>
  </si>
  <si>
    <t>CARRERA 45 # 4 F - 88</t>
  </si>
  <si>
    <t xml:space="preserve">Nueva EPS S.A. </t>
  </si>
  <si>
    <t xml:space="preserve">Proyectar las respuestas a los trámites y requerimientos formulados por las corporaciones de control político relacionados con la gestión del Fondo de Desarrollo Local de Suba, recopilando y consolidando la información necesaria para su posterior revisión y aprobación._x000D_
Preparar respuestas preliminares a derechos de petición, quejas, reclamos y demás requerimientos administrativos vinculados a los proyectos, contratos y actuaciones jurídicas de la Alcaldía local de Suba, en relación con el objeto contractual.
Realizar seguimiento y reportes sobre temas contractuales y administrativos del despacho de la Alcaldía, organizando y manteniendo actualizada la documentación que soporte los procesos en curso._x000D_
Apoyar al despacho en la consolidación de insumos jurídicos y normativos que faciliten la gestión contractual y jurídica de la Alcaldía Local de Suba, incluyendo la recopilación de jurisprudencia, normas técnicas y antecedentes relevantes._x000D_
Asistir y apoyar en reuniones, mesas de trabajo, comités y demás espacios de coordinación en los que se les sea asignado por el Despacho de la Alcaldía Local de Suba, elaborando memorias, actas o reportes cuando así lo requiera el supervisor.
Revisar de manera preliminar los requerimientos y acuerdos locales de la Junta Administradora Local, el Concejo de Bogotá y demás Corporaciones públicas, entes de control y ciudadanía en general._x000D_
Apoyar la radicación, organización y control de términos de los trámites a cargo del Despacho del Fondo de Desarrollo Local de Suba, informando oportunamente al supervisor sobre vencimientos o plazos relevantes.
Las demás que sean inherentes al objeto contractual y que sean solicitadas por el supervisor y/o apoyo a la supervisión del contrato._x000D_
</t>
  </si>
  <si>
    <t>05-33-GP-2537-02-40</t>
  </si>
  <si>
    <t>FDLSUBA-CD-020-2026 (144831)</t>
  </si>
  <si>
    <t>042-2026-CPS-P (144831)</t>
  </si>
  <si>
    <t>042-2026</t>
  </si>
  <si>
    <t>042</t>
  </si>
  <si>
    <t>ZAIRA LORENA CALDERON GARCES</t>
  </si>
  <si>
    <t>https://community.secop.gov.co/Public/Tendering/OpportunityDetail/Index?noticeUID=CO1.NTC.9452571&amp;isFromPublicArea=True&amp;isModal=true&amp;asPopupView=true</t>
  </si>
  <si>
    <t>CO1.REQ.9590593</t>
  </si>
  <si>
    <t>CO1.PCCNTR.8822168</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</si>
  <si>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</si>
  <si>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Lorenita1120@yahoo.com</t>
  </si>
  <si>
    <t>CALLE 50 A SUR # 81 C - 29</t>
  </si>
  <si>
    <t>ALEJANDRA JARAMILLO FERNANDEZ</t>
  </si>
  <si>
    <t>C.C. No. 51.895.879 de Bogotá D.C.</t>
  </si>
  <si>
    <t>ADMINISTRATIVA</t>
  </si>
  <si>
    <t>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pagar._x000D_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comités a los cuales sea citado y/o designado en los temas de conformidad con su objeto contractual.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Las demás que se le asignen y que surjan de la naturaleza del Contrato o que sean solicitadas por el supervisor y/o apoyo a la supervisión del contrato.</t>
  </si>
  <si>
    <t>87.3 Meses</t>
  </si>
  <si>
    <t>05-33-GP-2537-02-41</t>
  </si>
  <si>
    <t>043-2026-CPS-P (144831)</t>
  </si>
  <si>
    <t>043-2026</t>
  </si>
  <si>
    <t>043</t>
  </si>
  <si>
    <t>JOHN FREDDY BECERRA MORENO</t>
  </si>
  <si>
    <t>CO1.PCCNTR.8822084</t>
  </si>
  <si>
    <t>jhonfredybecerra@yahoo.es</t>
  </si>
  <si>
    <t>CALLE 135 A # 91 - 65 INT3 APT 205</t>
  </si>
  <si>
    <t>30.8 Meses</t>
  </si>
  <si>
    <t>05-33-GP-2537-02-42</t>
  </si>
  <si>
    <t>044-2026-CPS-P (144831)</t>
  </si>
  <si>
    <t>044-2026</t>
  </si>
  <si>
    <t>044</t>
  </si>
  <si>
    <t>LEIDY CUSTODIA RODRIGUEZ PINEDA</t>
  </si>
  <si>
    <t>CO1.PCCNTR.8822947</t>
  </si>
  <si>
    <t>leidyrpineda.83@gmail.com</t>
  </si>
  <si>
    <t>CALLE 86 # 103 C - 49</t>
  </si>
  <si>
    <t>29 Meses</t>
  </si>
  <si>
    <t>05-33-GP-2537-02-45</t>
  </si>
  <si>
    <t>FDLSUBA-CD-021-2026 (144833)</t>
  </si>
  <si>
    <t>045-2026-CPS-P (144833)</t>
  </si>
  <si>
    <t>045-2026</t>
  </si>
  <si>
    <t>045</t>
  </si>
  <si>
    <t>FABIAN RICARDO HERRERA RINCON</t>
  </si>
  <si>
    <t>https://community.secop.gov.co/Public/Tendering/OpportunityDetail/Index?noticeUID=CO1.NTC.9453645&amp;isFromPublicArea=True&amp;isModal=true&amp;asPopupView=true</t>
  </si>
  <si>
    <t>CO1.REQ.9593865</t>
  </si>
  <si>
    <t>CO1.PCCNTR.8823520</t>
  </si>
  <si>
    <t>PRESTAR SERVICIOS PROFESIONALES A LA FORMULACIÓN; EJECUCIÓN; SEGUIMIENTO Y MEJORA CONTINUA DE LAS HERRAMIENTAS QUE CONFORMAN LA GESTIÓN AMBIENTAL INSTITUCIONAL DE LA ALCALDÍA LOCAL.</t>
  </si>
  <si>
    <t>fabian13k@gmail.com</t>
  </si>
  <si>
    <t>CARRERA 95 H # 90 A - 18</t>
  </si>
  <si>
    <t>Realizar la formulación, evaluación y seguimiento de los programas ambientales que componen el Plan Institucional de Gestión Ambiental -PIGA.
Planear y organizar las actividades propias del Plan Institucional de Gestión Ambiental -PIGA, así como ejecutar controles operacionales a los impactos ambientales generados por la Alcaldía Local, de acuerdo con la normatividad vigente y los requerimientos institucionales.
Acompañar en la formulación, seguimiento y actualización del Plan Ambiental Local -PAL, apoyando el cargue en el aplicativo STORM WEB.
Realizar la recolección de información y los reportes solicitados o establecidos en la normatividad ambiental por parte de las diferentes entidades distritales, nacionales y entes de control, en lo que respecta a la gestión ambiental institucional.
Acompañar al gestor ambiental en la convocatoria y realización de reuniones de los Comités de Gestión Ambiental.
Desarrollar jornadas de capacitación y sensibilización, dirigidas a los servidores públicos de la Alcaldía Local y proveedores de bienes y servicios que realicen actividades relacionadas con los aspectos e impactos ambientales significativos.
Realizar inspecciones ambientales a los proveedores de bienes y servicios de la Alcaldía Local, que realicen actividades relacionadas con aspectos e impactos ambientales significativos.
Asistir a la Alcaldía Local en la atención de auditorías internas y externas frente a los temas de gestión ambiental institucional y formular, implementar y hacer seguimiento a planes de mejoramiento relacionados con el tema.
Contribuir con la formulación y revisión de los estudios previos para la inclusión en los procesos contractuales de los criterios de sostenibilidad establecidos en los documentos guía de la entidad
Asistir a las reuniones a las que sea citado para la atención de los asuntos relacionados con el objeto contractual, o a las que sea designado.
Mantener actualizada la documentación que soporta la gestión ambiental institucional de la Alcaldía Local.
Las demás que se le asignen y que surjan de la naturaleza del Contrato o que sean solicitadas por el supervisor y/o apoyo a la supervisión del contrato.</t>
  </si>
  <si>
    <t>34 Meses</t>
  </si>
  <si>
    <t>05-33-GP-2537-02-46</t>
  </si>
  <si>
    <t>FDLSUBA-CD-022-2026 (144841)</t>
  </si>
  <si>
    <t>046-2026-CPS-P (144841)</t>
  </si>
  <si>
    <t>046-2026</t>
  </si>
  <si>
    <t>046</t>
  </si>
  <si>
    <t>GERMAN ANDRES GIRALDO HERNANDEZ</t>
  </si>
  <si>
    <t>https://community.secop.gov.co/Public/Tendering/OpportunityDetail/Index?noticeUID=CO1.NTC.9453789&amp;isFromPublicArea=True&amp;isModal=true&amp;asPopupView=true</t>
  </si>
  <si>
    <t>CO1.REQ.9595293</t>
  </si>
  <si>
    <t>CO1.PCCNTR.8823470</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</si>
  <si>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t>
  </si>
  <si>
    <t>german.giraldo1977@gmail.com</t>
  </si>
  <si>
    <t>CL 38 8 56</t>
  </si>
  <si>
    <t>6 Mes(es)</t>
  </si>
  <si>
    <t xml:space="preserve">Diseñar y desarrollar programas para el mejoramiento de las prácticas de trabajo, campañas de bienestar, seguridad y salud en el trabajo entre los servidores públicos y contratistas por prestación de servicios, y la divulgación de estos_x000D_
Desarrollar estrategias para lograr la divulgación y participación activa de los contratistas y funcionarios de la Secretaria Distrital de Gobierno en las actividades de bienestar, capacitación y seguridad y salud en el trabajo_x000D_
Desarrollar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Ejecutar las actividades relacionadas con el bienestar laboral, de los servidores públicos y contratistas por prestación de servicios de la Entidad_x000D_
Identificar, implementación y ejecución de las estrategias asociadas con el manejo del Riesgo Psicosocial_x000D_
Entrevistar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</si>
  <si>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12 Meses</t>
  </si>
  <si>
    <t>05-33-GP-2537-02-47-144843</t>
  </si>
  <si>
    <t>FDLSUBA-CD-023-2026 (144843)</t>
  </si>
  <si>
    <t>047-2026-CPS-P (144843)</t>
  </si>
  <si>
    <t>047-2026</t>
  </si>
  <si>
    <t>047</t>
  </si>
  <si>
    <t>JEIMI LORENA VILLAMIL ROJAS</t>
  </si>
  <si>
    <t>https://community.secop.gov.co/Public/Tendering/OpportunityDetail/Index?noticeUID=CO1.NTC.9454789&amp;isFromPublicArea=True&amp;isModal=true&amp;asPopupView=true</t>
  </si>
  <si>
    <t>CO1.REQ.9596767</t>
  </si>
  <si>
    <t>CO1.PCCNTR.8824588</t>
  </si>
  <si>
    <t>PRESTAR SERVICIOS PROFESIONALES AL ÁREA DE GESTIÓN DEL DESARROLLO LOCAL PARA APOYAR LA GESTIÓN ADMINISTRATIVA Y FINANCIERA EN LA ALCALDÍA LOCAL DE SUBA.</t>
  </si>
  <si>
    <t>j.lo-01@hotmail.com</t>
  </si>
  <si>
    <t>CARRERA 116 B # 66 - 27</t>
  </si>
  <si>
    <t>Realizar mensualmente el proceso de revisión de cuentas de cobro con los respectivos documentos soporte que se encuentran relacionados en la forma de pago del contrato.
Verificar el diligenciamiento y aprobación de las certificaciones de cumplimiento, tanto del apoyo a la supervisión cómo del supervisor del contrato y cargar la información en la plataforma SECOP II.
Elaborar y mantener actualizado el tablero de control y seguimiento del estado de pago de las cuentas de cobro, garantizando la trazabilidad del proceso y la verificación de los soportes documentales requeridos. Asimismo, brindar orientación a los contratistas sobre el adecuado diligenciamiento de los documentos necesarios para el trámite de cobro mensual, conforme a los lineamientos establecidos por la entidad.
Apoyar la programación y reprogramación del Plan Anual de Caja (PAC), así como las actividades contables que requiera el Fondo de Desarrollo Local de Suba, en relación con los contratos celebrados bajo los lineamientos de la Ley 80 de 1993 y sus normas reglamentarias.
Proyectar y realizar seguimiento a las Peticiones, Quejas, Reclamos y sugerencias presentadas por los ciudadanos y entes de control, que le sean asignadas mediante el aplicativo ORFEO y/o Bogotá Te Escucha, de manera oportuna y dentro de los términos de ley.
Realizar los trámites operativos y administrativos en el marco de la gestión contractual que se requieran de la Alcaldía local de suba, así como los procesos de archivo necesarios para el cumplimiento de la organización documental.
Rendir informes y asistir a las reuniones y/o comités que le sen solicitados por el supervisor y/o apoyo a la supervisión._x000D_
Las demás que se le asignen y que surjan de la naturaleza del Contrato o que sean solicitadas por el supervisor y/o apoyo a la supervisión del contrato.</t>
  </si>
  <si>
    <t>05-33-GP-2537-02-50</t>
  </si>
  <si>
    <t>FDLSUBA-CD-024-2026 (144850)</t>
  </si>
  <si>
    <t>048-2026-CPS-P (144850)</t>
  </si>
  <si>
    <t>048-2026</t>
  </si>
  <si>
    <t>048</t>
  </si>
  <si>
    <t>LIZETH PAOLA ESPINOSA OCHOA</t>
  </si>
  <si>
    <t>https://community.secop.gov.co/Public/Tendering/OpportunityDetail/Index?noticeUID=CO1.NTC.9455068&amp;isFromPublicArea=True&amp;isModal=true&amp;asPopupView=true</t>
  </si>
  <si>
    <t>CO1.REQ.9597198</t>
  </si>
  <si>
    <t>CO1.PCCNTR.8825308</t>
  </si>
  <si>
    <t>liz.espinosa.ochoa@gmail.com</t>
  </si>
  <si>
    <t>CALLE 135 B # 94 C - 47</t>
  </si>
  <si>
    <t xml:space="preserve">Elaborar el diseño y desarrollo de programas para el mejoramiento de las prácticas de trabajo, campañas de bienestar, seguridad y salud en el trabajo entre los servidores públicos y contratistas por prestación de servicios, y la divulgación de estos_x000D_
Contribuir al desarrollo de estrategias para lograr la divulgación y participación activa de los contratistas y funcionarios de la Secretaria Distrital de Gobierno en las actividades de bienestar, capacitación y seguridad y salud en el trabajo_x000D_
Gestionar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Promover actividades relacionadas con el bienestar laboral, de los servidores públicos y contratistas por prestación de servicios de la Entidad_x000D_
Implementar identificar y ejecutar estrategias asociadas con el manejo del Riesgo Psicosocial_x000D_
Realizar el proceso de entrevistas de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</si>
  <si>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05-33-GP-2537-02-52</t>
  </si>
  <si>
    <t>FDLSUBA-CD-025-2026 (144869)</t>
  </si>
  <si>
    <t>049-2026-CPS-AG (144869)</t>
  </si>
  <si>
    <t>049-2026</t>
  </si>
  <si>
    <t>049</t>
  </si>
  <si>
    <t>BLANCA PILAR SUAREZ CHACON</t>
  </si>
  <si>
    <t>https://community.secop.gov.co/Public/Tendering/OpportunityDetail/Index?noticeUID=CO1.NTC.9455919&amp;isFromPublicArea=True&amp;isModal=true&amp;asPopupView=true</t>
  </si>
  <si>
    <t>CO1.REQ.9598804</t>
  </si>
  <si>
    <t>CO1.PCCNTR.8825855</t>
  </si>
  <si>
    <t>PRESTAR LOS SERVICIOS DE APOYO EN LAS ACTIVIDADES ADMINISTRATIVAS EN EL ÁREA GESTIÓN DE DESARROLLO LOCAL; PARA EL LOGRO DE LAS METAS DE GESTIÓN DE LA VIGENCIA</t>
  </si>
  <si>
    <t>pilint@hotmail.com</t>
  </si>
  <si>
    <t>CARRERA 103 # 132 - 40</t>
  </si>
  <si>
    <t>Apoyar la verificación, seguimiento y control de las cuentas de cobro de personas naturales para su respectiva reprogramación y pago._x000D_
_x000D_
Apoyar en el seguimiento oportuno al pago de los servicios públicos de las respectivas sedes del Fondo de Desarrollo Local, así como elaborar base de datos y entregar reportes cuando se requiera.
Apoyar en la generación de los recibos de pago por conceptos varios de los ciudadanos y entidades ante la Secretaria Distrital de Hacienda.
Apoyar en la programación de recorridos que sean programados por las áreas de la Alcaldía en cuanto a apoyo vehicular
Proyectar solicitudes para las entidades y/o ciudadanos cuando se le requieran.
Atender las solicitudes asignadas mediante el aplicativo ORFEO y otros medios oficiales dentro de los términos establecidos. 
Asistir a las reuniones a las que sea citado o designado, para la atención de los asuntos relacionados con el objeto contractual
Las demás que se le asignen y que surjan de la naturaleza del Contrato o que sean solicitadas por el supervisor del contrato.</t>
  </si>
  <si>
    <t>86 Meses</t>
  </si>
  <si>
    <t>05-33-GP-2537-02-53</t>
  </si>
  <si>
    <t>FDLSUBA-CD-026-2026 (144872)</t>
  </si>
  <si>
    <t>050-2026-CPS-AG (144872)</t>
  </si>
  <si>
    <t>050-2026</t>
  </si>
  <si>
    <t>050</t>
  </si>
  <si>
    <t>ORLANDO TAUTIVA SALGADO</t>
  </si>
  <si>
    <t>https://community.secop.gov.co/Public/Tendering/OpportunityDetail/Index?noticeUID=CO1.NTC.9456604&amp;isFromPublicArea=True&amp;isModal=true&amp;asPopupView=true</t>
  </si>
  <si>
    <t>CO1.REQ.9599720</t>
  </si>
  <si>
    <t>CO1.PCCNTR.8826351</t>
  </si>
  <si>
    <t>PRESTAR EL SERVICIO COMO CONDUCTOR DE LOS VEHÍCULOS LIVIANOS QUE INTEGRAN EL PARQUE AUTOMOTOR DE LA ALCALDÍA LOCAL DE SUBA</t>
  </si>
  <si>
    <t>orlandoregistraduria@hotmail.com</t>
  </si>
  <si>
    <t>CALLE 6 C # 82 A - 78</t>
  </si>
  <si>
    <t>Apoyar el servicio de conducción de los vehículos asignados al Área de Gestión del Desarrollo Local (AGDL), garantizando el transporte de funcionarios y contratistas de la Alcaldía Local de Suba durante las actividades misionales, operativos y eventos institucionales que se desarrollen en cumplimiento de los objetivos del contrato.
Registrar de manera diaria los desplazamientos realizados con el vehículo asignado, dejando constancia de las rutas, horarios y firmas de los responsables de los recorridos. Una vez finalizadas las actividades, deberá entregar y guardar el vehículo en el lugar designado por la Alcaldía Local de Suba._x000D_
Verificar permanentemente el estado general del vehículo ¿aceite, combustible, agua, aire, llantas, entre otros, garantizando su adecuado funcionamiento e informando de forma oportuna al apoyo a la supervisión de vehículos y/o al apoyo a la supervisión del contrato sobre cualquier daño, anomalía o necesidad de mantenimiento, conforme al formato establecido por la Alcaldía Local de Suba.
Velar por el adecuado manejo, cuidado, limpieza y conservación del vehículo asignado, respondiendo por los daños menores o deterioros ocasionados durante la ejecución del contrato, cuando estos no ameriten activar la póliza de seguros. Asimismo, deberá custodiar los elementos, herramientas, señales y accesorios del vehículo.
Custodiar el chip de suministro de combustible asignado al vehículo y responder por su uso adecuado. En caso de pérdida, alteración o deterioro, deberá asumir el costo correspondiente e informar inmediatamente al apoyo a la supervisión de vehículos y/o al apoyo a la supervisión del contrato.
Informar oportunamente sobre el vencimiento de los documentos del vehículo y de los documentos personales requeridos para su conducción (SOAT, revisión técnico-mecánica, licencia de conducción, entre otros).
Las demás que se le asignen y que surjan de la naturaleza del Contrato o que sean solicitadas por el supervisor y/o apoyo a la supervisión del contrato.</t>
  </si>
  <si>
    <t>05-33-GP-2537-02-54</t>
  </si>
  <si>
    <t>051-2026-CPS-AG (144872)</t>
  </si>
  <si>
    <t>051-2026</t>
  </si>
  <si>
    <t>051</t>
  </si>
  <si>
    <t>EDUARDO GIL MORENO</t>
  </si>
  <si>
    <t>CO1.PCCNTR.8826710</t>
  </si>
  <si>
    <t>eduardogil73@hotmail.com</t>
  </si>
  <si>
    <t>CARRERA 88 C # 8 C - 21</t>
  </si>
  <si>
    <t>05-33-GP-2537-02-55</t>
  </si>
  <si>
    <t>052-2026-CPS-AG (144872)</t>
  </si>
  <si>
    <t>052-2026</t>
  </si>
  <si>
    <t>052</t>
  </si>
  <si>
    <t>JEFERSON TAMAYO MAYORGA</t>
  </si>
  <si>
    <t>CO1.PCCNTR.8826849</t>
  </si>
  <si>
    <t>davidtamayo18@hotmail.com</t>
  </si>
  <si>
    <t>KR 58 C 132 A 52</t>
  </si>
  <si>
    <t>62.7 Meses</t>
  </si>
  <si>
    <t xml:space="preserve">OMAR FELIPE SUAREZ CASAS </t>
  </si>
  <si>
    <t>CRA 103C #139-84</t>
  </si>
  <si>
    <t>05-33-GP-2537-02-56</t>
  </si>
  <si>
    <t>053-2026-CPS-AG (144872)</t>
  </si>
  <si>
    <t>053-2026</t>
  </si>
  <si>
    <t>053</t>
  </si>
  <si>
    <t>PAOLA ANDREA PEDRAZA BERNAL</t>
  </si>
  <si>
    <t>CO1.PCCNTR.8826971</t>
  </si>
  <si>
    <t>kendry_2021@hotmail.com</t>
  </si>
  <si>
    <t>CARRERA 1 # 2 - 3 ESTE</t>
  </si>
  <si>
    <t>05-33-GP-2537-02-57</t>
  </si>
  <si>
    <t>054-2026-CPS-AG (144872)</t>
  </si>
  <si>
    <t>054-2026</t>
  </si>
  <si>
    <t>054</t>
  </si>
  <si>
    <t>OMAR ORLANDO VARGAS IBAÑEZ</t>
  </si>
  <si>
    <t>CO1.PCCNTR.8828120</t>
  </si>
  <si>
    <t>omaov@hotmail.com</t>
  </si>
  <si>
    <t>CRA 117 NO 89 A - 25 INT 7 APTO 202</t>
  </si>
  <si>
    <t>05-33-GP-2537-02-58</t>
  </si>
  <si>
    <t>055-2026-CPS-AG (144872)</t>
  </si>
  <si>
    <t>055-2026</t>
  </si>
  <si>
    <t>055</t>
  </si>
  <si>
    <t>DANIEL FERNEY SOLER RAMIREZ</t>
  </si>
  <si>
    <t>CO1.PCCNTR.8828414</t>
  </si>
  <si>
    <t>soler.ramirez.daniel@gmail.com</t>
  </si>
  <si>
    <t>CL 130 A 87 D 18</t>
  </si>
  <si>
    <t xml:space="preserve">EPS Sura S.A. </t>
  </si>
  <si>
    <t>SEGUROS DEL ESTADO  SA</t>
  </si>
  <si>
    <t>05-33-GP-2537-02-59</t>
  </si>
  <si>
    <t>056-2026-CPS-AG (144872)</t>
  </si>
  <si>
    <t>056-2026</t>
  </si>
  <si>
    <t>056</t>
  </si>
  <si>
    <t>FREDDY ORLANDO PERDOMO BUSTOS</t>
  </si>
  <si>
    <t>CO1.PCCNTR.8828628</t>
  </si>
  <si>
    <t>freddytennis2015@gmail.com</t>
  </si>
  <si>
    <t>KR 69 R 77 08</t>
  </si>
  <si>
    <t>05-33-GP-2537-02-60</t>
  </si>
  <si>
    <t>057-2026-CPS-AG (144872)</t>
  </si>
  <si>
    <t>057-2026</t>
  </si>
  <si>
    <t>057</t>
  </si>
  <si>
    <t>ALEX ALFONSO QUINTERO PARIAS</t>
  </si>
  <si>
    <t>CO1.PCCNTR.8828692</t>
  </si>
  <si>
    <t>superpaquintepar@gmail.com</t>
  </si>
  <si>
    <t>CARRERA 122 D # 129 B - 60</t>
  </si>
  <si>
    <t>73.5 Meses</t>
  </si>
  <si>
    <t>05-33-GP-2537-02-115</t>
  </si>
  <si>
    <t>FDLSUBA-CD-027-2026 (145101)</t>
  </si>
  <si>
    <t>058-2026-CPS-AG (145101)</t>
  </si>
  <si>
    <t>058-2026</t>
  </si>
  <si>
    <t>058</t>
  </si>
  <si>
    <t>LUIS FERNANDO CARDENAS LONDOÑO</t>
  </si>
  <si>
    <t>https://community.secop.gov.co/Public/Tendering/OpportunityDetail/Index?noticeUID=CO1.NTC.9458782&amp;isFromPublicArea=True&amp;isModal=true&amp;asPopupView=true</t>
  </si>
  <si>
    <t>CO1.REQ.9600031</t>
  </si>
  <si>
    <t>CO1.PCCNTR.8828742</t>
  </si>
  <si>
    <t>PRESTAR SERVICIOS DE APOYO A LA GESTIÓN ADMINISTRATIVA DE LA ALCALDÍA LOCAL DE SUBA; MEDIANTE LA SUPERVISIÓN; SEGUIMIENTO Y CONTROL DEL ADECUADO FUNCIONAMIENTO DE LAS ACTIVIDADES RELACIONADAS CON EL MANTENIMIENTO GENERAL DE LAS DIFERENTES SEDES.</t>
  </si>
  <si>
    <t>luis_fer_car@hotmail.com</t>
  </si>
  <si>
    <t>CARRERA 71 # 58 50 SUR</t>
  </si>
  <si>
    <t>Apoyar en la programación y coordinación de actividades, horarios y turnos del personal de aseo, cafetería y mantenimiento, garantizando el uso correcto de los elementos de protección personal, el adecuado manejo de insumos y el cumplimiento de los formatos requeridos por la entidad._x000D_
_x000D_
Asegurar la disponibilidad, calidad y correcta distribución de insumos, equipos y elementos necesarios para la prestación de los servicios, verificando el cumplimiento de estándares establecidos. Así como Implementar acciones correctivas ante emergencias o fallas en la prestación del servicio integral en cada una de las sedes de la entidad.
Verificar el cumplimiento de normas de seguridad laboral, incluyendo el uso adecuado de elementos de protección personal (EPP) por parte del personal operativo.
Asegurar que el personal operativo de aseo, cafetería y mantenimiento diligencie correctamente los formatos requeridos por la entidad, garantizando la trazabilidad, control y cumplimiento de los procedimientos establecidos.
Atender y hacer seguimiento a los requerimientos de mantenimiento locativo, incluyendo electricidad, pintura, cerrajería, jardinería, plomería y fontanería, brindando soluciones técnicas, incluyendo la revisión de servicios públicos y elementos de seguridad como extintores y señalización.
Supervisar el funcionamiento de equipos especiales, como la plataforma para personas con discapacidad y el dispositivo ¿Oruga¿, asegurando su operación segura.
Promover la mejora continua de los servicios, gestionando inconvenientes reportados y promover innovaciones para optimizar la calidad, eficiencia y productividad de los servicios de limpieza, cafetería y locativos
Participar en la implementación del Plan Institucional de Gestión Ambiental, acompañar auditorías e inspecciones, y promover el uso eficiente de los servicios públicos y manejo de residuos.
Custodiar herramientas e insumos, asegurando su uso responsable, apoyar la actualización del inventario de suministros de ferretería y colaborar con la seguridad institucional.
Elaborar y presentar informes reportando actividades, plan de trabajo, novedades, anomalías o situaciones que afecten la prestación del servicio.
Las demás actividades que le sean asignadas por el supervisor y/o apoyo a la supervisión y que sean relacionadas con el objeto del contrato.</t>
  </si>
  <si>
    <t>13 Meses</t>
  </si>
  <si>
    <t>05-33-GP-2537-02-119</t>
  </si>
  <si>
    <t>FDLSUBA-CD-028-2026 (145108)</t>
  </si>
  <si>
    <t>059-2026-CPS-P (145108)</t>
  </si>
  <si>
    <t>059-2026</t>
  </si>
  <si>
    <t>059</t>
  </si>
  <si>
    <t>ALDEMAR GARCÍA RODRÍGUEZ</t>
  </si>
  <si>
    <t>https://community.secop.gov.co/Public/Tendering/OpportunityDetail/Index?noticeUID=CO1.NTC.9459243&amp;isFromPublicArea=True&amp;isModal=true&amp;asPopupView=true</t>
  </si>
  <si>
    <t>CO1.REQ.9600183</t>
  </si>
  <si>
    <t>CO1.PCCNTR.8828779</t>
  </si>
  <si>
    <t>PRESTAR SERVICIOS PROFESIONALES AL ÁREA DE GESTIÓN PARA EL DESARROLLO LOCAL EN PROCESOS DE GESTIÓN ADMINISTRATIVA; CONTRIBUYENDO AL CUMPLIMIENTO DE LOS OBJETIVOS INSTITUCIONALES DEL FONDO DE DESARROLLO LOCAL DE SUBA.</t>
  </si>
  <si>
    <t xml:space="preserve"> TECNÓLOGO</t>
  </si>
  <si>
    <t>aldemar.garcia.com@gmail.com</t>
  </si>
  <si>
    <t>DIAGONAL 48 J SUR # 5 D - 90</t>
  </si>
  <si>
    <t>36047994000057293</t>
  </si>
  <si>
    <t>Proyectar los documentos técnicos que le sean requeridos, para el cumplimiento de los procesos contractuales del Área. 
Realizar seguimiento interno a la ejecución de los contratos designados al Área de Gestión del Desarrollo Local ¿ Administrativa y financiera.
Realizar el apoyo a la supervisión de los contratos que le sean designados por el alcalde(sa) Local, conforme con lo establecido en el Manual de Supervisión e Interventoría de la Secretaría Distrital de Gobierno.
Realizar la consolidación y el cumplimiento del Presupuesto de Funcionamiento de la entidad.
Realizar actividades de apoyo en la revisión de cuentas naturales, apoyo en la programación anual de PAC y las reprogramaciones requeridas por el Área de Gestión del Desarrollo Local y la depuración de los compromisos constituidos como obligaciones por pagar de los procesos de funcionamiento a que haya lugar.
Gestionar las actividades del Sistema de Gestión de la Calidad asociado al Área Administrativa.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asistir a capacitaciones a los cuales sea citado y/o designado por el apoyo a la supervisión.
Las demás que se le asignen y que surjan de la naturaleza del Contrato o que sean solicitadas por el supervisor y/o apoyo a la supervisión del contrato.</t>
  </si>
  <si>
    <t>31 Meses</t>
  </si>
  <si>
    <t>05-33-GP-2537-02-188</t>
  </si>
  <si>
    <t>FDLSUBA-CD-029-2026 (145381)</t>
  </si>
  <si>
    <t>060-2026-CPS-P (145381)</t>
  </si>
  <si>
    <t>060-2026</t>
  </si>
  <si>
    <t>060</t>
  </si>
  <si>
    <t>DANIEL TORRES GALAN</t>
  </si>
  <si>
    <t>https://community.secop.gov.co/Public/Tendering/OpportunityDetail/Index?noticeUID=CO1.NTC.9459523&amp;isFromPublicArea=True&amp;isModal=true&amp;asPopupView=true</t>
  </si>
  <si>
    <t>CO1.REQ.9600647</t>
  </si>
  <si>
    <t>CO1.PCCNTR.8829417</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</si>
  <si>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</si>
  <si>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danieltorres10@gmail.com</t>
  </si>
  <si>
    <t>CARRERA 54 # 115 - 35</t>
  </si>
  <si>
    <t>ASEGURADORA SOLIDARIA DE COLOMBIA SA</t>
  </si>
  <si>
    <t>360 47 994000057286</t>
  </si>
  <si>
    <t xml:space="preserve">Realizar el acompañamiento en la formulación, seguimiento y reporte del Plan de Gestión Local de acuerdo con los lineamientos institucionales establecidos.
Realizar el acompañamiento en la formulación y seguimiento de las acciones correctivas generadas en los planes de mejora internos y externo, documentando las evidencias y realizando el cargue respectivo en la plataforma que para tal fin exista.
Documentar las acciones de tratamiento y efectuar los reportes de la gestión del riesgo para los procesos de las Alcaldías Locales, de acuerdo con metodología y periodos establecidos por la Oficina Asesora de Planeación.
Sensibilizar a los equipos de trabajo en el conocimiento y apropiación del Sistema de Gestión Institucional y la normatividad técnica y legal que lo soporta.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Apoyar las acciones para la actualización de documentos de los procesos locales, de acuerdo con los lineamientos que para el efecto imparta el líder del macroproceso - proceso y la Oficina Asesora de Planeación.
Realizar verificación del estado de implementación de los requerimientos de las normas técnicas y legales que soportan el Sistema de Gestión Institucional, presentando los resultados al Alcalde Local y equipos de trabajo.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Asistir a las reuniones a las que sea citado o designado, para la atención de los asuntos relacionados con el objeto contractual.
Presentar informe mensual de las actividades realizadas en cumplimiento de las obligaciones pactadas.
Apoyar las demás actividades que le sean asignadas por el Alcalde Local y/o el apoyo a la supervisión del contrato y que surjan de la naturaleza del contrato_x000D_
</t>
  </si>
  <si>
    <t>23 Meses</t>
  </si>
  <si>
    <t>05-33-GP-2537-02-125-145200</t>
  </si>
  <si>
    <t>FDLSUBA-CD-030-2026 (145200)</t>
  </si>
  <si>
    <t>061-2026-CPS-P (145200)</t>
  </si>
  <si>
    <t>061-2026</t>
  </si>
  <si>
    <t>061</t>
  </si>
  <si>
    <t>MARILUZ CASAS ACUÑA</t>
  </si>
  <si>
    <t>https://community.secop.gov.co/Public/Tendering/OpportunityDetail/Index?noticeUID=CO1.NTC.9459756&amp;isFromPublicArea=True&amp;isModal=true&amp;asPopupView=true</t>
  </si>
  <si>
    <t>CO1.REQ.9601019</t>
  </si>
  <si>
    <t>CO1.PCCNTR.8829395</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</si>
  <si>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t>
  </si>
  <si>
    <t>mcajump@gmail.com</t>
  </si>
  <si>
    <t>CL 69 D SUR 45 B 18</t>
  </si>
  <si>
    <t>CBO100028440</t>
  </si>
  <si>
    <t>Liderar la formulación de estudios previos, estudios de sector, estudio de mercado  y todos aquellos documentos que se requieran para adelantar los procesos contractuales que materializan los proyectos de inversión que contiene el Plan de Desarrollo Local.
Apoyar la supervisión de contratos que le sean designados por el  Alcalde Local, conforme con lo establecido en el Manual de Supervisión e Interventoría de la Secretaría Distrital de_x000D_
Gobierno.
Realizar las actividades de planeación presupuestal relacionadas con la estructuración,_x000D_
ejecución y seguimiento del presupuesto de inversión y funcionamiento local, Plan Anual de_x000D_
Adquisiciones, Plan Operativo Anual de Inversiones y demás herramientas.
Realizar acciones de planeación estrategica promoviendo la  incorporación de enfoques poblacionales y diferenciales, atendiendo las necesidades específicas de grupos como mujeres, jóvenes, adultos mayores, personas en situación de discapacidad, comunidades étnicas y población LGBTIQ+ entre otros
Diseñar e implementar planes de fortalecimiento del talento humano de la oficina de planeación que esten  alineados con los objetivos estratégicos locales, con el fin de  garantizar el cumplimiento de las metas del Plan de Desarrollo Local.
Revisar, analizar y atender los  requerimientos  de la ciudadanía, entes de control, derechos de  petición y/o similares que sean radicados en el aplicativo Orfeo y/o por diferentes medios que le sean asignados.
Asistir a las reuniones a las que sea citado o designado  para la atención de los asuntos relacionados con el objeto contractual.
Apoyar las demás actividades que le sean asignadas por el Alcalde Local  que surjan de la naturaleza del contrato.</t>
  </si>
  <si>
    <t>05-33-GP-2537-02-190</t>
  </si>
  <si>
    <t>FDLSUBA-CD-031-2026 (145457)</t>
  </si>
  <si>
    <t>062-2026-CPS-P (145457)</t>
  </si>
  <si>
    <t>062-2026</t>
  </si>
  <si>
    <t>062</t>
  </si>
  <si>
    <t>EDWIN HUMBERTO OYOLA CEFERINO</t>
  </si>
  <si>
    <t>https://community.secop.gov.co/Public/Tendering/OpportunityDetail/Index?noticeUID=CO1.NTC.9560404&amp;isFromPublicArea=True&amp;isModal=true&amp;asPopupView=true</t>
  </si>
  <si>
    <t>CO1.REQ.9698357</t>
  </si>
  <si>
    <t>CO1.PCCNTR.8926904</t>
  </si>
  <si>
    <t>PRESTAR SERVICIOS PROFESIONALES DE ACOMPAÑAMIENTO AL PROMOTOR DE LA MEJORA LOCAL EN LOS PROCESOS DE IMPLEMENTACIÓN DE HERRAMIENTAS DE GESTIÓN; SIGUIENDO LOS LINEAMIENTOS METODOLÓGICOS ESTABLECIDOS POR LA OFICINA ASESORA DE PLANEACIÓN DE LA SECRETARÍA DISTRITAL DE GOBIERNO.</t>
  </si>
  <si>
    <t>edwinoyola13@gmail.com</t>
  </si>
  <si>
    <t>CALLE 128 BIS # 52 - 52</t>
  </si>
  <si>
    <t xml:space="preserve">DANIEL TORRES GALAN </t>
  </si>
  <si>
    <t>C.C. No. 80.034.539 de Bogota</t>
  </si>
  <si>
    <t>CALIDAD</t>
  </si>
  <si>
    <t xml:space="preserve">Apoyar al Promotor de la Mejora con el seguimiento al Plan de Gestión Local de acuerdo a los lineamientos institucionales establecidos.
Consolidar los planes de mejora internos y externo, documentando las evidencias.
Elaborar los reportes e información necesaria relacionados con la promoción de la mejora
Sensibilizar sobre el Sistema de Gestión Institucional. 
Monitorear y dar cumplimiento a la publicación y seguimiento a las acciones del Plan Anticorrupción y de Atención a la Ciudadanía. 
Acompañar al Promotor de la Mejora en la realización del seguimiento semanal al estado de las Peticiones, Quejas, Reclamos y Sugerencias (PQRS) de la Alcaldía Local de Suba, con el fin de contribuir a su trámite oportuno y a la adecuada gestión de las respuestas, en cumplimiento de los términos legales y lineamientos institucionales vigentes.
Acompañar al Promotor de la Mejora para realizar la verificación del estado de la implementación de los requerimientos de las normas técnicas y legales que soportan el Sistema de Gestión Institucional, presentando los resultados al Alcalde Local y equipos de trabaj
Acompañar al Promotor de la Mejora y al Despacho del Alcalde Local en la atención y seguimiento de las visitas de auditoría que se realicen a la Alcaldía Loca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</si>
  <si>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23.5 Meses</t>
  </si>
  <si>
    <t>05-33-GP-2537-02-191</t>
  </si>
  <si>
    <t>FDLSUBA-CD-032-2026 (145554)</t>
  </si>
  <si>
    <t>063-2026-CPS-AG (145554)</t>
  </si>
  <si>
    <t>063-2026</t>
  </si>
  <si>
    <t>063</t>
  </si>
  <si>
    <t>DELLY ALEXANDRA HERNANDEZ HERNANDEZ</t>
  </si>
  <si>
    <t>https://community.secop.gov.co/Public/Tendering/OpportunityDetail/Index?noticeUID=CO1.NTC.9640626&amp;isFromPublicArea=True&amp;isModal=true&amp;asPopupView=true</t>
  </si>
  <si>
    <t>CO1.REQ.9789389</t>
  </si>
  <si>
    <t>CO1.PCCNTR.9006958</t>
  </si>
  <si>
    <t>PRESTAR SERVICIOS TÉCNICOS AL PROMOTOR DE LA MEJORA LOCAL EN LOS PROCESOS DE IMPLEMENTACIÓN DE HERRAMIENTAS DE GESTIÓN; SIGUIENDO LOS LINEAMIENTOS METODOLÓGICOS ESTABLECIDOS POR LA OFICINA ASESORA DE PLANEACIÓN DE LA SECRETARÍA DISTRITAL DE GOBIERNO</t>
  </si>
  <si>
    <t>alesandrah94@gmail.com</t>
  </si>
  <si>
    <t>CALLE 38 # 32 A - 72 FRAILEJÓN 2 - CIUDAD VERDE</t>
  </si>
  <si>
    <t>360 47 994000060053</t>
  </si>
  <si>
    <t xml:space="preserve">Apoyar el reporte del Plan de Gestión Local de acuerdo con los lineamientos institucionales establecidos.
Apoyar la consolidación de los planes de mejora internos y externo, documentando las evidencias.
Apoyar la elaboración de los reportes e información necesaria relacionados con la promoción de la mejora
Apoyar la sensibilización sobre el Sistema de Gestión Institucional. 
Apoyar el monitoreo y cumplimiento de la publicación y seguimiento a las acciones del Plan Anticorrupción y de Atención a la Ciudadanía. 
Apoyar las acciones para la actualización de documentos de procesos de la Alcaldía Local de Suba. 
Realizar verificación del estado de implementación de los requerimientos de las normas técnicas y legales que soportan el Sistema de Gestión Institucional, presentando los resultados al Alcalde Local y equipos de trabajo.
Apoyar la atención a las visitas de auditoría que se realicen a la Alcaldía Local.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</si>
  <si>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80.7 Meses</t>
  </si>
  <si>
    <t>05-33-GP-2537-02-154</t>
  </si>
  <si>
    <t>FDLSUBA-CD-033-2026 (145537)</t>
  </si>
  <si>
    <t>064-2026-CPS-AG (145537)</t>
  </si>
  <si>
    <t>064-2026</t>
  </si>
  <si>
    <t>064</t>
  </si>
  <si>
    <t>LUIS DANIEL VALBUENA BLANCO</t>
  </si>
  <si>
    <t>https://community.secop.gov.co/Public/Tendering/OpportunityDetail/Index?noticeUID=CO1.NTC.9457387&amp;isFromPublicArea=True&amp;isModal=true&amp;asPopupView=true</t>
  </si>
  <si>
    <t>CO1.REQ.9600966</t>
  </si>
  <si>
    <t>CO1.PCCNTR.8827092</t>
  </si>
  <si>
    <t>PRESTAR SERVICIOS TÉCNICOS AL ÁREA DE GESTIÓN DEL DESARROLLO LOCAL DE LA ALCALDÍA LOCAL DE SUBA; COMO APOYO EN EL ALMACÉN DEL FONDO DE DESARROLLO LOCAL</t>
  </si>
  <si>
    <t>ldanielv@hotmail.com</t>
  </si>
  <si>
    <t>CARRERA 87 B # 128 D - 20</t>
  </si>
  <si>
    <t>MERY CONSTANZA MONTAÑA HERNANDEZ</t>
  </si>
  <si>
    <t>C.C. No. 52.116.336 de Bogotá D.C..</t>
  </si>
  <si>
    <t>ALMACÉN</t>
  </si>
  <si>
    <t>8 Mes(es)</t>
  </si>
  <si>
    <t>360 47 994000057298</t>
  </si>
  <si>
    <t>Apoyar en todo el proceso de entrega por parte de Fondo de Desarrollo Local de Suba de los elementos bajo Contratos de comodatos a las Juntas de Acción Comunal (JAC) Y Asociaciones de la Localidad de Suba y en el reintegro de estos cuando se presenten. _x000D_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Apoyar en la depuración de los elementos calificados para baja y trámites para la entrega a la Empresa designada por el Fondo de Desarrollo Local de SUBA en la enajenación de los elementos.
Apoyar en la Actualización de los inventarios individuales de cada funcionario o contratista en el aplicativo SI CAPITAL para mantener todo el Inventario de la entidad acorde a base de datos.
Apoyar en la toma física estableciendo existencias y faltantes del kárdex elementos de consumo cada cierre de mes en el Almacén
Apoyar en la atención de los requerimientos y solicitudes de pedidos que realicen los diferentes funcionarios y/o contratistas del Fondo Desarrollo Local de Suba. 
Mantener información clara, precisa y oportuna que facilite la toma de decisiones sobre los bienes que posee el Fondo de Desarrollo Local de Suba.
 Apoyar en la elaboración de documentos que se generen a través de los aplicativos del Sistema Integrado de Gestión.
Apoyar al almacenista en los comités de los cuales hace parte y asistir a las reuniones que se le citen. 
Las demás que sean inherentes al objeto contractual, que se encuentren en la normatividad vigente o sean solicitadas por el supervisor y/o apoyo a la supervisión del contrato.</t>
  </si>
  <si>
    <t>49.4 Meses</t>
  </si>
  <si>
    <t>05-33-GP-2537-02-156</t>
  </si>
  <si>
    <t>FDLSUBA-CD-034-2026 (145538)</t>
  </si>
  <si>
    <t>065-2026-CPS-AG (145538)</t>
  </si>
  <si>
    <t>065-2026</t>
  </si>
  <si>
    <t>065</t>
  </si>
  <si>
    <t>KENETH DUBAN BORJA RINCON</t>
  </si>
  <si>
    <t>https://community.secop.gov.co/Public/Tendering/OpportunityDetail/Index?noticeUID=CO1.NTC.9454510&amp;isFromPublicArea=True&amp;isModal=true&amp;asPopupView=true</t>
  </si>
  <si>
    <t>CO1.REQ.9601422</t>
  </si>
  <si>
    <t>CO1.PCCNTR.8824271</t>
  </si>
  <si>
    <t>PRESTAR SERVICIOS ASISTENCIALES AL ÁREA DE GESTIÓN DEL DESARROLLO LOCAL DE LA ALCALDÍA LOCAL DE SUBA; COMO APOYO EN LOS PROCESOS Y PROCEDIMIENTOS REQUERIDOS DEL ALMACÉN DEL FONDO DE DESARROLLO LOCAL</t>
  </si>
  <si>
    <t>suministrosasualcance@gmail.com</t>
  </si>
  <si>
    <t>CALLE 128 D BIS # 87 B - 79</t>
  </si>
  <si>
    <t>360 47 994000057034</t>
  </si>
  <si>
    <t xml:space="preserve">Apoyar en la revisión y depuración de los contratos de comodatos, tanto los vencimientos como las pólizas y los elementos entregados en el mismo_x000D_
Apoyar en la depuración del inventario, realizando ingresos y egresos en el aplicativo SI CAPITAL y en el módulo para realizar la depuración de los elementos y realizar el diligenciamiento de las bases de datos establecidas por la entidad.
Apoyar en la depuración de la bodega de elementos nuevos y usados
Apoyar en la depuración del kárdex de elementos de consumo.
Las demás que sean inherentes al objeto contractual, que se encuentren en la normatividad vigente o sean solicitadas por el supervisor y/o apoyo a la supervisión del contrato. </t>
  </si>
  <si>
    <t>18 Meses</t>
  </si>
  <si>
    <t>05-33-GP-2537-02-157</t>
  </si>
  <si>
    <t>066-2026-CPS-AG (145538)</t>
  </si>
  <si>
    <t>066-2026</t>
  </si>
  <si>
    <t>066</t>
  </si>
  <si>
    <t>KARENT YISETH PEREZ LOPEZ</t>
  </si>
  <si>
    <t>CO1.PCCNTR.8829756</t>
  </si>
  <si>
    <t>karenperezlopez447@gmail.com</t>
  </si>
  <si>
    <t>CALLE 128 BIS A 86 C 21 - SUBA</t>
  </si>
  <si>
    <t>SEGURO DEL ESTADO</t>
  </si>
  <si>
    <t>8 Meses</t>
  </si>
  <si>
    <t>05-33-GP-2537-02-153</t>
  </si>
  <si>
    <t>FDLSUBA-CD-035-2026 (145527)</t>
  </si>
  <si>
    <t>067-2026-CPS-P (145527)</t>
  </si>
  <si>
    <t>067-2026</t>
  </si>
  <si>
    <t>067</t>
  </si>
  <si>
    <t>CRISTIAN JHOAN MARTINEZ DAZA</t>
  </si>
  <si>
    <t>https://community.secop.gov.co/Public/Tendering/OpportunityDetail/Index?noticeUID=CO1.NTC.9500083&amp;isFromPublicArea=True&amp;isModal=true&amp;asPopupView=true</t>
  </si>
  <si>
    <t>CO1.REQ.9644923</t>
  </si>
  <si>
    <t>CO1.PCCNTR.8869883</t>
  </si>
  <si>
    <t>PRESTAR SERVICIOS PROFESIONALES AL ÁREA DE GESTIÓN DEL DESARROLLO LOCAL DE LA ALCALDÍA LOCAL DE SUBA; PARA LOS PROCESOS Y PROCEDIMIENTOS DEL ALMACÉN DEL FONDO DE DESARROLLO LOCA</t>
  </si>
  <si>
    <t>cristian.martinez.daza@hotmail.com</t>
  </si>
  <si>
    <t>CARRERA 11 A SUR # 2 - 67</t>
  </si>
  <si>
    <t>Acompañar al Fondo de Desarrollo Local de Suba en los procesos relacionados con los contratos de comodato suscritos con Juntas de Acción Comunal (JAC), asociaciones culturales, bibliotecas, así como en los convenios interadministrativos, en lo que respecta al seguimiento de los mismo.
Acompañar en la actualización permanente del inventario correspondiente a cada contrato de comodato, registrado en la base de datos del aplicativo SI CAPITAL de la Secretaría de Gobierno Distrital.
Realizar visitas aleatorias de carácter mensual a los bienes entregados en comodato por el Fondo de Desarrollo Local de Suba, con el fin de verificar el adecuado uso, conservación y custodia de los elementos entregados en el marco de dichos contratos.
Gestionar con el comodatario el reintegro de los elementos que se encuentren en condición de obsoletos, en desuso o que deban ser devueltos por terminación del contrato de comodato, con el fin de adelantar los procesos correspondientes para su baja, de conformidad con la normativa aplicable.
Elaborar y mantener actualizada una base de datos que consolide la información de las Juntas de Acción Comunal (JAC), asociaciones culturales, bibliotecas y convenios interadministrativos.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la revisión y seguimiento de las respuestas peticiones, quejas, reclamos y sugerencias presentadas por los ciudadanos y entes de control, que le sean asignadas mediante el aplicativo ORFEO y/o Bogotá te escucha, de manera oportuna y dentro de los términos de ley.
Acompañar al profesional almacenista en los comités en los que participe, tales como el Comité de Inventarios, el Comité de Sostenibilidad Contable y el Comité PIGA, desarrollando las tareas que le sean asignadas en el marco de dichos espacios
Las demás que sean inherentes al objeto contractual, que se encuentren en la normatividad vigente o sean solicitadas por el supervisor y/o apoyo a la supervisión del contrato.</t>
  </si>
  <si>
    <t>21.3 Meses</t>
  </si>
  <si>
    <t>05-33-GP-2537-02-152</t>
  </si>
  <si>
    <t>FDLSUBA-CD-036-2026 (145523)</t>
  </si>
  <si>
    <t>068-2026-CPS-AG (145523)</t>
  </si>
  <si>
    <t>068-2026</t>
  </si>
  <si>
    <t>068</t>
  </si>
  <si>
    <t>DIANA MILENA MENDIVELSO GARCIA</t>
  </si>
  <si>
    <t>https://community.secop.gov.co/Public/Tendering/OpportunityDetail/Index?noticeUID=CO1.NTC.9449678&amp;isFromPublicArea=True&amp;isModal=true&amp;asPopupView=true</t>
  </si>
  <si>
    <t>CO1.REQ.9568724</t>
  </si>
  <si>
    <t>CO1.PCCNTR.8819163</t>
  </si>
  <si>
    <t>PRESTAR SERVICIOS TÉCNICOS COMO APOYO AL ÁREA GESTIÓN DEL DESARROLLO LOCAL; EN PROCESOS Y PROCEDIMIENTOS DE PRESUPUESTO DE LA ALCALDÍA LOCAL DE SUBA</t>
  </si>
  <si>
    <t xml:space="preserve"> BACHILLER CON TRES (3) AÑOS DE EXPERIENCIA RELACIONADA</t>
  </si>
  <si>
    <t>nanamega@hotmail.com.ar</t>
  </si>
  <si>
    <t>CALLE 128 D BIS # 88 A - 18</t>
  </si>
  <si>
    <t>JOSE RAUL PINILLA CHILLON</t>
  </si>
  <si>
    <t>C.C. No. 7.320.162 de Chiquinquirá</t>
  </si>
  <si>
    <t>PRESUPUESTO</t>
  </si>
  <si>
    <t>36047994000057215</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</si>
  <si>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Servicios publicos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</si>
  <si>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92.6 Meses</t>
  </si>
  <si>
    <t>05-33-GP-2537-02-148</t>
  </si>
  <si>
    <t>FDLSUBA-CD-037-2026 (145308)</t>
  </si>
  <si>
    <t>069-2026-CPS-P (145308)</t>
  </si>
  <si>
    <t>069-2026</t>
  </si>
  <si>
    <t>069</t>
  </si>
  <si>
    <t>LEIDY MARCELA PLAZAS PARRA</t>
  </si>
  <si>
    <t>https://community.secop.gov.co/Public/Tendering/OpportunityDetail/Index?noticeUID=CO1.NTC.9450736&amp;isFromPublicArea=True&amp;isModal=true&amp;asPopupView=true</t>
  </si>
  <si>
    <t>CO1.REQ.9592578</t>
  </si>
  <si>
    <t>CO1.PCCNTR.8820522</t>
  </si>
  <si>
    <t>PRESTAR SERVICIOS PROFESIONALES PARA APOYAR LOS PROCESOS DE MANEJO DEL PRESUPUESTO DEL FONDO DE DESARROLLO LOCAL DE SUBA.</t>
  </si>
  <si>
    <t>marcelaplazas0808@gmail.com</t>
  </si>
  <si>
    <t>TRANSVERSAL 53 D # 129 - 94</t>
  </si>
  <si>
    <t xml:space="preserve">Acompañar al responsable de presupuesto en la expedición de los Certificados de Disponibilidad Presupuestal.
Acompañar al responsable de presupuesto en la expedición de los Certificados de Registro Presupuestal.
Acompañar al responsable de presupuesto en la elaboración de Órdenes de Pago._x000D_
Acompañar al responsable de presupuesto en la elaboración de informes cuando así se requiera._x000D_
Acompañar al responsable de presupuesto en la realización de Evaluaciones Financieras_x000D_
Acompañar al responsable de presupuesto en el cargue mensual de las ordenes de pago de los contratistas del FDL Suba al Secop II._x000D_
Acompañar a la parte financiera del FDL Suba en la Liquidación de Impuestos y Revisión de las Cuentas de Cobro de las Personas Naturales cuando se requiera._x000D_
Acompañar al responsable de presupuesto en la expedición de estados de cuenta y/o solicitudes de los ciudadanos
Realizar la organización de la información y documentación presupuestal de conformidad a las normas de gestión documental_x000D_
Las demás que sean asignadas por el Supervisor y/o inherentes al objeto contractual._x000D_
</t>
  </si>
  <si>
    <t>05-33-GP-2537-02-149</t>
  </si>
  <si>
    <t>070-2026-CPS-P (145308)</t>
  </si>
  <si>
    <t>070-2026</t>
  </si>
  <si>
    <t>070</t>
  </si>
  <si>
    <t>JOSE SERAFIN AGUILLON ROJAS</t>
  </si>
  <si>
    <t>CO1.PCCNTR.8824458</t>
  </si>
  <si>
    <t>PRESTAR SERVICIOS PROFESIONALES PARA APOYAR LOS PROCESOS DE MANEJO DEL PRESUPUESTO DEL FONDO DE DESARROLLO LOCAL DE SUBA</t>
  </si>
  <si>
    <t>serafin.aguillon66@gmail.com</t>
  </si>
  <si>
    <t>CARRERA 94 # 127 - 42</t>
  </si>
  <si>
    <t>05-33-GP-2537-02-150</t>
  </si>
  <si>
    <t>071-2026-CPS-P (145308)</t>
  </si>
  <si>
    <t>071-2026</t>
  </si>
  <si>
    <t>071</t>
  </si>
  <si>
    <t>AURA YULISSA SOLER CRISTANCHO</t>
  </si>
  <si>
    <t>CO1.PCCNTR.8826469</t>
  </si>
  <si>
    <t>yulissasoler6@gmail.com</t>
  </si>
  <si>
    <t>CALLE 59 # 13 - 55</t>
  </si>
  <si>
    <t>51 Meses</t>
  </si>
  <si>
    <t>05-33-GP-2537-02-147</t>
  </si>
  <si>
    <t>FDLSUBA-CD-038-2026 (145249)</t>
  </si>
  <si>
    <t>072-2026-CPS-P (145249)</t>
  </si>
  <si>
    <t>072-2026</t>
  </si>
  <si>
    <t>072</t>
  </si>
  <si>
    <t>HUMBERTO CASTILLO RIOS</t>
  </si>
  <si>
    <t>https://community.secop.gov.co/Public/Tendering/OpportunityDetail/Index?noticeUID=CO1.NTC.9500186&amp;isFromPublicArea=True&amp;isModal=true&amp;asPopupView=true</t>
  </si>
  <si>
    <t>CO1.REQ.9616582</t>
  </si>
  <si>
    <t>CO1.PCCNTR.8869998</t>
  </si>
  <si>
    <t>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</si>
  <si>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huiscari3@gmail.com</t>
  </si>
  <si>
    <t>CARRERA 52 # 131 - 42 PISO2</t>
  </si>
  <si>
    <t>CU1144101274857</t>
  </si>
  <si>
    <t>Hacer seguimiento a las obligaciones por pagar constituidas y realizar las actividades necesarias para la depuración de estas
Proyectar los formatos y actos administrativos para liberación de saldos contratos de prestación de servicios profesionales y de apoyo a la gestión del FDL.
Elaborar las actas de liberación de saldo y fenecimiento de las obligaciones por pagar.
Dar respuesta a las consultas verbales y escritas, relacionadas con temas de orden presupuestal y financiero, así como en la elaboración de informes que sobre la materia soliciten los órganos de control y/o dependencias internas de la administración local.
Tramitar las modificaciones presupuestales, apoyar jurídicamente en la elaboración del anteproyecto de presupuesto y en la armonización presupuestal, brindar apoyo jurídico en el análisis financiero de los proyectos de inversión.
Proyectar las respuestas dentro de los términos legales, de las solicitudes, requerimientos y peticiones que le sean asignados.
Contribuir jurídicamente al desarrollo de los diversos trámites y actividades financieras y presupuestales que se generen en el Área para el Desarrollo Local Administrativo y Financiero
Contribuir jurídicamente todo lo relacionado a los descuentos ordenados mediante embargos a contratistas
Las demás que sean inherentes al objeto contractual y que sean solicitadas por el supervisor y/o apoyo a la supervisión del contrato.</t>
  </si>
  <si>
    <t>26.5 Meses</t>
  </si>
  <si>
    <t>05-33-GP-2537-03-01</t>
  </si>
  <si>
    <t>FDLSUBA-CD-039-2026 (144836)</t>
  </si>
  <si>
    <t>073-2026-CPS-P (144836)</t>
  </si>
  <si>
    <t>073-2026</t>
  </si>
  <si>
    <t>073</t>
  </si>
  <si>
    <t>PEDRO  JAVIER ORTEGON PINILLA</t>
  </si>
  <si>
    <t>https://community.secop.gov.co/Public/Tendering/OpportunityDetail/Index?noticeUID=CO1.NTC.9457707&amp;isFromPublicArea=True&amp;isModal=true&amp;asPopupView=true</t>
  </si>
  <si>
    <t>CO1.REQ.9570737</t>
  </si>
  <si>
    <t>CO1.PCCNTR.8831013</t>
  </si>
  <si>
    <t>APOYAR AL ALCALDE LOCAL EN LA FORMULACIÓN; SEGUIMIENTO E IMPLEMENTACIÓN DE LA ESTRATEGIA LOCAL PARA LA TERMINACIÓN JURÍDICA O INACTIVACIÓN DE LAS ACTUACIONES ADMINISTRATIVAS QUE CURSAN EN LA ALCALDÍA LOCAL.</t>
  </si>
  <si>
    <t>pedrojortegon@gmail.com</t>
  </si>
  <si>
    <t>CARRERA 90 BIS # 75 - 66 INT 4 APTO 502</t>
  </si>
  <si>
    <t>ADRIANA ANDREA ARCHILA MOSCOSO</t>
  </si>
  <si>
    <t>C.C. No. 1.010.190.690 de Bogotá D.C.</t>
  </si>
  <si>
    <t>JURIDICA</t>
  </si>
  <si>
    <t>Realizar seguimiento a las estrategias y herramientas institucionales para adelantar y optimizar la depuración e impulso de las actuaciones administrativas a cargo del Alcalde Local como autoridad de policía._x000D_
Supervisar los procesos administrativos de competencia de la dependencia, de acuerdo con la normatividad vigente y los procedimientos establecidos en la materia.
Coordinar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Brindar apoyo en la revisión jurídica de los informes técnicos y el recaudo probatorio practicado por los abogados con el fin de impulsar y archivar las actuaciones administrativas relacionadas con actividad económica, urbanismo y espacio público.
Apoyar al Alcalde Local en la revisión de los conceptos emitidos por los abogados de apoyo, garantizando que se incorporen sus observaciones y/o modificaciones sugeridas, de acuerdo con el soporte jurídico y técnico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Implementar las directrices emitidas por la Dirección para la Gestión Policiva en la aplicación técnica y normativa de la gestión de las actuaciones administrativas, conforme a la normatividad legal vigente
Orientar jurídicamente al equipo de la alcaldía Local encargados de depurar expedientes administrativos con el fin de analizar y determinar las causales de caducidad y/o prescripción y/o pérdida de fuerza de ejecutoria de los actos administrativos.
Apoyar en los trámites necesarios a la Alcaldía Local para surtir el trámite de notificación personal y mediante edicto de los actos administrativos y decisiones, en los términos de la Ley 1437 de 2011._x000D_
Las demás que le sean asignadas y que este relacionadas con el objeto del Contrato.</t>
  </si>
  <si>
    <t>39 Meses</t>
  </si>
  <si>
    <t>05-33-GP-2537-03-03</t>
  </si>
  <si>
    <t>FDLSUBA-CD-040-2026 (144879)</t>
  </si>
  <si>
    <t>074-2026-CPS-P (144879)</t>
  </si>
  <si>
    <t>074-2026</t>
  </si>
  <si>
    <t>074</t>
  </si>
  <si>
    <t>JUELY JHANETH BONILLA MORA</t>
  </si>
  <si>
    <t>https://community.secop.gov.co/Public/Tendering/OpportunityDetail/Index?noticeUID=CO1.NTC.9457572&amp;isFromPublicArea=True&amp;isModal=true&amp;asPopupView=true</t>
  </si>
  <si>
    <t>CO1.REQ.9570970</t>
  </si>
  <si>
    <t>CO1.PCCNTR.8827567</t>
  </si>
  <si>
    <t>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t>
  </si>
  <si>
    <t>jjbonillamora@gmail.com</t>
  </si>
  <si>
    <t>CRA 71D     65A-05 SUR</t>
  </si>
  <si>
    <t>MUNDIAL DE SEGUROS SA</t>
  </si>
  <si>
    <t>CBC100073397</t>
  </si>
  <si>
    <t>Clasificar los expedientes por vigencia y tipologías: espacio público, establecimientos de comercio Ley 232 de 1995 y régimen de obras y urbanismo.
Diagnosticar los expedientes por vigencia y tipologías: espacio público, establecimientos de comercio Ley 232 de 1995 y régimen de obras y urbanismo en qué estado se encuentra e informar la etapa procesal de cada uno.
Realizar la transversalidad de las tres áreas, teniendo control del reparto de las actuaciones administrativas.
Hacer reparto mensual a los Abogados Sustanciadores, teniendo en cuenta los trámites prioritarios._x000D_
Generar las debidas alertas de control de términos, con el fin de dar cumplimiento a los procedimientos contenidos en el Decreto Ley 01 de 1984 y Ley 1437 de 2011, para lo cual se debe hacer cuadro de control con las debidas alertas por lo menos 2 veces al mes, para seguimiento a los proyectos generados por los Abogados Sustanciadores respecto del reparto mensual, para el cumplimiento de metas, dejando evidencia del envío._x000D_
Enviar las alertas correspondientes a los Abogados Sustanciadores y a la Coordinadora del área por lo menos 1 vez a la semana, dejando evidencia del envío._x000D_
Realizar verificación de las Acciones Populares que se instauren en contra de la Alcaldía Local de Suba y que tengan que ver a las Actuaciones Administrativas de espacio público, establecimientos de comercio Ley 232 de 1995 y régimen de obras y urbanismo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</si>
  <si>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52.2 Meses</t>
  </si>
  <si>
    <t>05-33-GP-2537-03-04</t>
  </si>
  <si>
    <t>FDLSUBA-CD-041-2026 (144888)</t>
  </si>
  <si>
    <t>075-2026-CPS-P (144888)</t>
  </si>
  <si>
    <t>075-2026</t>
  </si>
  <si>
    <t>075</t>
  </si>
  <si>
    <t>MÁYER LIZ SUÁREZ DUITAMA</t>
  </si>
  <si>
    <t>https://community.secop.gov.co/Public/Tendering/OpportunityDetail/Index?noticeUID=CO1.NTC.9420976&amp;isFromPublicArea=True&amp;isModal=true&amp;asPopupView=true</t>
  </si>
  <si>
    <t>CO1.REQ.9558268</t>
  </si>
  <si>
    <t>CO1.PCCNTR.8794071</t>
  </si>
  <si>
    <t>PRESTAR LOS SERVICIOS PROFESIONALES DE ABOGADO CON AUTONOMÍA TÉCNICA Y ADMINISTRATIVA PARA ESTRUCTURAR LAS GESTIONES JURÍDICAS Y ADMINISTRATIVAS EN MATERIA DE PROPIEDAD HORIZONTAL EN LA
ALCALDIA LOCAL DE SUBA.</t>
  </si>
  <si>
    <t>suarezdumora23@gmail.com</t>
  </si>
  <si>
    <t>CALLE 119 A # 57 - 40 AP 727 T 08</t>
  </si>
  <si>
    <t>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Realizar los trámites necesarios a la Alcaldía Local para surtir la diligencia de notificación y/o comunicación de inscripciones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Suba._x000D_
Brindar atención al ciudadano acerca de la función de validación y aprobación ejercida por la Alcaldía Local de Suba en el marco de sus competencias que da la Ley 675 de 2001 y normas reglamentarias a la Alcaldía local de Suba._x000D_
Mantener comunicación con la Secretaría Distrital de Gobierno para mantener el aplicativo sin fallas asincrónicas para el buen registro de la documentación de las copropiedades._x000D_
Asistir a las reuniones del Consejo Local de Propiedad Horizontal a las que sea citado o designado, para la atención de los asuntos relacionados con el objeto contractual._x000D_
Realizar el reparto y seguimiento de este sobre los procesos de inscripción radicados en el aplicativo BizAgi correspondiente a la Alcaldía Local de Suba._x000D_
_x000D_
Realizar el Reparto y seguimiento del mismo respecto a las peticiones ciudadanas radicas al área de Propiedad Horizontal de la Alcaldía Local de suba
Acudir a las reuniones que sean programadas por la supervisión o el apoyo a la supervisión.
Las demás que sean inherentes al objeto contractual y sean solicitadas por el supervisor del contrato.</t>
  </si>
  <si>
    <t>05-33-GP-2537-03-12</t>
  </si>
  <si>
    <t>FDLSUBA-CD-042-2026 (145245)</t>
  </si>
  <si>
    <t>076-2026-CPS-P (145245)</t>
  </si>
  <si>
    <t>076-2026</t>
  </si>
  <si>
    <t>076</t>
  </si>
  <si>
    <t>SAMANTHA NÚÑEZ GONZÁLEZ</t>
  </si>
  <si>
    <t>https://community.secop.gov.co/Public/Tendering/OpportunityDetail/Index?noticeUID=CO1.NTC.9458365&amp;isFromPublicArea=True&amp;isModal=true&amp;asPopupView=true</t>
  </si>
  <si>
    <t>CO1.REQ.9571351</t>
  </si>
  <si>
    <t>CO1.PCCNTR.8828024</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</si>
  <si>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</si>
  <si>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sammynugoj@gmail.com</t>
  </si>
  <si>
    <t>CARRERA 73 B BIS # 2 A - 78</t>
  </si>
  <si>
    <t>18-46101032530</t>
  </si>
  <si>
    <t>Realizar el seguimiento, recepción y consolidación mensual de la información inherente a obras, establecimientos de comercio, espacio público e inspecciones de policía sobre los actos administrativos expedidos que involucren multas._x000D_
Apoyar la verificación de las multas impuestas mensualmente y reportar a Contabilidad del Fondo de Desarrollo Local de Suba, teniendo en cuenta la información suministrada por despacho y realizando el filtro de la información que se lleva a presupuesto._x000D_
Realizar la conciliación mensual con contabilidad, diligenciamiento de la información y reporte en SICO._x000D_
Llevar el control y verificación del cobro y el registro en SI ACTUA.
Llevar el control del envío y remisión a Cobro coactivo de las multas que hayan tenido todo el procedimiento, adjuntando los soportes respectivos y el correspondiente registro en SI ACTUA.   _x000D_
Verificar, analizar y corregir la gestión de multas devueltas por Secretaria de Hacienda y registrar en SI ACTUA.
Apoyar la depuración contable que se requiera realizando los impulsos y actos administrativos respectivos.
Llevar el control y apoyar en el impulso y actos administrativos que se reasignen relacionados con el tema de multas.
Las demás actividades que le sean asignadas por el supervisor del contrato y que sean inherente al objeto contractual</t>
  </si>
  <si>
    <t>05-33-GP-2537-03-13</t>
  </si>
  <si>
    <t>FDLSUBA-CD-043-2026 (145251)</t>
  </si>
  <si>
    <t>077-2026-CPS-P (145251)</t>
  </si>
  <si>
    <t>077-2026</t>
  </si>
  <si>
    <t>077</t>
  </si>
  <si>
    <t>DIEGO NICOLAS BARBOSA CASTIBLANCO</t>
  </si>
  <si>
    <t>https://community.secop.gov.co/Public/Tendering/OpportunityDetail/Index?noticeUID=CO1.NTC.9457977&amp;isFromPublicArea=True&amp;isModal=true&amp;asPopupView=true</t>
  </si>
  <si>
    <t>CO1.REQ.9571937</t>
  </si>
  <si>
    <t>CO1.PCCNTR.8979268</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</si>
  <si>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t>
  </si>
  <si>
    <t>diegonico27@hotmail.com</t>
  </si>
  <si>
    <t>CARRERA 111 A # 148 - 88</t>
  </si>
  <si>
    <t>Desarrollar actividades de apoyo administrativo en la Planeación de la Gestión Policiva Local conducentes al cumplimiento de las metas y objetivos del Plan de Desarrollo Local 
Brindar la asistencia administrativa requerida en temas relacionados con la Gestión Policiva de la Alcaldía Local de para dar cumplimiento a lo dispuesto en el Plan Institucional de Gestión
Realizar el registro, consolidación y sistematización de la información resultante de la ejecución de las actuaciones administrativas de la Gestión Policiva.
Realizar el manejo y consolidación de bases de datos, reportes, indicadores e informes derivados de la ejecución de los planes de trabajo de la Gestión Policiva de la Alcaldía Local 
Construir informes, presentaciones, consolidados de información, análisis de datos y proyección de documentos que le sean requeridos en el proceso de planeación y/o el Alcalde Local.
Dar soporte al uso de los aplicativos establecidos por la Secretaria de Gobierno para la gestión administrativa.
Preparar y desarrollar actividades e informes de rendición de cuentas, gobierno abierto, transparencia que le sean requeridos por el supervisor del contrato. 
Consolidar reportes para alimentar el tablero de seguimiento al Plan de Gestión de la Entidad.
Atender las peticiones ciudadanas, así como las solicitudes de entes de control dentro del término legal y no cerrar el trámite en el aplicativo Orfeo hasta no se tenga un pronunciamiento de fondo. 
Acompañar y asistir a la administración local a las diferentes reuniones, mesas de trabajo, audiencias y jornadas convocadas por las entidades y comunidades, según indicaciones del despacho.</t>
  </si>
  <si>
    <t>25.4 Meses</t>
  </si>
  <si>
    <t>05-33-GP-2537-03-15</t>
  </si>
  <si>
    <t>TERMINADO</t>
  </si>
  <si>
    <t>FDLSUBA-CD-044-2026 (145318)</t>
  </si>
  <si>
    <t>079-2026-CPS-P (145318)</t>
  </si>
  <si>
    <t>079-2026</t>
  </si>
  <si>
    <t>079</t>
  </si>
  <si>
    <t>CARLOS ANDRES CARDONA CORREA</t>
  </si>
  <si>
    <t>https://community.secop.gov.co/Public/Tendering/OpportunityDetail/Index?noticeUID=CO1.NTC.9466079&amp;isFromPublicArea=True&amp;isModal=true&amp;asPopupView=true</t>
  </si>
  <si>
    <t>CO1.REQ.9593828</t>
  </si>
  <si>
    <t>CO1.PCCNTR.8836118</t>
  </si>
  <si>
    <t>PRESTAR LOS SERVICIOS PROFESIONALES PARA ACOMPAÑAR TÉCNICAMENTE LAS DISTINTAS ETAPAS DE LOS PROCESOS DE COMPETENCIA DE LA ALCALDÍA LOCAL PARA LA DEPURACIÓN DE ACTUACIONES ADMINISTRATIVAS.</t>
  </si>
  <si>
    <t>cardonaca@hotmail.com</t>
  </si>
  <si>
    <t>CALLE 8 BIS B # 81 - 56 SUR</t>
  </si>
  <si>
    <t>CONTRATO TERMINADO</t>
  </si>
  <si>
    <t>Acompañar y apoyar al Alcalde (sa) Local o a quien este designe en las diligencias de inspección, vigilancia y control.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Las demás que se le asignen y que surjan de la naturaleza del contrato.</t>
  </si>
  <si>
    <t>05-33-GP-2537-03-16</t>
  </si>
  <si>
    <t>080-2026-CPS-P (145318)</t>
  </si>
  <si>
    <t>080-2026</t>
  </si>
  <si>
    <t>080</t>
  </si>
  <si>
    <t>LAURA CATALINA BORDA MARTINEZ</t>
  </si>
  <si>
    <t>CO1.PCCNTR.8836291</t>
  </si>
  <si>
    <t>catalinaborda78@gmail.com</t>
  </si>
  <si>
    <t>KR 56 A 170 61</t>
  </si>
  <si>
    <t>SEGUROS DEL ESTADO SR</t>
  </si>
  <si>
    <t>9.4 Meses</t>
  </si>
  <si>
    <t>05-33-GP-2537-03-17</t>
  </si>
  <si>
    <t>081-2026-CPS-P (145318)</t>
  </si>
  <si>
    <t>081-2026</t>
  </si>
  <si>
    <t>081</t>
  </si>
  <si>
    <t>VLADYMIR MARTINEZ MARTINEZ</t>
  </si>
  <si>
    <t>CO1.PCCNTR.8836613</t>
  </si>
  <si>
    <t>PRESTAR LOS SERVICIOS PROFESIONALES PARA ACOMPAÑAR TÉCNICAMENTE LAS DISTINTAS ETAPAS DE LOS PROCESOS DE COMPETENCIA DE LA ALCALDÍA LOCAL PARA LA DEPURACIÓN DE ACTUACIONES ADMINISTRATIVAS</t>
  </si>
  <si>
    <t>vladdo12@hotmail.com</t>
  </si>
  <si>
    <t>CARRERA 87 # 53 - 17</t>
  </si>
  <si>
    <t>25.8 Meses</t>
  </si>
  <si>
    <t>05-33-GP-2537-03-18</t>
  </si>
  <si>
    <t>FDLSUBA-CD-045-2026 (145402)</t>
  </si>
  <si>
    <t>082-2026-CPS-P (145402)</t>
  </si>
  <si>
    <t>082-2026</t>
  </si>
  <si>
    <t>082</t>
  </si>
  <si>
    <t>BELKIS INDIRA MAVEL SANCHEZ LEGUIZAMON</t>
  </si>
  <si>
    <t>https://community.secop.gov.co/Public/Tendering/OpportunityDetail/Index?noticeUID=CO1.NTC.9486685&amp;isFromPublicArea=True&amp;isModal=true&amp;asPopupView=true</t>
  </si>
  <si>
    <t>CO1.REQ.9617254</t>
  </si>
  <si>
    <t>CO1.PCCNTR.8857276</t>
  </si>
  <si>
    <t>PRESTAR LOS SERVICIOS PROFESIONALES COMO ABOGADO EN LA ALCALDÍA LOCAL DE SUBA; PRINCIPALMENTE EN TODAS LAS GESTIONES JURÍDICAS Y ADMINISTRATIVAS EN MATERIA DE PROPIEDAD HORIZONTAL.</t>
  </si>
  <si>
    <t>indir84@hotmail.com</t>
  </si>
  <si>
    <t>CARRERA 97 # 132 - 28</t>
  </si>
  <si>
    <t xml:space="preserve">Verificar jurídicamente los documentos asignados para efectos de registro de Propiedades_x000D_
Verificar jurídicamente los documentos para expedir los certificados de propiedad Horizontal._x000D_
Resolver los recursos y revocatorias asignadas dentro de los 15 días siguientes a su reasignación verificando que el número de folios del expediente físico coincida con el número de folios en el sistema_x000D_
Servir de Enlace con la Secretaria Distrital de Gobierno y el Instituto Distrital de Participación y Acción comunal (IDPAC) para dar trámite a los asuntos relacionados con el régimen de propiedad horizontal._x000D_
Apoyar en los trámites necesarios a la Alcaldía Local para surtir el trámite de notificación personal y mediante edicto de los actos administrativos y decisiones, en los términos de la ley 1437 de 2011._x000D_
Asistir a las reuniones a las que sea citado o designado, para la atención de los asuntos relacionados con el objeto contractual._x000D_
Entregar mensualmente, el archivo de los documentos suscritos que haya generado en cumplimiento del objeto y obligaciones contractuales._x000D_
_x000D_
Las demás actividades que le sean asignadas por el supervisor del contrato y quesean inherente al objeto contractual._x000D_
</t>
  </si>
  <si>
    <t>33.5 Meses</t>
  </si>
  <si>
    <t>05-33-GP-2537-03-19</t>
  </si>
  <si>
    <t>083-2026-CPS-P (145402)</t>
  </si>
  <si>
    <t>083-2026</t>
  </si>
  <si>
    <t>083</t>
  </si>
  <si>
    <t>YEIMMY JOHANNA BEJARANO BEJARANO</t>
  </si>
  <si>
    <t>CO1.PCCNTR.8858051</t>
  </si>
  <si>
    <t>jeimyjbb@hotmail.com</t>
  </si>
  <si>
    <t>CARRERA 64 A # 2 - 78</t>
  </si>
  <si>
    <t>48.4 Meses</t>
  </si>
  <si>
    <t>05-33-GP-2537-03-20</t>
  </si>
  <si>
    <t>084-2026-CPS-P (145402)</t>
  </si>
  <si>
    <t>084-2026</t>
  </si>
  <si>
    <t>084</t>
  </si>
  <si>
    <t>GERMAN FERNANDO ARDILA FLOREZ</t>
  </si>
  <si>
    <t>CO1.PCCNTR.8858477</t>
  </si>
  <si>
    <t>german.ardila.florez@gmail.com</t>
  </si>
  <si>
    <t>CALLE 83 A # 118 - 29</t>
  </si>
  <si>
    <t>CBC1100073664</t>
  </si>
  <si>
    <t>69.1 Meses</t>
  </si>
  <si>
    <t>05-33-GP-2537-03-21</t>
  </si>
  <si>
    <t>FDLSUBA-CD-046-2026 (145410)</t>
  </si>
  <si>
    <t>085-2026-CPS-P (145410)</t>
  </si>
  <si>
    <t>085-2026</t>
  </si>
  <si>
    <t>085</t>
  </si>
  <si>
    <t>ANDRÉS MAURICIO CONDE TOLEDO</t>
  </si>
  <si>
    <t>https://community.secop.gov.co/Public/Tendering/OpportunityDetail/Index?noticeUID=CO1.NTC.9490269&amp;isFromPublicArea=True&amp;isModal=true&amp;asPopupView=true</t>
  </si>
  <si>
    <t>CO1.REQ.9617556</t>
  </si>
  <si>
    <t>CO1.PCCNTR.8859839</t>
  </si>
  <si>
    <t>PRESTAR LOS SERVICIOS PROFESIONALES PARA APOYAR JURÍDICAMENTE LA EJECUCIÓN DE LAS ACCIONES REQUERIDAS PARA LA DEPURACIÓN DE LAS ACTUACIONES ADMINISTRATIVAS QUE CURSAN EN LA ALCALDÍA LOCAL.</t>
  </si>
  <si>
    <t>conde3017@gmail.com</t>
  </si>
  <si>
    <t>CARRERA 13 A # 30 - 61 SUR</t>
  </si>
  <si>
    <t>360 47 994000057503</t>
  </si>
  <si>
    <t>Clasificar los expedientes asignados por vigencia y tipologías: espacio público, establecimientos de comercio Ley 232 de 1995 y régimen de obras y urbanismo.
Analizar jurídicamente los expedientes asignados y emitir como mínimo treinta (30) impulsos procesales de acuerdo con la revisión realizada, que permitan ejecutar la actuación jurídica conforme con la naturaleza del proceso que corresponda. 
Determinar del reparto asignado, los expedientes que pueden ser archivados a partir de las causales de caducidad y/o prescripción y/o pérdida de fuerza de ejecutoria del acto administrativo.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 Ajustar dentro del mismo mes todos los proyectos de actos administrativos que contengan observaciones y/o modificaciones sugeridas por el profesional que cumpla con el rol de supervisión estratégica de depuración e impulso procesal local de la Alcaldía, o quien este designe.
Proyectar para firma del alcalde local las solicitudes de información y/o concepto dirigidas a las instancias distritales competentes y realizar su respectivo seguimiento.
Realizar seguimiento a las visitas técnicas solicitadas y a la oportuna entrega del correspondiente informe.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Incorporar al expediente físico los actos administrativos y/o la documentación generada por cada impulso procesal realizado
Apoyar cuando sea requerido los trámites necesarios a la Alcaldía Local para surtir el trámite de notificación personal y mediante edicto de los actos administrativos y decisiones, en los términos de la Ley 1437 de 2011.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</si>
  <si>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38 Meses</t>
  </si>
  <si>
    <t>05-33-GP-2537-03-22</t>
  </si>
  <si>
    <t>086-2026-CPS-P (145410)</t>
  </si>
  <si>
    <t>086-2026</t>
  </si>
  <si>
    <t>086</t>
  </si>
  <si>
    <t>CLAUDIA YINNETH GUALTEROS BARRERO</t>
  </si>
  <si>
    <t>CO1.PCCNTR.8860019</t>
  </si>
  <si>
    <t>claudia_barrero@hotmail.com</t>
  </si>
  <si>
    <t>CALLE 47 B SUR # 23 B - 70</t>
  </si>
  <si>
    <t>SEGUROS MUNDIAL SA</t>
  </si>
  <si>
    <t>NB100427048</t>
  </si>
  <si>
    <t>21.4 Meses</t>
  </si>
  <si>
    <t>05-33-GP-2537-03-23</t>
  </si>
  <si>
    <t>087-2026-CPS-P (145410)</t>
  </si>
  <si>
    <t>087-2026</t>
  </si>
  <si>
    <t>087</t>
  </si>
  <si>
    <t>YURY SAMANTA ALBA ROJAS</t>
  </si>
  <si>
    <t>CO1.PCCNTR.8860303</t>
  </si>
  <si>
    <t>samalba300@gmail.com</t>
  </si>
  <si>
    <t>AK 4H 5275 SUR</t>
  </si>
  <si>
    <t>NB1000427237</t>
  </si>
  <si>
    <t>14 Meses</t>
  </si>
  <si>
    <t>05-33-GP-2537-03-24</t>
  </si>
  <si>
    <t>088-2026-CPS-P (145410)</t>
  </si>
  <si>
    <t>088-2026</t>
  </si>
  <si>
    <t>088</t>
  </si>
  <si>
    <t>ÁLVARO CUBILLOS RUIZ</t>
  </si>
  <si>
    <t>CO1.PCCNTR.8860475</t>
  </si>
  <si>
    <t>alvarocubillosutl@gmail.com</t>
  </si>
  <si>
    <t>CALLE 24 SUR # 11 B - 77</t>
  </si>
  <si>
    <t>51.9 Meses</t>
  </si>
  <si>
    <t>05-33-GP-2537-03-25</t>
  </si>
  <si>
    <t>089-2026-CPS-P (145410)</t>
  </si>
  <si>
    <t>089-2026</t>
  </si>
  <si>
    <t>089</t>
  </si>
  <si>
    <t>BELKIS CECILIA CASTRO MONTERROSA</t>
  </si>
  <si>
    <t>CO1.PCCNTR.8872626</t>
  </si>
  <si>
    <t>belkiscecicastro@yahoo.es</t>
  </si>
  <si>
    <t>CARRERA 73 B NO.147 -95 TORRE 1 INTERIOR 501</t>
  </si>
  <si>
    <t>SEGUROS DELESTADO SA</t>
  </si>
  <si>
    <t>05-33-GP-2537-03-26</t>
  </si>
  <si>
    <t>090-2026-CPS-P (145410)</t>
  </si>
  <si>
    <t>090-2026</t>
  </si>
  <si>
    <t>090</t>
  </si>
  <si>
    <t>LAURA CATALINA ESPAÑA ESTRELLA</t>
  </si>
  <si>
    <t>CO1.PCCNTR.8860684</t>
  </si>
  <si>
    <t>catalina.espana16@gmail.com</t>
  </si>
  <si>
    <t>CARRERA 14 T # 77 - 32</t>
  </si>
  <si>
    <t>21.1 Meses</t>
  </si>
  <si>
    <t>05-33-GP-2537-03-27</t>
  </si>
  <si>
    <t>091-2026-CPS-P (145410)</t>
  </si>
  <si>
    <t>091-2026</t>
  </si>
  <si>
    <t>091</t>
  </si>
  <si>
    <t>LEYDA MARGARITA AMAYA ARIAS</t>
  </si>
  <si>
    <t>CO1.PCCNTR.8861036</t>
  </si>
  <si>
    <t>leydaamayaarias@gmail.com</t>
  </si>
  <si>
    <t>CALLE 138 # 72 - 30 TORRE 5 BARRIO GRATAMIRA</t>
  </si>
  <si>
    <t>B100073435</t>
  </si>
  <si>
    <t>17.5 Meses</t>
  </si>
  <si>
    <t>05-33-GP-2537-03-28</t>
  </si>
  <si>
    <t>092-2026-CPS-P (145410)</t>
  </si>
  <si>
    <t>092-2026</t>
  </si>
  <si>
    <t>092</t>
  </si>
  <si>
    <t>GUSTAVO HERNANDEZ SUAREZ</t>
  </si>
  <si>
    <t>CO1.PCCNTR.8861423</t>
  </si>
  <si>
    <t>PRESTAR LOS SERVICIOS PROFESIONALES PARA APOYAR JURÍDICAMENTE LA EJECUCIÓN DE LAS ACCIONES REQUERIDAS PARA LA DEPURACIÓN DE LAS ACTUACIONES ADMINISTRATIVAS QUE CURSAN EN LA ALCALDÍA LOCAL</t>
  </si>
  <si>
    <t>hergus1@hotmail.com</t>
  </si>
  <si>
    <t>CALLE 71 73A 44</t>
  </si>
  <si>
    <t>45.7 Meses</t>
  </si>
  <si>
    <t>05-33-GP-2537-03-29</t>
  </si>
  <si>
    <t>093-2026-CPS-P (145410)</t>
  </si>
  <si>
    <t>093-2026</t>
  </si>
  <si>
    <t>093</t>
  </si>
  <si>
    <t>DIANA VALENTINA CARVAJAL MURCIA</t>
  </si>
  <si>
    <t>CO1.PCCNTR.8861527</t>
  </si>
  <si>
    <t>valentinacarvajal2902@gmail.com</t>
  </si>
  <si>
    <t>CL 2 7a 13 SUR</t>
  </si>
  <si>
    <t>Famisanar</t>
  </si>
  <si>
    <t>41.5 Meses</t>
  </si>
  <si>
    <t>ISABELLA CHAAR HERNÁNDEZ</t>
  </si>
  <si>
    <t>KR 6BIS # 127C – 50 Bogotá D.C.</t>
  </si>
  <si>
    <t>DIANA CAROLINA BUITRAGO PARALES</t>
  </si>
  <si>
    <t>Calle 123 No. 11b-21</t>
  </si>
  <si>
    <t>NIBARDO ENRIQUE FUERTES MORALES</t>
  </si>
  <si>
    <t>Cr 79 # 19A - 37 TORE 4 APT 1204</t>
  </si>
  <si>
    <t>05-33-GP-2537-03-30</t>
  </si>
  <si>
    <t>094-2026-CPS-P (145410)</t>
  </si>
  <si>
    <t>094-2026</t>
  </si>
  <si>
    <t>094</t>
  </si>
  <si>
    <t>PABLO A. RODRÍGUEZ CH.</t>
  </si>
  <si>
    <t>CO1.PCCNTR.8861619</t>
  </si>
  <si>
    <t>pabloan651@gmail.com</t>
  </si>
  <si>
    <t>KR 87  73 62</t>
  </si>
  <si>
    <t xml:space="preserve">Nueva EPS S.A.  </t>
  </si>
  <si>
    <t>05-33-GP-2537-03-31</t>
  </si>
  <si>
    <t>095-2026-CPS-P (145410)</t>
  </si>
  <si>
    <t>095-2026</t>
  </si>
  <si>
    <t>095</t>
  </si>
  <si>
    <t>YULI VANESSA CUENCA ACOSTA</t>
  </si>
  <si>
    <t>CO1.PCCNTR.8861853</t>
  </si>
  <si>
    <t>yulicuenca14@hotmail.com</t>
  </si>
  <si>
    <t>CARRERA 102 # 155 - 50</t>
  </si>
  <si>
    <t>54.2 Meses</t>
  </si>
  <si>
    <t>05-33-GP-2537-03-32</t>
  </si>
  <si>
    <t>096-2026-CPS-P (145410)</t>
  </si>
  <si>
    <t>096-2026</t>
  </si>
  <si>
    <t>096</t>
  </si>
  <si>
    <t>LAURA LILIANA LEMUS PORTILLO</t>
  </si>
  <si>
    <t>CO1.PCCNTR.8861680</t>
  </si>
  <si>
    <t>lauralemus95@gmail.com</t>
  </si>
  <si>
    <t>24.7 Meses</t>
  </si>
  <si>
    <t>05-33-GP-2537-03-37</t>
  </si>
  <si>
    <t>FDLSUBA-CD-047-2026 (145423)</t>
  </si>
  <si>
    <t>097-2026-CPS-AG (145423)</t>
  </si>
  <si>
    <t>097-2026</t>
  </si>
  <si>
    <t>097</t>
  </si>
  <si>
    <t>MARISOL BARRERA ARIZA</t>
  </si>
  <si>
    <t>https://community.secop.gov.co/Public/Tendering/OpportunityDetail/Index?noticeUID=CO1.NTC.9458728&amp;isFromPublicArea=True&amp;isModal=true&amp;asPopupView=true</t>
  </si>
  <si>
    <t>CO1.REQ.9569057</t>
  </si>
  <si>
    <t>CO1.PCCNTR.8828662</t>
  </si>
  <si>
    <t>PRESTAR SERVICIOS DE APOYO A LA GESTIÓN EN LA EJECUCIÓN DE LAS ACTIVIDADES ADMINISTRATIVAS Y DOCUMENTALES RELACIONADAS CON LA GESTIÓN POLICIVA EN LA ALCALDÍA LOCAL DE SUBA</t>
  </si>
  <si>
    <t>barreramarisol123@gmail.com</t>
  </si>
  <si>
    <t>CL 147 7 F 2</t>
  </si>
  <si>
    <t>Organizar, programar y ejecutar actividades de apoyo para la ejecución de actividades y desarrollo de los procesos, planes y programas, de acuerdo con las tareas específicas que se señalen y las instrucciones que reciba.
Proyectar la documentación que se requiera, conforme las indicaciones del supervisor de apoyo.
Apoyar la distribución de documentos y correspondencia de Inspección, Vigilancia y Control de la Alcaldía Local de Suba
Llevar los registros de consulta de documentos, reporte y trámite de novedades, organización y administración de los archivos y documentos que se le indiquen, de acuerdo con las normas, métodos y procedimientos establecidos.
Mantener la organización, guarda y manejo adecuado de los archivos de correspondencia y documentos que poseen en la dependencia conforme los procedimientos existentes para tal fin.
Elaborar y enviar las comunicaciones y oficios que le sean ordenados por los profesionales en los términos legales.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Apoyar la elaboración de informes y actualización de instrumentos o aplicativos de conformidad con sus actividades de Gestión Policiva
Rendir informes mensuales sobre las actividades desarrolladas.
Rendir un informe final que recoja las tareas y productos originados del objeto contractual.
Ingresar dentro del numeral de ejecución en el contrato electrónico del SECOP el plan de pagos respectivo y agregar como documento nuevo, los informes de actividades respectivos.
Entregar dentro de tres días antes del vencimiento del contrato, los elementos y asuntos que le fueron entregados para el desarrollo del objeto del contrato.
Llevar a cabo el acompañamiento a las reuniones audiencias o comités indicados por el Alcalde Local, así como el acompañamiento a las actividades, eventos u operativos cuando sean requeridos por el Fondo, especialmente aquellos en atención a la emergencia sanitaria.
Llevar a cabo el acompañamiento a las reuniones, o sesiones indicadas por el Alcalde Local, así como los acompañamientos en calle, requeridos por la Entidad.
Las demás que se le asignen y que surjan de la naturaleza del contrato</t>
  </si>
  <si>
    <t>16.7 Meses</t>
  </si>
  <si>
    <t>05-33-GP-2537-03-38</t>
  </si>
  <si>
    <t>FDLSUBA-CD-048-2026 (145434)</t>
  </si>
  <si>
    <t>098-2026-CPS-P (145434)</t>
  </si>
  <si>
    <t>098-2026</t>
  </si>
  <si>
    <t>098</t>
  </si>
  <si>
    <t>https://community.secop.gov.co/Public/Tendering/OpportunityDetail/Index?noticeUID=CO1.NTC.9459182&amp;isFromPublicArea=True&amp;isModal=true&amp;asPopupView=true</t>
  </si>
  <si>
    <t>CO1.REQ.9569827</t>
  </si>
  <si>
    <t>CO1.PCCNTR.8829162</t>
  </si>
  <si>
    <t>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t>
  </si>
  <si>
    <t>adriana.a.archila@gmail.com</t>
  </si>
  <si>
    <t>CALLE 171 C # 54 C - 44</t>
  </si>
  <si>
    <t xml:space="preserve">Acompañar jurídica y técnicamente en el desarrollo de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Acompañar en la elaboración y socialización de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Acompañar en la elaboración y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Acompañar en la formulación y seguimiento a los planes de mejoramiento internos, plan de gestión, matriz de riesgo y servicio no conforme._x000D_
Acompañar en la programación y realización de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Acompañar el control, consolidación y seguimiento de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</si>
  <si>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56.5 Meses</t>
  </si>
  <si>
    <t>04-25-PP-2483-01-09</t>
  </si>
  <si>
    <t>FDLSUBA-CD-049-2026 (150310)</t>
  </si>
  <si>
    <t>099-2026-CPS-P (150310)</t>
  </si>
  <si>
    <t>099-2026</t>
  </si>
  <si>
    <t>099</t>
  </si>
  <si>
    <t>DIANA CAROLINA CARRILLO RAMIREZ</t>
  </si>
  <si>
    <t>https://community.secop.gov.co/Public/Tendering/OpportunityDetail/Index?noticeUID=CO1.NTC.9485529&amp;isFromPublicArea=True&amp;isModal=true&amp;asPopupView=true</t>
  </si>
  <si>
    <t>CO1.REQ.9616782</t>
  </si>
  <si>
    <t>CO1.PCCNTR.8855329</t>
  </si>
  <si>
    <t>O23011745992024248301000</t>
  </si>
  <si>
    <t>PRESTAR LOS SERVICIOS PROFESIONALES ESPECIALIZADOS AL ÁREA DE GESTIÓN DEL DESARROLLO LOCAL PARA APOYAR LA COORDINACIÓN DE PROYECTOS; CON ÉNFASIS EN LOS ASPECTOS AMBIENTALES DEL PLAN DE DESARROLLO LOCAL.</t>
  </si>
  <si>
    <t xml:space="preserve"> MAGISTER</t>
  </si>
  <si>
    <t>dianacarrillo14@yahoo.com</t>
  </si>
  <si>
    <t>CARRERA 103 B # 152 - 51</t>
  </si>
  <si>
    <t>Realizar la supervisión de contratos y convenios relacionados con el componente de gestión ambiental designados por el alcalde(sa) Local, conforme al Manual de Supervisión e Interventoría de la Secretaría Distrital de Gobierno.
Revisar la elaboración de los estudios previos, anexos técnicos y demás relacionados con la necesidad y/o ejecución de los proyectos de inversión, alineados con el plan de compras del Área de Gestión del Desarrollo Local y/o convenios en materia ambiental.
Elaborar la presentación o rendición de informes a los entes de control, entidades, instancias de participación, comunidad en general y demás que le sean requeridos para dar cuenta del cumplimiento del objeto. 
Realizar la coordinación, control y seguimiento a los planes de mejoramiento derivados de auditorías internas y externas, hallazgos administrativos y/o fiscales, y reportar avances o actualizaciones oportunas.
Asistir a reuniones, consejos, mesas e instancias de participación designadas, relacionadas con la atención de asuntos ambientales y la gestión de proyectos locales y demás asuntos relacionados con el objeto contractual.
Dar respuesta a las solicitudes asignadas a través del sistema Orfeo o cualquier otro medio de notificación, de manera oportuna y conforme a las normativas vigentes.
Realizar cualquier otra actividad asignada por el supervisor que se derive de la naturaleza del contrato, y que esté en línea con el cumplimiento de los objetivos del área de gestión ambiental.</t>
  </si>
  <si>
    <t>37.3 Meses</t>
  </si>
  <si>
    <t>SUBA EN DEFENSA DEL AMBIENTE</t>
  </si>
  <si>
    <t>04-25-PP-2483-02-01</t>
  </si>
  <si>
    <t>FDLSUBA-CD-050-2026 (147113)</t>
  </si>
  <si>
    <t>100-2026-CPS-P (147113)</t>
  </si>
  <si>
    <t>100-2026</t>
  </si>
  <si>
    <t>100</t>
  </si>
  <si>
    <t>DAVID SANTIAGO SIERRA UMAÑA</t>
  </si>
  <si>
    <t>https://community.secop.gov.co/Public/Tendering/OpportunityDetail/Index?noticeUID=CO1.NTC.9585308&amp;isFromPublicArea=True&amp;isModal=true&amp;asPopupView=true</t>
  </si>
  <si>
    <t>CO1.REQ.9687312</t>
  </si>
  <si>
    <t>CO1.PCCNTR.8951929</t>
  </si>
  <si>
    <t>PRESTAR LOS SERVICIOS PROFESIONALES EN LA ASISTENCIA TÉCNICA E IMPLEMENTACIÓN DE ACCIONES ENFOCADAS A CONTRIBUIR A UN
CAMBIO CULTURAL SOBRE LA RELACIÓN DEL CIUDADANO CON EL ENTORNO Y EL TERRITORIO A PARTIR DE LA PROTECCIÓN Y PRESERVACIÓN
DE LOS RECURSOS NATURALES AMBIENTALES DISPONIBLES EN LA LOCALI</t>
  </si>
  <si>
    <t>santiagognr10@gmail.com</t>
  </si>
  <si>
    <t>CARRERA 110 BIS # 65 B - 64</t>
  </si>
  <si>
    <t>DIANA CAROLINA CARRILLO RAMÍREZ</t>
  </si>
  <si>
    <t>C.C. No. 33.377.780 de Tunja</t>
  </si>
  <si>
    <t>AMBIENTE</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</si>
  <si>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</si>
  <si>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03-20-PP-2534-02-02</t>
  </si>
  <si>
    <t>FDLSUBA-CD-051-2026 (147128)</t>
  </si>
  <si>
    <t>101-2026-CPS-P (147128)</t>
  </si>
  <si>
    <t>101-2026</t>
  </si>
  <si>
    <t>101</t>
  </si>
  <si>
    <t>PEDRO DAVID VARON BARRERA</t>
  </si>
  <si>
    <t>https://community.secop.gov.co/Public/Tendering/OpportunityDetail/Index?noticeUID=CO1.NTC.9456571&amp;isFromPublicArea=True&amp;isModal=true&amp;asPopupView=true</t>
  </si>
  <si>
    <t>CO1.REQ.9575676</t>
  </si>
  <si>
    <t>CO1.PCCNTR.8826450</t>
  </si>
  <si>
    <t>O23011745992024253401000</t>
  </si>
  <si>
    <t>PRESTAR SERVICIOS PROFESIONALES EN EL ÁREA DE GESTIÓN DEL DESARROLLO LOCAL PARA EL CUMPLIMIENTO DE LAS METAS DEL PLAN DE DESARROLLO LOCAL EN LA RURALIDAD DE LA LOCALIDAD DE SUBA</t>
  </si>
  <si>
    <t>pdvaron@gmail.com</t>
  </si>
  <si>
    <t>CALLE 165 #55A 83 TORRE 11 APARTAMENTO 101</t>
  </si>
  <si>
    <t>SEGUROS PATRIMONIALES ASEGURADORA SOLIDARIA</t>
  </si>
  <si>
    <t>360 47 994000057178</t>
  </si>
  <si>
    <t>Elaborar estudios previos, diagnósticos, documentos técnicos, análisis del sector, estudios de mercado y todos los demás que hagan parte de la formulación, y todas aquellas actividades que se deriven de los procesos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supervisor, de conformidad con el objeto de su contrato.
Realizar el seguimiento a los proyectos de inversión.
Responder a las solicitudes de la ciudadanía como de entes de control, oficios, derechos de petición y/o similares que sean radicados en el aplicativo Orfeo y/o por diferentes medios, que le sean asignados.
Las demás actividades que le sean asignadas por el Alcalde Local y/o el apoyo a la supervisión del contrato y que surjan de la naturaleza del contrato.</t>
  </si>
  <si>
    <t>SUBA POTENCIA SU ECONOMÍA LOCAL</t>
  </si>
  <si>
    <t>03-20-PP-2534-02-03</t>
  </si>
  <si>
    <t>FDLSUBA-CD-052-2026 (147136)</t>
  </si>
  <si>
    <t>102-2026-CPS-P (147136)</t>
  </si>
  <si>
    <t>102-2026</t>
  </si>
  <si>
    <t>102</t>
  </si>
  <si>
    <t>JOSE LUIS CERQUERA BRAVO</t>
  </si>
  <si>
    <t>https://community.secop.gov.co/Public/Tendering/OpportunityDetail/Index?noticeUID=CO1.NTC.9457171&amp;isFromPublicArea=True&amp;isModal=true&amp;asPopupView=true</t>
  </si>
  <si>
    <t>CO1.REQ.9576833</t>
  </si>
  <si>
    <t>CO1.PCCNTR.8826699</t>
  </si>
  <si>
    <t>PRESTAR LOS SERVICIOS DE ASISTENCIA TÉCNICA TANTO EN ÁREA URBANA COMO EN ÁREA RURAL</t>
  </si>
  <si>
    <t>jocebra84@hotmail.com</t>
  </si>
  <si>
    <t>CL 82 BIS 82 A 68</t>
  </si>
  <si>
    <t>89547994000009104</t>
  </si>
  <si>
    <t xml:space="preserve">Realizar la supervisión de contratos y convenios que den cumplimiento a las metas del Plan de Desarrollo Local, designados por el alcalde (sa) Local, en específico las metas que promuevan la gestión ambiental local en la zona rural, conforme con lo establecido en el Manual de Supervisión e Interventoría de la Secretaría Distrital de Gobierno_x000D_
Suministrar información en materia ambiental requerida para la formulación, evaluación y seguimiento de los proyectos de inversión de conformidad al Plan de Desarrollo Local, en específico las metas que promuevan la gestión ambiental local en la zona rural_x000D_
Acudir a la administración local en la implementación de la política pública de ruralidad de acuerdo a lo establecido en la ley y con injerencia para la localidad de Suba desde las competencias ambientales_x000D_
Generar espacios de formación y asesoramiento técnico, agropecuario y/o ambiental, en predios rurales, con el fin de generar economías de escala_x000D_
Incentivar alternativas productivas para la sostenibilidad de la economía campesina, emprendimiento empresarial y eficiencia de producción sostenible_x000D_
Promover la creación de nuevas organizaciones ambientales y fortalecer las organizaciones ambientales existentes en la localidad_x000D_
Asistir a las reuniones a las que sea citado o designado, para la atención de los asuntos relacionados con el objeto contractual._x000D_
Gestionar y ejecutar acciones policivas y de control en áreas de Reserva Thomas Vander Hammen._x000D_
Las demás actividades que le sean asignadas por el Alcalde Local y/o el apoyo a la supervisión del contrato y que surjan de la naturaleza del contrato_x000D_
</t>
  </si>
  <si>
    <t>04-25-PP-2483-01-01</t>
  </si>
  <si>
    <t>FDLSUBA-CD-053-2026 (147144)</t>
  </si>
  <si>
    <t>103-2026-CPS-P (147144)</t>
  </si>
  <si>
    <t>103-2026</t>
  </si>
  <si>
    <t>103</t>
  </si>
  <si>
    <t>JONATHANN GUSTAVO BLANCO PEÑA</t>
  </si>
  <si>
    <t>https://community.secop.gov.co/Public/Tendering/OpportunityDetail/Index?noticeUID=CO1.NTC.9457904&amp;isFromPublicArea=True&amp;isModal=true&amp;asPopupView=true</t>
  </si>
  <si>
    <t>CO1.REQ.9577501</t>
  </si>
  <si>
    <t>CO1.PCCNTR.8827724</t>
  </si>
  <si>
    <t>PRESTAR SERVICIOS PROFESIONALES EN EL ÁREA DE GESTIÓN DEL DESARROLLO LOCAL DE SUBA; EN LA GESTIÓN AMBIENTAL EN MATERIA DE SEPARACIÓN EN LA FUENTE Y RECICLAJE.</t>
  </si>
  <si>
    <t>jonatanblanco9011@gmail.com</t>
  </si>
  <si>
    <t>TV 1 58 21</t>
  </si>
  <si>
    <t xml:space="preserve">Realizar las actividades precontractuales y/o de seguimiento que sean necesarias para la correcta formulación y ejecución de proyectos asociados con la actividades en separación y fuente y reciclaje. _x000D_
Realizar la supervisión de  contratos y convenios relacionados con el componente de gestión  ambiental que le sean designados  por el alcalde(sa) Local, conforme  con lo establecido en el Manual de  Supervisión e Interventoría de la  Secretaría Distrital de Gobierno.
Aportar  base de datos de las organizaciones de recicladores, Estaciones de Clasificación y Aprovechamiento -ECA y Bodegas Privadas de Reciclaje con las debidas gestiones ante la Unidad Administrativa Especial de Servicios públicos.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contrato._x000D_
</t>
  </si>
  <si>
    <t>04-25-PP-2483-01-02</t>
  </si>
  <si>
    <t>FDLSUBA-CD-054-2026 (147163)</t>
  </si>
  <si>
    <t>104-2026-CPS-P (147163)</t>
  </si>
  <si>
    <t>104-2026</t>
  </si>
  <si>
    <t>104</t>
  </si>
  <si>
    <t>DAVID RICARDO LEIVA TENJO</t>
  </si>
  <si>
    <t>https://community.secop.gov.co/Public/Tendering/OpportunityDetail/Index?noticeUID=CO1.NTC.9585738&amp;isFromPublicArea=True&amp;isModal=true&amp;asPopupView=true</t>
  </si>
  <si>
    <t>CO1.REQ.9689521</t>
  </si>
  <si>
    <t>CO1.PCCNTR.8952268</t>
  </si>
  <si>
    <t>PRESTAR LOS SERVICIOS PROFESIONALES AL ÁREA DE GESTIÓN DEL DESARROLLO LOCAL PARA APOYAR LAS ACTIVIDADES EN SANEAMIENTO BÁSICO Y GESTIÓN AMBIENTAL</t>
  </si>
  <si>
    <t>davidrecursos@gmail.com</t>
  </si>
  <si>
    <t>TRANSVERSAL 126 F # 133 - 76</t>
  </si>
  <si>
    <t>Suministrar información en materia ambiental requerida para la formulación, evaluación y seguimiento de los proyectos de inversión de conformidad al Plan de Desarrollo Local.
Realizar la supervisión de contratos y convenios relacionados con el componente de gestión ambiental que le sean designados por el alcalde(sa) Local, conforme con lo establecido en el Manual de Supervisión e Interventoría de la Secretaría Distrital de Gobierno.
Realizar acciones de asistencia técnica ambiental y seguimiento a procesos de energías renovables implementados en la localidad.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t>
  </si>
  <si>
    <t>04-25-PP-2483-01-03</t>
  </si>
  <si>
    <t>FDLSUBA-CD-055-2026 (147168)</t>
  </si>
  <si>
    <t>105-2026-CPS-P (147168)</t>
  </si>
  <si>
    <t>105-2026</t>
  </si>
  <si>
    <t>105</t>
  </si>
  <si>
    <t>LAURA TATIANA CASTRO CASTILLO</t>
  </si>
  <si>
    <t>https://community.secop.gov.co/Public/Tendering/OpportunityDetail/Index?noticeUID=CO1.NTC.9570048&amp;isFromPublicArea=True&amp;isModal=true&amp;asPopupView=true</t>
  </si>
  <si>
    <t>CO1.REQ.9708101</t>
  </si>
  <si>
    <t>CO1.PCCNTR.8936359</t>
  </si>
  <si>
    <t>PRESTAR SERVICIOS PROFESIONALES EN EL ÁREA DE GESTIÓN DE DESARROLLO LOCAL EN EL ACOMPAÑAMIENTO DE ACCIONES ENFOCADAS A FORTALECER EL TEJIDO SOCIAL DENTRO DE LAS ACCIONES AMBIENTALES DE LA LOCALIDAD DE SUBA.</t>
  </si>
  <si>
    <t>laura00874@gmail.com</t>
  </si>
  <si>
    <t>CALLE 23F #81-94</t>
  </si>
  <si>
    <t xml:space="preserve">Realizar el apoyo logístico para llevar a cabo el desarrollo de las actividades y operativos adelantados por la Alcaldía Local en temas ambientales_x000D_
Promover la creación de nuevas organizaciones ambientales y fortalecer las organizaciones ambientales existentes en la localidad, que promuevan la agricultura urbana y los procedas_x000D_
Realizar el acompañamiento de talleres y capacitaciones a la comunidad sobre normatividad ambiental local, agricultura urbana y otras temáticas de carácter ambiental aplicables_x000D_
Asistir a las reuniones a las que sea citado o designado, para la atención de los asuntos relacionados con el objeto contractual._x000D_
Realizar actividades relacionadas con la prevención y cuidado del medio Ambiente de la localidad con apoyo de otras entidades_x000D_
Desarrollar acciones de intervención y recuperación de espacio y zonas verdes a través de acciones de gestión donde se involucre a la comunidad en la conservación del mismo_x000D_
Desarrollar acciones de fortalecimiento e impulso a procesos comunitarios e individuales de agricultura urbana._x000D_
Realizar la gestión documental y al inventario de archivo de la Alcaldía Local en temas ambiental_x000D_
Realizar proyectos orientados al empoderamiento del territorio con acciones comunitarias de carácter ambiental_x000D_
Promover las acciones enfocadas a fortalecer la comercialización en cadenas cortas de excedentes de producción_x000D_
Mantener actualizada la base de datos con la información de la comunidad atendida por temas ambientales para realizar el seguimiento de los requerimientos_x000D_
Acompañar la gestión de proyectos de educación ambiental comunitaria_x000D_
Las demás actividades que le sean asignadas por el Alcalde Local y/o el apoyo a la supervisión del contrato y que surjan de la naturaleza del contrato_x000D_
</t>
  </si>
  <si>
    <t>02-15-PP-2614-01-01</t>
  </si>
  <si>
    <t>FDLSUBA-CD-056-2026 (147171)</t>
  </si>
  <si>
    <t>106-2026-CPS-P (147171)</t>
  </si>
  <si>
    <t>106-2026</t>
  </si>
  <si>
    <t>106</t>
  </si>
  <si>
    <t>MAYRA ALEJANDRA LINDARTE PERILLA</t>
  </si>
  <si>
    <t>https://community.secop.gov.co/Public/Tendering/OpportunityDetail/Index?noticeUID=CO1.NTC.9571032&amp;isFromPublicArea=True&amp;isModal=true&amp;asPopupView=true</t>
  </si>
  <si>
    <t>CO1.REQ.9708421</t>
  </si>
  <si>
    <t>CO1.PCCNTR.8937449</t>
  </si>
  <si>
    <t>O23011745992024261401000</t>
  </si>
  <si>
    <t>PRESTAR SERVICIOS PROFESIONALES PARA APOYAR LAS ACCIONES DE PROMOCIÓN; ARTICULACIÓN; ACOMPAÑAMIENTO Y SEGUIMIENTO PARA LA ATENCIÓN Y PROTECCIÓN DE LOS ANIMALES DOMÉSTICOS; DE GRANJA Y SILVESTRE DE LA LOCALIDAD DE SUBA.</t>
  </si>
  <si>
    <t>mayra.a.lindarte@gmail.com</t>
  </si>
  <si>
    <t>CARRERA 70 B # 3 - 31 SUR</t>
  </si>
  <si>
    <t>ASEGIRADORA  SOLIDARIA DE COLOMBIA</t>
  </si>
  <si>
    <t>56047994000196802</t>
  </si>
  <si>
    <t xml:space="preserve">Asistir las actividades, brigadas médicas y jornadas PYBA, brindando apoyo logístico a nivel local, así como ejecutando acciones de educación con enfoque a la protección y bienestar animal.
Atender las solicitudes de la comunidad, entidades gubernamentales y privadas o de_x000D_
oficio, por presuntos casos de maltrato animal mediante visitas de verificación.
Apoyar las acciones necesarias para el desarrollo de la estrategia de identificación de problemáticas, necesidades y aliados en la localidad de Suba para la atención de los animales._x000D_
Asistir a las reuniones, consejos, mesas e instancias de participación que se generen o se relacionen con los asuntos locales o que se desarrollen en la localidad relacionado con temas PYBA, que le sean designados por el Alcalde (sa) y/o el apoyo a la supervisión del contrato, principalmente al Consejo Local PYBA.
Apoyar la respuesta de fondo, oportuna, congruente de PQRS, derechos de petición que le sean asignadas por el aplicativo de gestión Documental y/o correo institucional._x000D_
_x000D_
Aportar base de datos de población atendida y cronograma de actividades de forma_x000D_
mensual.
Realizar acciones de sensibilización y capacitación en materia de tenencia adecuada de mascotas, manejo de excretas, así como educación en distintas temáticas de carácter ambiental que sean solicitadas por la supervisión y/o apoyo a la supervisión._x000D_
Las demás actividades que le sean asignadas por el supervisor y/o apoyo a la supervisión del contrato que sean relacionadas con el objeto del contrato._x000D_
</t>
  </si>
  <si>
    <t>57.6 Meses</t>
  </si>
  <si>
    <t xml:space="preserve">SUBA ES BIEN ESTAR ANIMAL_x000D_
</t>
  </si>
  <si>
    <t>02-15-PP-2614-01-02</t>
  </si>
  <si>
    <t>FDLSUBA-CD-057-2026 (147180)</t>
  </si>
  <si>
    <t>107-2026-CPS-P (147180)</t>
  </si>
  <si>
    <t>107-2026</t>
  </si>
  <si>
    <t>107</t>
  </si>
  <si>
    <t>YENIFER ZORAIDA VALDERRAMA VILLALOBOS</t>
  </si>
  <si>
    <t>https://community.secop.gov.co/Public/Tendering/OpportunityDetail/Index?noticeUID=CO1.NTC.9587707&amp;isFromPublicArea=True&amp;isModal=true&amp;asPopupView=true</t>
  </si>
  <si>
    <t>CO1.REQ.9708809</t>
  </si>
  <si>
    <t>CO1.PCCNTR.8954807</t>
  </si>
  <si>
    <t>PRESTAR SERVICIOS PROFESIONALES PARA APOYAR LAS ACCIONES DE PROMOCIÓN; ARTICULACIÓN; ACOMPAÑAMIENTO Y SEGUIMIENTO PARA LA ATENCIÓN Y PROTECCIÓN DE LOS ANIMALES DOMÉSTICOS; DE GRANJA Y SILVESTRE DE LA LOCALIDAD DE SUBA</t>
  </si>
  <si>
    <t>yenifer_stif2@hotmail.com</t>
  </si>
  <si>
    <t>CARRERA 116 B # 72 F - 70</t>
  </si>
  <si>
    <t>COMPAÑIA MUNDIAL DE SEGUROS SA</t>
  </si>
  <si>
    <t>NB100428908</t>
  </si>
  <si>
    <t>Apoyar la supervisión de contratos y convenios relacionados con el componente de gestión ambiental que le sean designados por el alcalde(sa) Local, conforme con lo establecido en el Manual de Supervisión e Interventoría de la Secretaría Distrital de Gobierno._x000D_
Atender las solicitudes de la comunidad, entidades gubernamentales y privadas o de oficio, por presuntos casos de maltrato animal mediante visitas de verificación.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
Servir de enlace entre la comunidad y el IDPYBA para la atención de requerimientos relacionados con la protección y el bienestar animal de la localidad.
Llevar a cabo el registro de perros potencialmente peligrosos ante la alcaldía localidad y el registro Ciudadano de 4 patas de IDPYBA_x000D_
Realizar una estrategia de identificación de problemáticas, necesidades y aliados en la localidad para la atención de los animales
Las demás actividades que le sean asignadas por el supervisor y/o apoyo a la supervisión del contrato que sean relacionadas con el objeto del contrato.</t>
  </si>
  <si>
    <t>37.8 Meses</t>
  </si>
  <si>
    <t>04-25-PP-2483-01-10</t>
  </si>
  <si>
    <t>FDLSUBA-CD-058-2026 (147193)</t>
  </si>
  <si>
    <t>108-2026-CPS-P (147193)</t>
  </si>
  <si>
    <t>108-2026</t>
  </si>
  <si>
    <t>108</t>
  </si>
  <si>
    <t>JHONATAN MOSQUERA</t>
  </si>
  <si>
    <t>https://community.secop.gov.co/Public/Tendering/OpportunityDetail/Index?noticeUID=CO1.NTC.9600670&amp;isFromPublicArea=True&amp;isModal=true&amp;asPopupView=true</t>
  </si>
  <si>
    <t>CO1.REQ.9748924</t>
  </si>
  <si>
    <t>CO1.PCCNTR.8969692</t>
  </si>
  <si>
    <t>PRESTAR LOS SERVICIOS PROFESIONALES AL ÁREA DE GESTIÓN DEL DESARROLLO LOCAL PARA APOYAR LAS ACTIVIDADES EN SANEAMIENTO BÁSICO Y GESTIÓN AMBIENTAL SOSTENIBLE</t>
  </si>
  <si>
    <t>jhonambiental88@gmail.com</t>
  </si>
  <si>
    <t>TRASV 57 # 75 17 SUR</t>
  </si>
  <si>
    <t>Realizar visitas de verificación y seguimiento a las condiciones de saneamiento básico y ambiental en la localidad de Suba, con énfasis en la zona rural de Suba.
Ejecutar acciones de orientación y capacitación en saneamiento básico y ambiental.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Las demás actividades que le sean asignadas por el supervisor y/o apoyo a la supervisión del contrato que sean relacionadas con el objeto del contrato.</t>
  </si>
  <si>
    <t>9.5 Meses</t>
  </si>
  <si>
    <t>04-25-PP-2483-03-01</t>
  </si>
  <si>
    <t>FDLSUBA-CD-059-2026 (147205)</t>
  </si>
  <si>
    <t>109-2026-CPS-P (147205)</t>
  </si>
  <si>
    <t>109-2026</t>
  </si>
  <si>
    <t>109</t>
  </si>
  <si>
    <t>CAMILA ANDREA SÁNCHEZ LUCAS</t>
  </si>
  <si>
    <t>https://community.secop.gov.co/Public/Tendering/OpportunityDetail/Index?noticeUID=CO1.NTC.9601776&amp;isFromPublicArea=True&amp;isModal=true&amp;asPopupView=true</t>
  </si>
  <si>
    <t>CO1.REQ.9748142</t>
  </si>
  <si>
    <t>CO1.PCCNTR.8971080</t>
  </si>
  <si>
    <t>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t>
  </si>
  <si>
    <t>camilaaasanchezl@gmail.com</t>
  </si>
  <si>
    <t>CL 167 62 94</t>
  </si>
  <si>
    <t>895 47 994000009121</t>
  </si>
  <si>
    <t>Realizar las actividades precontractuales, contractuales y/o de seguimiento que sean necesarias para la correcta ejecución de la meta ¿Implementar 750 acciones de fomento para la agricultura urbana¿ del proyecto 1995 ¿Sembrando emprendimiento urbano¿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</si>
  <si>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03-20-PP-2534-02-04</t>
  </si>
  <si>
    <t>FDLSUBA-CD-060-2026 (147262)</t>
  </si>
  <si>
    <t>110-2026-CPS-AG (147262)</t>
  </si>
  <si>
    <t>110-2026</t>
  </si>
  <si>
    <t>110</t>
  </si>
  <si>
    <t>NICOLAS RICARDO BRAVO TAPIAS</t>
  </si>
  <si>
    <t>https://community.secop.gov.co/Public/Tendering/OpportunityDetail/Index?noticeUID=CO1.NTC.9458223&amp;isFromPublicArea=True&amp;isModal=true&amp;asPopupView=true</t>
  </si>
  <si>
    <t>CO1.REQ.9578306</t>
  </si>
  <si>
    <t>CO1.PCCNTR.8827896</t>
  </si>
  <si>
    <t>PRESTAR LOS SERVICIOS DE APOYO EN EL ÁREA DE GESTIÓN DE DESARROLLO LOCAL EN EL ACOMPAÑAMIENTO DE ASISTENCIA TÉCNICA TANTO EN ÁREA URBANA COMO EN ÁREA RURAL</t>
  </si>
  <si>
    <t>nicolasbravotapias@gmail.com</t>
  </si>
  <si>
    <t>KR 79 C 41 A 03 SUR</t>
  </si>
  <si>
    <t xml:space="preserve">Realizar las actividades precontractuales y/o de seguimiento que sean necesarias para la correcta formulación y ejecución de la meta en restauración, rehabilitación o recuperación ecológica
Apoyar la supervisión de contratos y convenios relacionados_x000D_
con el componente de gestión ambiental que le sean designados por el alcalde(sa) Local, conforme con lo establecido en el Manual de Supervisión e Interventoría de la Secretaría Distrital de Gobierno.
Realizar la formulación, seguimiento y actualización del Diagnostico ambiental y el Plan Ambiental Local ¿PAL, así como desarrollar y remitir los reportes sobre su ejecución a la autoridad ambiental y a los entes de control que lo soliciten.
Asistir a las reuniones, consejos, mesas e instancias de participación que se generen o se relacionen con los asuntos locales o que se desarrollen en la localidad, que le sean designados por el Alcalde y/o el apoyo a la supervisión del contrato.
Realizar talleres y capacitaciones a la comunidad en materia de ciencia ciudadana y monitoreo de polinizadores, EEP y demás temas de su competencia.
Dar respuesta a las solicitudes que le sean asignadas a través de Orfeo o cualquier otro medio de notificación.
Gestionar y ejecutar acciones policivas y de control de control en áreas de la estructura Ecológica Principal.
Aportar base de datos de población atendida y cronograma de actividades de forma mensual.
Las demás actividades que le sean asignadas por el supervisor y/o apoyo a la supervisión del contrato que sean relacionadas con el objeto del contrato.	</t>
  </si>
  <si>
    <t>04-25-PP-2483-01-04</t>
  </si>
  <si>
    <t>FDLSUBA-CD-061-2026 (147266)</t>
  </si>
  <si>
    <t>111-2026-CPS-AG (147266)</t>
  </si>
  <si>
    <t>111-2026</t>
  </si>
  <si>
    <t>111</t>
  </si>
  <si>
    <t>SANTIAGO ALEJANDRO SOLORZA NARANJO</t>
  </si>
  <si>
    <t>https://community.secop.gov.co/Public/Tendering/OpportunityDetail/Index?noticeUID=CO1.NTC.9587512&amp;isFromPublicArea=True&amp;isModal=true&amp;asPopupView=true</t>
  </si>
  <si>
    <t>CO1.REQ.9709454</t>
  </si>
  <si>
    <t>CO1.PCCNTR.8954146</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</si>
  <si>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</si>
  <si>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sansona08@gmail.com</t>
  </si>
  <si>
    <t>CALLE 128C BIS # 52 - 45</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</si>
  <si>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 gestión Ambiental. 
Las demás actividades que le sean asignadas por el supervisor y/o apoyo a la supervisión del contrato que sean relacionadas con el objeto del contrato. </t>
  </si>
  <si>
    <t>04-25-PP-2483-01-05</t>
  </si>
  <si>
    <t>FDLSUBA-CD-062-2026 (147271)</t>
  </si>
  <si>
    <t>112-2026-CPS-AG (147271)</t>
  </si>
  <si>
    <t>112-2026</t>
  </si>
  <si>
    <t>112</t>
  </si>
  <si>
    <t>GINA PAOLA MARIN HERNANDEZ</t>
  </si>
  <si>
    <t>https://community.secop.gov.co/Public/Tendering/OpportunityDetail/Index?noticeUID=CO1.NTC.9568003&amp;isFromPublicArea=True&amp;isModal=true&amp;asPopupView=true</t>
  </si>
  <si>
    <t>CO1.REQ.9710237</t>
  </si>
  <si>
    <t>CO1.PCCNTR.8933962</t>
  </si>
  <si>
    <t>PRESTAR LOS SERVICIOS DE APOYO EN EL ÁREA DE GESTIÓN DE DESARROLLO LOCAL EN EL ACOMPAÑAMIENTO DE ACCIONES DE RESIDUOS SOLIDOS</t>
  </si>
  <si>
    <t>gpmarinh@gmail.com</t>
  </si>
  <si>
    <t>KR 94A   129C 14</t>
  </si>
  <si>
    <t>360 47 994000058754</t>
  </si>
  <si>
    <t>Realizar el apoyo logístico para llevar a cabo el desarrollo de las actividades y operativos adelantados por la Alcaldía Local en temas ambientales_x000D_
Realizar el acompañamiento de talleres y capacitaciones a la comunidad sobre normatividad en el marco de las buenas practicas de gestión de los residuos solidos._x000D_
Apoyar actividades relacionadas con la prevención y cuidado del medio Ambiente de la localidad con apoyo de otras entidades.
Desarrollar acciones de intervención y recuperación de espacio y zonas verdes a través de acciones de gestión donde se involucre a la comunidad en la conservación del mismo._x000D_
Apoyo a la gestión documental y al inventario de archivo de la Alcaldía Local en temas ambiental._x000D_
_x000D_
Responder a las solicitudes de la ciudadanía como de entes de control, oficios, derechos de petición y/o similares que sean radicados en el aplicativo Orfeo y/o por diferentes medios, que le sean asignados._x000D_
Apoyar las demás actividades que le sean asignadas por el Alcalde Local y/o el apoyo a la_x000D_
supervisión del contrato y que surjan de la naturaleza del contrato</t>
  </si>
  <si>
    <t>04-25-PP-2483-01-06</t>
  </si>
  <si>
    <t>113-2026-CPS-AG (147271)</t>
  </si>
  <si>
    <t>113-2026</t>
  </si>
  <si>
    <t>113</t>
  </si>
  <si>
    <t>CAROLINA GARCIA QUIROGA</t>
  </si>
  <si>
    <t>CO1.PCCNTR.8971522</t>
  </si>
  <si>
    <t>cq52387@gmail.com</t>
  </si>
  <si>
    <t>CARRERA 95 B # 129 B - 44</t>
  </si>
  <si>
    <t>04-25-PP-2483-01-07</t>
  </si>
  <si>
    <t>FDLSUBA-CD-063-2026 (147295)</t>
  </si>
  <si>
    <t>114-2026-CPS-AG (147295)</t>
  </si>
  <si>
    <t>114-2026</t>
  </si>
  <si>
    <t>114</t>
  </si>
  <si>
    <t>CRISTIAN ALEJANDRO CASTELLANOS VELANDIA</t>
  </si>
  <si>
    <t>https://community.secop.gov.co/Public/Tendering/OpportunityDetail/Index?noticeUID=CO1.NTC.9458499&amp;isFromPublicArea=True&amp;isModal=true&amp;asPopupView=true</t>
  </si>
  <si>
    <t>CO1.REQ.9578735</t>
  </si>
  <si>
    <t>CO1.PCCNTR.8828642</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</si>
  <si>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</si>
  <si>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alejandro.cv.ing.ambiental@gmail.com</t>
  </si>
  <si>
    <t>CALLE 24 SUR # 68H ¿ 86</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</si>
  <si>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del área de gestión Ambiental. 
Las demás actividades que le sean asignadas por el supervisor y/o apoyo a la supervisión del contrato que sean relacionadas con el objeto del contrato. </t>
  </si>
  <si>
    <t>04-25-PP-2483-03-02</t>
  </si>
  <si>
    <t>FDLSUBA-CD-064-2026 (147166)</t>
  </si>
  <si>
    <t>115-2026-CPS-P (147166)</t>
  </si>
  <si>
    <t>115-2026</t>
  </si>
  <si>
    <t>115</t>
  </si>
  <si>
    <t>MAGDA GICELLA MONROY CIFUENTES</t>
  </si>
  <si>
    <t>https://community.secop.gov.co/Public/Tendering/OpportunityDetail/Index?noticeUID=CO1.NTC.9458768&amp;isFromPublicArea=True&amp;isModal=true&amp;asPopupView=true</t>
  </si>
  <si>
    <t>CO1.REQ.9581931</t>
  </si>
  <si>
    <t>CO1.PCCNTR.8829035</t>
  </si>
  <si>
    <t>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</si>
  <si>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magimoci@gmail.com</t>
  </si>
  <si>
    <t>CALLE 153 # 97 B - 30</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</si>
  <si>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</si>
  <si>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47.5 Meses</t>
  </si>
  <si>
    <t>02-15-PP-2614-01-03</t>
  </si>
  <si>
    <t>FDLSUBA-CD-065-2026 (147177)</t>
  </si>
  <si>
    <t>116-2026-CPS-P (147177)</t>
  </si>
  <si>
    <t>116-2026</t>
  </si>
  <si>
    <t>116</t>
  </si>
  <si>
    <t>MARIA LIGIA ALVARADO AMARILLO</t>
  </si>
  <si>
    <t>https://community.secop.gov.co/Public/Tendering/OpportunityDetail/Index?noticeUID=CO1.NTC.9601221&amp;isFromPublicArea=True&amp;isModal=true&amp;asPopupView=true</t>
  </si>
  <si>
    <t>CO1.REQ.9748190</t>
  </si>
  <si>
    <t>CO1.PCCNTR.8970334</t>
  </si>
  <si>
    <t>PRESTAR SERVICIOS PROFESIONALES DE APOYO AL ALCALDE LOCAL EN LA PROMOCION; ARTICULACION; ACOMPAÑAMIENTO Y SEGUIMIENTO PARA LA ATENCION Y PROTECCION DE LOS ANIMALES DOMESTICOS Y SILVESTRES DE LA LOCALIDAD.</t>
  </si>
  <si>
    <t>maria_ligia_a@hotmail.com</t>
  </si>
  <si>
    <t>KR 1 G 2 16</t>
  </si>
  <si>
    <t xml:space="preserve">Apoyar la supervisión de contratos y convenios relacionados con el componente de gestión ambiental, conforme al Manual de Supervisión e Interventoría de la Secretaría Distrital de Gobierno._x000D_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comunidad._x000D_
Servir de enlace entre la comunidad y el IDPYBA para la atención de requerimientos relacionados con la protección y el bienestar animal de la localidad._x000D_
Llevar a cabo el registro de perros potencialmente peligrosos ante la alcaldía localidad y el registro Ciudadano de 4 patas de IDPYBA._x000D_
Realizar una estrategia de identificación de problemáticas, necesidades y aliados en la localidad para la atención de los animales_x000D_
Las demás actividades que le sean asignadas por el supervisor y/o apoyo a la supervisión del contrato que sean relacionadas con el objeto del contrato. sobre el estado y avances de las actividades realizadas._x000D_
</t>
  </si>
  <si>
    <t>16.3 Meses</t>
  </si>
  <si>
    <t>04-25-PP-2483-01-08</t>
  </si>
  <si>
    <t>FDLSUBA-CD-066-2026 (147195)</t>
  </si>
  <si>
    <t>117-2026-CPS-P (147195)</t>
  </si>
  <si>
    <t>117-2026</t>
  </si>
  <si>
    <t>117</t>
  </si>
  <si>
    <t>CHRISTIAN HERNÁN DUARTE COLMENARES</t>
  </si>
  <si>
    <t>https://community.secop.gov.co/Public/Tendering/OpportunityDetail/Index?noticeUID=CO1.NTC.9601625&amp;isFromPublicArea=True&amp;isModal=true&amp;asPopupView=true</t>
  </si>
  <si>
    <t>CO1.REQ.9748532</t>
  </si>
  <si>
    <t>CO1.PCCNTR.8970921</t>
  </si>
  <si>
    <t>PRESTAR SERVICIOS PROFESIONALES EN EL ÁREA DE GESTIÓN DEL DESARROLLO LOCAL EN LA GESTIÓN AMBIENTAL EXTERNA; ENCAMINADAS A LA MITIGACIÓN DE LOS DIFERENTES IMPACTOS AMBIENTALES Y LA CONSERVACIÓN DE LOS RECURSOS NATURALES DE LA LOCALIDAD</t>
  </si>
  <si>
    <t>cduartec2022@gmail.com</t>
  </si>
  <si>
    <t>CRRA 90 # 6D-48, CASA 72.</t>
  </si>
  <si>
    <t>Realizar el suministro de información en materia ambiental requerida para la formulación, evaluación y seguimiento de los proyectos de inversión de conformidad al Plan de Desarrollo Local._x000D_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Apoyar y acompañar los operativos que se programen por parte del Área de Gestión Policiva
Realizar talleres y capacitaciones a la comunidad sobre normatividad ambiental local y otras temáticas de carácter ambiental aplicables.
Apoyar la supervisión e interventoría de contratos y convenios relacionados con gestión ambiental externa que le sean designados por el Alcalde (sa) Local, conforme con lo establecido en el Manual de_x000D_
Supervisión e Interventoría de la Secretaría Distrital de Gobierno.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la_x000D_
gestión ambiental externa
Atender los requerimientos formulados por las partes interesadas, en el Aplicativo de Gestión Documental-AGD de la Secretaría Distrital de Gobierno, frente a temas de gestión ambiental externa.
Brindar acompañamiento en la atención y pronta respuesta de emergencias ambientales locales.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</si>
  <si>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32.7 Meses</t>
  </si>
  <si>
    <t>03-20-PP-2534-02-05</t>
  </si>
  <si>
    <t>FDLSUBA-CD-067-2026 (147199)</t>
  </si>
  <si>
    <t>118-2026-CPS-P (147199)</t>
  </si>
  <si>
    <t>118-2026</t>
  </si>
  <si>
    <t>118</t>
  </si>
  <si>
    <t>SHARON NATALIA ROMERO BARON</t>
  </si>
  <si>
    <t>https://community.secop.gov.co/Public/Tendering/OpportunityDetail/Index?noticeUID=CO1.NTC.9616030&amp;isFromPublicArea=True&amp;isModal=true&amp;asPopupView=true</t>
  </si>
  <si>
    <t>CO1.REQ.9748497</t>
  </si>
  <si>
    <t>CO1.PCCNTR.8984494</t>
  </si>
  <si>
    <t>PRESTAR LOS SERVICIOS PROFESIONALES; EN EL ÁREA DE GESTIÓN AMBIENTAL EN TEMAS RELACIONADOS CON LA GESTIÓN AMBIENTAL EN LA ZONA RURAL DE LA LOCALIDAD Y TEMAS AFINES DEL COMPONENTE AMBIENTAL</t>
  </si>
  <si>
    <t>sharon_980323@hotmail.com</t>
  </si>
  <si>
    <t>CL 55 77 48</t>
  </si>
  <si>
    <t>Brindar asistencia técnica profesional en la identificación de hogares y unidades productivas, asegurando su inclusión en programas de asistencia técnica y comercialización sostenible en el marco del proyecto.
Monitorear el cumplimiento técnico y logístico de los contratos relacionados con proyectos de ruralidad, garantizando su alineación con las metas del Plan de Desarrollo Local.
Asegurar respuestas oportunas y detalladas a solicitudes relacionadas con la gestión rural, priorizando temas asociados con asistencia técnica y proyectos productivos.
Revisar y gestionar oportunamente los compromisos financieros relacionados con actividades y proyectos en el sector rural.
Representar las iniciativas rurales en espacios de participación, asegurando la integración de la perspectiva técnica y comunitaria.
Realizar la generación de informes detallados que incluyan avances en la vinculación de hogares, actividades técnicas y logísticas del proyecto de ruralidad.
Proveer información técnica y análisis que respalden la implementación de estrategias para fortalecer la ruralidad en Suba, con énfasis en la operación de la ULATA
Adaptarse a las necesidades emergentes de los proyectos rurales, apoyando en acciones estratégicas y operativas que impulsen el desarrollo sostenible de la zona rural.
Gestionar y ejecutar acciones policivas y de control en áreas de Reserva Thomas Vander Hammen.</t>
  </si>
  <si>
    <t>05-33-GP-2537-02-17</t>
  </si>
  <si>
    <t>FDLSUBA-CD-068-2026 (144781)</t>
  </si>
  <si>
    <t>119-2026-CPS-AG (144781)</t>
  </si>
  <si>
    <t>119-2026</t>
  </si>
  <si>
    <t>119</t>
  </si>
  <si>
    <t>DIRONN MAURICIO TRINIDAD AMADO</t>
  </si>
  <si>
    <t>https://community.secop.gov.co/Public/Tendering/OpportunityDetail/Index?noticeUID=CO1.NTC.9498243&amp;isFromPublicArea=True&amp;isModal=true&amp;asPopupView=true</t>
  </si>
  <si>
    <t>CO1.REQ.9588434</t>
  </si>
  <si>
    <t>CO1.PCCNTR.8867595</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</si>
  <si>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
  </si>
  <si>
    <t>dironntrinidad@gmail.com</t>
  </si>
  <si>
    <t>AVENIDA CARRERA 87 # 128 A - 35</t>
  </si>
  <si>
    <t>JESSICA JULIETH LEAÑO LAZARO</t>
  </si>
  <si>
    <t xml:space="preserve">C.C. No. 1.100.686.093 de Sampués, Sucre </t>
  </si>
  <si>
    <t>COMUNICACIONES</t>
  </si>
  <si>
    <t>COMPAÑA MUNDIAL DE SEGUROS SA</t>
  </si>
  <si>
    <t>CBC100073718</t>
  </si>
  <si>
    <t xml:space="preserve">Prestar el apoyo Técnico en sonido a la Alcaldía Local de Suba en los eventos que se requieran y/o que soliciten a la Alcaldía o de la comunidad.
Preparar y diligenciar las planillas que den cuenta del uso de elementos utilizados en el marco de los eventos y actividades _x000D_
Reportar orpotunamente los daños o posibles riesgos identificados en el manejo de cada uno de los equipos o elementos utilizados._x000D_
Realizar revisiones periódicas e informar al supervisor y/o apoyo a la supervisión del contrato y al Área de Gestión para el Desarrollo Local, el estado actual de los equipos y proponer acciones de mejora con el fin de mitigar los riesgos en el uso de los mismos._x000D_
Garantizar el cuidado y el buen manejo de los equipos o elementos de la entidad, en el marco de eventos y actividades. _x000D_
Asistir puntalmente a los eventos, reuniones de preparación, capacitación, información y demás reuniones que se realicen y las que requiera su presencia._x000D_
Apoyar en la operatividad de los implementos de sonido, cableado y demás elementos que se requieran durante las presentaciones y garantizar que su funcionamiento sea óptimo durante las mismas o informar a tiempo los riesgos que implica un montaje artístico en el campo.
Apoyar a la persona que lídera el evento y/o actividad en todo lo relevante a aspectos logísticos para el desarrollo de las actividades de los componentes asignados. _x000D_
Realizar visitas previas al espacio donde se llevarán a cabo las actividades y/o eventos con el fin de evaluar las necesidades y así garantizar el alistamiento previo y las condiciones óptimas del mismo ._x000D_
Apoyar el traslado y custodia de los elementos y equipos que se ponen a disposición de las diferentes actividades._x000D_
Cumplir con los protocolos utilizados por la Alcaldía para el retiro y el ingreso de los bienes en calidad de préstamo._x000D_
Realizar el reporte de manera inmediata a la persona lider del evento o actividad, en el caso de cualquier anomalia identificada_x000D_
Las demás que se le asignen y que surjan de la naturaleza del contrato o que sean solicitadas por el supervisor del contrato._x000D_
</t>
  </si>
  <si>
    <t>50.9 Meses</t>
  </si>
  <si>
    <t>05-33-GP-2537-02-18</t>
  </si>
  <si>
    <t>120-2026-CPS-AG (144781)</t>
  </si>
  <si>
    <t>120-2026</t>
  </si>
  <si>
    <t>120</t>
  </si>
  <si>
    <t>JAIME ALEJANDRO CHACÓN FLÓREZ</t>
  </si>
  <si>
    <t>CO1.PCCNTR.8867745</t>
  </si>
  <si>
    <t>alejandroxchacon@outlook.com</t>
  </si>
  <si>
    <t>KR  4    ESTE  30 A  20    CA 25</t>
  </si>
  <si>
    <t>05-33-GP-2537-02-27</t>
  </si>
  <si>
    <t>FDLSUBA-CD-069-2026 (144804)</t>
  </si>
  <si>
    <t>121-2026-CPS-P (144804)</t>
  </si>
  <si>
    <t>121-2026</t>
  </si>
  <si>
    <t>121</t>
  </si>
  <si>
    <t>THALÍA VALENTINA PUENTES PEDROZO</t>
  </si>
  <si>
    <t>https://community.secop.gov.co/Public/Tendering/OpportunityDetail/Index?noticeUID=CO1.NTC.9503838&amp;isFromPublicArea=True&amp;isModal=true&amp;asPopupView=true</t>
  </si>
  <si>
    <t>CO1.REQ.9592069</t>
  </si>
  <si>
    <t>CO1.PCCNTR.8872964</t>
  </si>
  <si>
    <t>PRESTAR SERVICIOS PROFESIONALES DE APOYO AL EQUIPO DE PRENSA Y COMUNICACIONES DE LA ALCALDÍA LOCAL EN LA REALIZACIÓN DE PRODUCTOS Y PIEZAS DIGITALES; IMPRESAS Y PUBLICITARIAS DE GRAN FORMATO Y DE ANIMACIÓN GRÁFICA; ASÍ COMO APOYAR LA PRODUCCIÓN Y MONTAJE DE EVENTOS</t>
  </si>
  <si>
    <t>thal.puentes@gmail.com</t>
  </si>
  <si>
    <t>DIAGONAL 146 # 118 - 41</t>
  </si>
  <si>
    <t>SEGUROS DEL ESTADO S A</t>
  </si>
  <si>
    <t xml:space="preserve">Desarrollar o diseñar las piezas gráficas para los contenidos de las redes sociales y sitio web de la _x000D_
Alcaldía Local.
Realizar la adaptación gráfica de las campañas de la Alcaldía Local con el fin de lograr uniformidad en los mensajes y mantener un cronograma actualizado de las fechas de solicitud y entrega de las respectivas piezas._x000D_
Hacer seguimiento a la impresión y distribución de las piezas gráficas elaboradas para la estrategia digital y las campañas internas y externas de la Alcaldía Local.
Realizar la producción de contenidos audiovisuales en diferentes plataformas, tales como animación y video, en diversos medios y soportes.
Diseñar el montaje de piezas audiovisuales para la divulgación de las diferentes campañas y proyectos de la entidad.
 Realizar la conceptualización de contenidos y proyectos para su realización audiovisual
Las demás que sean inherentes al objeto contractual, que se encuentren en la normatividad o que sean asignadas por el supervisor del contrato._x000D_
</t>
  </si>
  <si>
    <t>05-33-GP-2537-02-28</t>
  </si>
  <si>
    <t>122-2026-CPS-P (144804)</t>
  </si>
  <si>
    <t>122-2026</t>
  </si>
  <si>
    <t>122</t>
  </si>
  <si>
    <t>GINNA CATALINA OSORIO MOJICA</t>
  </si>
  <si>
    <t>CO1.PCCNTR.8873270</t>
  </si>
  <si>
    <t xml:space="preserve"> ESPECIALIZADO No Aplica PROFESIONAL</t>
  </si>
  <si>
    <t>parentesisdc@gmail.com</t>
  </si>
  <si>
    <t>CALLE 54 # 9 - 8</t>
  </si>
  <si>
    <t>05-33-GP-2537-02-29</t>
  </si>
  <si>
    <t>FDLSUBA-CD-070-2026 (145143)</t>
  </si>
  <si>
    <t>123-2026-CPS-P (145143)</t>
  </si>
  <si>
    <t>123-2026</t>
  </si>
  <si>
    <t>123</t>
  </si>
  <si>
    <t>MIGUEL CHIAPPE PULIDO</t>
  </si>
  <si>
    <t>https://community.secop.gov.co/Public/Tendering/OpportunityDetail/Index?noticeUID=CO1.NTC.9459920&amp;isFromPublicArea=True&amp;isModal=true&amp;asPopupView=true</t>
  </si>
  <si>
    <t>CO1.REQ.9582705</t>
  </si>
  <si>
    <t>CO1.PCCNTR.8829839</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</si>
  <si>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</si>
  <si>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miguelchiappe@gmail.com</t>
  </si>
  <si>
    <t>CARRERA 111 # 135 B - 57</t>
  </si>
  <si>
    <t xml:space="preserve">Realizar y entregar para aprobación un cronograma de actividades y de entrega de productos asociados al presente contrato y el plan de trabajo. 
Participar en las sesiones de coordinación y capacitación programadas en temas de participación de la Alcaldía Local.
Acompañar y liderar la estrategia de comunicaciones del sector cultural.
Acompañar al referente de cultura en el desarrollo de acciones dirigidas a las organizaciones y agentes del sector de la localidad, asistir a eventos locales, para el fortalecimiento de las capacidades y procesos, así como para la difusión de la oferta institucional del sector Cultura, Recreación y Deporte.
Mantener actualizada la Base de Datos del sector de arte, cultura y patrimonio de la localidad.
Acompañar los procesos de caracterización y diagnósticos del sector cultural y organizaciones en la localidad.
Acompañar los procesos de fortalecimiento de las organizaciones, agrupaciones y actores del sector cultural.
Acompañar la atención de solicitudes y suministro de información local relacionada con arte, cultura y patrimonio.
Acompañar la producción y logística de las actividades realizadas por la Alcaldía Local.
Acompañar la presentación o rendición de informes a los entes de control, entidades, instancias de participación y comunidad en general.
Asistir a las reuniones a las que sea citado o designado, para la atención de los asuntos relacionados con el objeto contractual.
Las demás que sean inherentes al objeto contractual, que se encuentren en la normatividad o que sean solicitadas por el supervisor del contrato._x000D_
</t>
  </si>
  <si>
    <t>55.5 Meses</t>
  </si>
  <si>
    <t>05-33-GP-2537-02-30</t>
  </si>
  <si>
    <t>FDLSUBA-CD-071-2026 (144880)</t>
  </si>
  <si>
    <t>124-2026-CPS-P (144880)</t>
  </si>
  <si>
    <t>124-2026</t>
  </si>
  <si>
    <t>124</t>
  </si>
  <si>
    <t>KAREM ANGELICA HERRERA SÁNCHEZ</t>
  </si>
  <si>
    <t>https://community.secop.gov.co/Public/Tendering/OpportunityDetail/Index?noticeUID=CO1.NTC.9501922&amp;isFromPublicArea=True&amp;isModal=true&amp;asPopupView=true</t>
  </si>
  <si>
    <t>CO1.REQ.9622032</t>
  </si>
  <si>
    <t>CO1.PCCNTR.8871717</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</si>
  <si>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t>
  </si>
  <si>
    <t>angelica.herrera.13@hotmail.com</t>
  </si>
  <si>
    <t>CARRERA 90 C # 127 - 159</t>
  </si>
  <si>
    <t xml:space="preserve">Crear, realizar y producir vídeos, programas y capsulas audiovisuales que transmitan un mensaje en la comunicación interna y externa sobre la gestión de la Alcaldía Local de acuerdo con los lineamientos establecidos por la Oficina Asesora de Comunicaciones de la Secretaría Distrital de Gobierno._x000D_
Apoyar la producción de fotografías y la realización de piezas audiovisuales de los acontecimientos, hechos y eventos de la Alcaldía Local que ilustren las noticias en un medio de comunicación escrito, impreso o digital._x000D_
Realizar el registro en video de los recorridos, operativos realizados en las localidades, así como de los eventos externos e internos de la Alcaldía Local._x000D_
Realizar el revelado, impresión, ampliación, retoque y reproducción del material fotográfico, a través del uso de software y demás herramientas informáticas, de acuerdo con los sistemas establecidos en la Alcaldía Local._x000D_
Realizar la obtención de imágenes que reflejen la misión de la Alcaldía Local, con el fin de actualizar el banco de imágenes y material audiovisual._x000D_
Realizar el registro audiovisual y seguimiento de las obras de infraestructura ejecutadas por la Alcaldía Local, con tomas desde el mismo ángulo antes, durante y después de la ejecución de la obra._x000D_
Realizar la sistematización y archivo del material audiovisual de la Alcaldía Local._x000D_
Crear piezas audiovisuales para campañas y eventos institucionales_x000D_
Revisar el correcto funcionamiento de los equipos de cámara y de grabación que estén a su cargo._x000D_
Participar en la preparación, diseño y montaje de material fotográfico para exposiciones y eventos institucionales, orientados a promover y difundir actividades de la Alcaldía Local._x000D_
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Secretaría Distrital de Gobierno._x000D_
Entregar el archivo fotográfico a las personas encargadas para la generación de contenido gráfico, teniendo en cuenta las directrices establecida por el Sistema Integrado de Gestión de la Secretaría Distrital de Gobierno._x000D_
_x000D_
Las demás que sean inherentes al objeto contractual, que se encuentren en la normatividad o que sean asignadas por el supervisor del contrato._x000D_
</t>
  </si>
  <si>
    <t>78.3 Meses</t>
  </si>
  <si>
    <t>05-33-GP-2537-02-32</t>
  </si>
  <si>
    <t>FDLSUBA-CD-072-2026 (144995)</t>
  </si>
  <si>
    <t>125-2026-CPS-P (144995)</t>
  </si>
  <si>
    <t>125-2026</t>
  </si>
  <si>
    <t>125</t>
  </si>
  <si>
    <t>RAFAEL JALLER</t>
  </si>
  <si>
    <t>https://community.secop.gov.co/Public/Tendering/OpportunityDetail/Index?noticeUID=CO1.NTC.9483268&amp;isFromPublicArea=True&amp;isModal=true&amp;asPopupView=true</t>
  </si>
  <si>
    <t>CO1.REQ.9592645</t>
  </si>
  <si>
    <t>CO1.PCCNTR.8853593</t>
  </si>
  <si>
    <t>PRESTAR SERVICIOS PROFESIONALES PARA EL CUBRIMIENTO DE LAS ACTIVIDADES; CRONOGRAMAS Y AGENDA DE LA ALCALDÍA LOCAL A NIVEL INTERNO Y EXTERNO; ASÍ COMO LA GENERACIÓN DE CONTENIDOS PERIODÍSTICOS</t>
  </si>
  <si>
    <t>rafajallers@gmail.com</t>
  </si>
  <si>
    <t>CARRERA 86 # 88 - 20</t>
  </si>
  <si>
    <t>NB100427301</t>
  </si>
  <si>
    <t>Desarrollar comunicados, cubrimientos y apoyo a temas asociados a prensa, de acuerdo con los temas asignados.
Realizar seguimiento a las necesidades y requerimientos comunicacionales de la Alcaldía Local.
Realizar el cubrimiento de actividades, operativos, eventos y demás acciones desarrollas por la Alcaldía Local. 
Crear y ejecutar publicaciones impresas y/o digitales con contenidos de la entidad con la periodicidad que determine el líder de comunicaciones. 
Alimentar en la página web de la entidad, el contenido noticioso y de prensa a que haya lugar
Acompañar la realización, conceptualización y desarrollo de piezas audiovisuales requeridas por la Alcaldía Local.
Acompañar en el monitoreo de medios de comunicación y seguimiento a los contenidos de la Alcaldía Local.
Las demás que sean inherentes al objeto contractual y que sean solicitadas por el supervisor y/o apoyo a la supervisión del contrato.</t>
  </si>
  <si>
    <t>48.6 Meses</t>
  </si>
  <si>
    <t>05-33-GP-2537-02-33</t>
  </si>
  <si>
    <t>126-2026-CPS-P (144995)</t>
  </si>
  <si>
    <t>126-2026</t>
  </si>
  <si>
    <t>126</t>
  </si>
  <si>
    <t>DANIELA CASTELBLANCO TRIANA</t>
  </si>
  <si>
    <t>CO1.PCCNTR.8866335</t>
  </si>
  <si>
    <t>triana.c.d_21@hotmail.com</t>
  </si>
  <si>
    <t>CL 130 C BIS B 97 24</t>
  </si>
  <si>
    <t>17.3 Meses</t>
  </si>
  <si>
    <t>05-33-GP-2537-02-34</t>
  </si>
  <si>
    <t>127-2026-CPS-P (144995)</t>
  </si>
  <si>
    <t>127-2026</t>
  </si>
  <si>
    <t>127</t>
  </si>
  <si>
    <t>DANIELA ELISA RODRÍGUEZ LÓPEZ</t>
  </si>
  <si>
    <t>CO1.PCCNTR.8866926</t>
  </si>
  <si>
    <t>danielatrabajo2019@gmail.com</t>
  </si>
  <si>
    <t>CALLE 167 A # 48 - 20</t>
  </si>
  <si>
    <t>NB100427187</t>
  </si>
  <si>
    <t>05-33-GP-2537-02-36</t>
  </si>
  <si>
    <t>FDLSUBA-CD-073-2026 (145221)</t>
  </si>
  <si>
    <t>128-2026-CPS-P (145221)</t>
  </si>
  <si>
    <t>128-2026</t>
  </si>
  <si>
    <t>128</t>
  </si>
  <si>
    <t>MARIA ALEJANDRA BUITRAGO LOZANO</t>
  </si>
  <si>
    <t>https://community.secop.gov.co/Public/Tendering/OpportunityDetail/Index?noticeUID=CO1.NTC.9498748&amp;isFromPublicArea=True&amp;isModal=true&amp;asPopupView=true</t>
  </si>
  <si>
    <t>CO1.REQ.9622464</t>
  </si>
  <si>
    <t>CO1.PCCNTR.8868171</t>
  </si>
  <si>
    <t>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t>
  </si>
  <si>
    <t>maria9405@hotmail.com</t>
  </si>
  <si>
    <t>CALLE 151 # 109 - 83</t>
  </si>
  <si>
    <t>Crear, programar y publicar contenido en las diferentes plataformas digitales.
Diseñar estrategias para aumentar el alcance, la interacción y el crecimiento de la comunidad en línea._x000D_
Supervisar las interacciones en tiempo real y responder a comentarios, mensajes y menciones.
Realizar análisis de métricas para evaluar el desempeño de las publicaciones y las campañas.
Responder de manera oportuna y profesional a consultas, quejas o solicitudes realizadas por los usuarios en redes sociales.
Escalar problemas o inquietudes relevantes al equipo correspondiente.
Diseñar textos, imágenes, videos o cualquier otro formato de contenido creativo y relevante para la audiencia.
Garantizar que el contenido esté alineado con la identidad y objetivos de la marca.
Planificar y ejecutar campañas digitales en redes sociales para alcanzar objetivos específicos.
Identificar tendencias y oportunidades para mejorar la presencia de la marca.
Analizar las estrategias y acciones de marcas competidoras para identificar mejores prácticas o innovaciones.
Manejar adecuadamente comentarios negativos, crisis de reputación u otros problemas en redes sociales siguiendo protocolos establecidos.
Mantenerse al día con las tendencias y cambios en algoritmos de las plataformas sociales.
Proponer nuevas herramientas o enfoques para optimizar las estrategias de la marca.
Crear informes detallados sobre el rendimiento de las redes sociales y el cumplimiento de objetivos.
Proponer mejoras basadas en los datos obtenidos.</t>
  </si>
  <si>
    <t>20.5 Meses</t>
  </si>
  <si>
    <t>05-33-GP-2537-02-37</t>
  </si>
  <si>
    <t>FDLSUBA-CD-074-2026 (145242)</t>
  </si>
  <si>
    <t>129-2026-CPS-P (145242)</t>
  </si>
  <si>
    <t>129-2026</t>
  </si>
  <si>
    <t>129</t>
  </si>
  <si>
    <t>SARA VANESA CHACÓN PÁEZ</t>
  </si>
  <si>
    <t>https://community.secop.gov.co/Public/Tendering/OpportunityDetail/Index?noticeUID=CO1.NTC.9519929&amp;isFromPublicArea=True&amp;isModal=true&amp;asPopupView=true</t>
  </si>
  <si>
    <t>CO1.REQ.9668107</t>
  </si>
  <si>
    <t>CO1.PCCNTR.8887345</t>
  </si>
  <si>
    <t>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t>
  </si>
  <si>
    <t>periodistasara@gmail.com</t>
  </si>
  <si>
    <t>CARRERA 6 A # 38 - 197</t>
  </si>
  <si>
    <t>Diseñar y ejecutar estrategias de comunicación interna y externa, así como los planes de comunicación correspondientes._x000D_
_x000D_
Administrar y mantener actualizadas las herramientas y plataformas de comunicación interna, tales como intranet, correos masivos, tableros informativos, boletines y redes sociales internas, garantizando su eficacia para la difusión de la información.
Crear, producir y realizar videos, programas y cápsulas audiovisuales que difundan mensajes de comunicación interna y externa sobre la gestión de la Alcaldía Local, de acuerdo con los lineamientos de la Oficina Asesora de Comunicaciones de la Secretaría Distrital de Gobierno._x000D_
Apoyar la producción fotográfica y la elaboración de piezas audiovisuales que registren acontecimientos, hechos y eventos de la Alcaldía Local, para ilustrar noticias en medios de comunicación escritos, impresos o digitales.
Elaborar contenidos informativos y diseñar materiales de comunicación tales como boletines, comunicados, infografías y demás piezas que sean requeridas por el supervisor y/o el apoyo a la supervisión del contrato.
Promover actividades de comunicación que fortalezcan la cultura organizacional y fomenten la integración de los equipos de trabajo de la Alcaldía Local.
Diseñar y aplicar encuestas de percepción, así como realizar el análisis de impacto de las estrategias de comunicación implementadas.
Elaborar y aplicar protocolos de comunicación para la atención de situaciones críticas en la Alcaldía Local, garantizando un manejo oportuno y efectivo de la información.
Las demás obligaciones que sean inherentes al objeto contractual y que le sean asignadas por el supervisor y/o el apoyo a la supervisión del contrato.</t>
  </si>
  <si>
    <t>05-33-GP-2537-02-38</t>
  </si>
  <si>
    <t>FDLSUBA-CD-075-2026 (145017)</t>
  </si>
  <si>
    <t>130-2026-CPS-AG (145017)</t>
  </si>
  <si>
    <t>130-2026</t>
  </si>
  <si>
    <t>130</t>
  </si>
  <si>
    <t>DANIEL ALEJANDRO ARGAEZ MORENO</t>
  </si>
  <si>
    <t>https://community.secop.gov.co/Public/Tendering/OpportunityDetail/Index?noticeUID=CO1.NTC.9459730&amp;isFromPublicArea=True&amp;isModal=true&amp;asPopupView=true</t>
  </si>
  <si>
    <t>CO1.REQ.9583148</t>
  </si>
  <si>
    <t>CO1.PCCNTR.8829371</t>
  </si>
  <si>
    <t>PRESTAR SERVICIOS DE APOYO DE PRENSA Y COMUNICACIONES DE LA ALCALDÍA LOCAL EN LOS CUBRIMIENTOS INFORMATIVOS Y GENERACIÓN DE CONTENIDOS AUDIOVISUALES INSTITUCIONALES DEL DESPACHO DE LA ALCALDÍA LOCAL SUBA</t>
  </si>
  <si>
    <t>danielargaez12@gmail.com</t>
  </si>
  <si>
    <t>CARRERA 87 B # 69 B - 28</t>
  </si>
  <si>
    <t>CBO100028427</t>
  </si>
  <si>
    <t xml:space="preserve">Ejecutar las sesiones fotográficas según lo acordado, ya sea en estudio o en locaciones externas, adaptándose a las necesidades de la Alcaldía Local._x000D_
Asegurar que las imágenes capturadas cumplan con los estándares técnicos y creativos acordados, prestando atención a la iluminación, composición, enfoque y estilo visual.
Realizar la edición de las fotografías, incluyendo retoques, ajustes de color, recorte y otros procesos necesarios para mejorar la calidad de las imágenes finales._x000D_
Entregar las fotografías en el formato y medio acordado (digital, impreso, etc.), dentro del plazo estipulado en el contrato._x000D_
Mantener la confidencialidad sobre cualquier material, evento o contenido relacionado con la Alcaldía Local de Suba, que pueda ser considerado privado o sensible.
Utilizar equipo fotográfico adecuado y profesional para garantizar la calidad de las imágenes, así como otros recursos necesarios para el desarrollo de las sesiones._x000D_
Realizar ajustes o cambios en las imágenes solicitados por el supervisor dentro de los términos acordados, según la naturaleza del proyecto. 
Cumplir con los plazos establecidos para la entrega de las fotografías editadas y cualquier otro material relacionado con el proyecto fotográfico._x000D_
Asegurar la conservación adecuada de los archivos originales y editados durante un tiempo determinado, a disposición del cliente si se requieren copias adicionales._x000D_
Las demás que se le asignen y que surjan de la naturaleza del contrato o que sean solicitadas por el supervisor del contrato._x000D_
</t>
  </si>
  <si>
    <t>05-33-GP-2537-02-121</t>
  </si>
  <si>
    <t>FDLSUBA-CD-076-2026 (145145)</t>
  </si>
  <si>
    <t>131-2026-CPS-P (145145)</t>
  </si>
  <si>
    <t>131-2026</t>
  </si>
  <si>
    <t>131</t>
  </si>
  <si>
    <t>JESSICA JULIETH LEAÑO LÁZARO</t>
  </si>
  <si>
    <t>https://community.secop.gov.co/Public/Tendering/OpportunityDetail/Index?noticeUID=CO1.NTC.9523092&amp;isFromPublicArea=True&amp;isModal=true&amp;asPopupView=true</t>
  </si>
  <si>
    <t>CO1.REQ.9669234</t>
  </si>
  <si>
    <t>CO1.PCCNTR.8890972</t>
  </si>
  <si>
    <t>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t>
  </si>
  <si>
    <t>jessicaleano26@gmail.com</t>
  </si>
  <si>
    <t>CL  47     7  35</t>
  </si>
  <si>
    <t>Crear y ejecutar planes de comunicación interna y externa que reflejen los objetivos y valores de la organización._x000D_
Establecer y mantener relaciones efectivas con medios de comunicación, periodistas y otras partes interesadas, así como coordinar entrevistas, conferencias de prensa y eventos mediáticos.
Redactar comunicados de prensa, boletines informativos y publicaciones para diferentes plataformas, así como supervisar la calidad y coherencia de los mensajes difundidos en redes sociales, sitios web y otros canales.
Diseñar y ejecutar estrategias para responder a situaciones de crisis comunicacional, mitigando riesgos para la reputación de la organización.
Liderar y supervisar al personal del área de comunicaciones, asignando tareas y asegurando el cumplimiento de metas.
Realizar seguimiento de noticias relevantes sobre la organización y su entorno, analizando el impacto mediático de sus actividades.
Coordinar la logística y comunicación de eventos institucionales, como ruedas de prensa, lanzamientos y actividades de responsabilidad social._x000D_
Diseñar campañas publicitarias y de relaciones públicas que impulsen la imagen de la organización.
Actuar como portavoz de la organización en medios de comunicación o ante audiencias clave cuando sea necesario.
Medir el impacto de las estrategias de comunicación y ajustar acciones en función de los resultados obtenidos.</t>
  </si>
  <si>
    <t>18.7 Meses</t>
  </si>
  <si>
    <t>05-33-GP-2537-03-05</t>
  </si>
  <si>
    <t>FDLSUBA-CD-077-2026 (144887)</t>
  </si>
  <si>
    <t>132-2026-CPS-P (144887)</t>
  </si>
  <si>
    <t>132-2026</t>
  </si>
  <si>
    <t>132</t>
  </si>
  <si>
    <t>JENNY PAOLA ARIZA AMAYA</t>
  </si>
  <si>
    <t>https://community.secop.gov.co/Public/Tendering/OpportunityDetail/Index?noticeUID=CO1.NTC.9436443&amp;isFromPublicArea=True&amp;isModal=true&amp;asPopupView=true</t>
  </si>
  <si>
    <t>CO1.REQ.9569606</t>
  </si>
  <si>
    <t>CO1.PCCNTR.8807200</t>
  </si>
  <si>
    <t>PRESTAR LOS SERVICIOS PROFESIONALES PARA APOYAR LA COORDINACIÓN Y TRÁMITE DE DESPACHOS COMISORIOS DE LA ALCALDÍA LOCAL DE SUBA.</t>
  </si>
  <si>
    <t>nacha_ar@hotmail.com</t>
  </si>
  <si>
    <t>CARRERA 11 # 141 A - 9</t>
  </si>
  <si>
    <t>ANGELA BIBIANA ROJAS PUERTAS</t>
  </si>
  <si>
    <t>C.C. No. 20.533.153 Fomeque (Cund)</t>
  </si>
  <si>
    <t xml:space="preserve"> DESPACHOS COMISORIOS</t>
  </si>
  <si>
    <t xml:space="preserve">Apoyar la gestión de coordinación de todas las actividades relacionadas con los despachos comisorios_x000D_
Apoyar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_x000D_
Mantener actualizada la base de datos o libro de Despachos comisorios junto con su respectivo archivo_x000D_
Hacer las citaciones, notificaciones telegramas, autos y demás documentos que se requieran para llevar a cabo las diligencias comisionadas_x000D_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Las demás que sean inherentes al objeto contractual, que se encuentren en la normatividad o que sean solicitadas por el supervisor del contrato._x000D_
</t>
  </si>
  <si>
    <t>47.3 Meses</t>
  </si>
  <si>
    <t>05-33-GP-2537-03-06</t>
  </si>
  <si>
    <t>FDLSUBA-CD-078-2026 (144902)</t>
  </si>
  <si>
    <t>133-2026-CPS-P (144902)</t>
  </si>
  <si>
    <t>133-2026</t>
  </si>
  <si>
    <t>133</t>
  </si>
  <si>
    <t>DANIEL MAURICIO MIRANDA MOYA</t>
  </si>
  <si>
    <t>https://community.secop.gov.co/Public/Tendering/OpportunityDetail/Index?noticeUID=CO1.NTC.9436786&amp;isFromPublicArea=True&amp;isModal=true&amp;asPopupView=true</t>
  </si>
  <si>
    <t>CO1.REQ.9570521</t>
  </si>
  <si>
    <t>CO1.PCCNTR.8807256</t>
  </si>
  <si>
    <t>PRESTAR LOS SERVICIOS PROFESIONALES PARA APOYAR EL TRÁMITE DE DESPACHOS COMISORIOS DE LA ALCALDÍA LOCAL DE SUBA.</t>
  </si>
  <si>
    <t>d.miranda86@hotmail.com</t>
  </si>
  <si>
    <t>CARRERA 102 # 154 - 30</t>
  </si>
  <si>
    <t>Recibir y apoyar la revisión de los despachos comisorios que son radicados en la Alcaldía Local, seleccionando aquellos que deban ser devueltos o requieran trámites adicionales. 
Mantener actualizada la base de datos o libro de Despachos comisorios junto con su respectivo archivo_x000D_
Hacer las citaciones, notificaciones, autos y demás documentos que se requieran para llevar a cabo las diligencias comisionadas.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Atención al Público_x000D_
Las demás que sean inherentes al objeto contractual, que se encuentren en la normatividad o que sean solicitadas por el supervisor del contrato.</t>
  </si>
  <si>
    <t>05-33-GP-2537-03-07</t>
  </si>
  <si>
    <t>134-2026-CPS-P (144902)</t>
  </si>
  <si>
    <t>134-2026</t>
  </si>
  <si>
    <t>134</t>
  </si>
  <si>
    <t>CINDY JULIETH CAÑON RUIZ</t>
  </si>
  <si>
    <t>CO1.PCCNTR.8807615</t>
  </si>
  <si>
    <t>cinjuli22@gmail.com</t>
  </si>
  <si>
    <t>CALLE 69 # 120 - 18</t>
  </si>
  <si>
    <t>27 Meses</t>
  </si>
  <si>
    <t>05-33-GP-2537-03-08</t>
  </si>
  <si>
    <t>135-2026-CPS-P (144902)</t>
  </si>
  <si>
    <t>135-2026</t>
  </si>
  <si>
    <t>135</t>
  </si>
  <si>
    <t>SILVIO ESTEBAN CARVAJAL ORDOÑEZ</t>
  </si>
  <si>
    <t>CO1.PCCNTR.9178130</t>
  </si>
  <si>
    <t>PRESTAR LOS SERVICIOS PROFESIONALES PARA APOYAR EL TRÁMITE DE DESPACHOS COMISORIOS  DE LA ALCALDÍA LOCAL DE SUBA.</t>
  </si>
  <si>
    <t>ruizriverabogados@gmail.com</t>
  </si>
  <si>
    <t>COMPENSAR</t>
  </si>
  <si>
    <t>AVENIDA CARRERA 30 NRO. 1 - 43</t>
  </si>
  <si>
    <t>05-33-GP-2537-03-10</t>
  </si>
  <si>
    <t>FDLSUBA-CD-079-2026 (144910)</t>
  </si>
  <si>
    <t>136-2026-CPS-AG (144910)</t>
  </si>
  <si>
    <t>136-2026</t>
  </si>
  <si>
    <t>136</t>
  </si>
  <si>
    <t>JESICA PAOLA MUNEVAR GONZALEZ</t>
  </si>
  <si>
    <t>https://community.secop.gov.co/Public/Tendering/OpportunityDetail/Index?noticeUID=CO1.NTC.9437282&amp;isFromPublicArea=True&amp;isModal=true&amp;asPopupView=true</t>
  </si>
  <si>
    <t>CO1.REQ.9570912</t>
  </si>
  <si>
    <t>CO1.PCCNTR.8807692</t>
  </si>
  <si>
    <t>PRESTAR LOS SERVICIOS DE APOYO A LA GESTIÓN EN EL TRÁMITE DE DESPACHOS COMISORIOS DE LA ALCALDÍA LOCAL DE SUBA.</t>
  </si>
  <si>
    <t xml:space="preserve"> AUXILIAR BACHILLER</t>
  </si>
  <si>
    <t>jesicaemp@gmail.com</t>
  </si>
  <si>
    <t>CALLE 133 # 154 - 21</t>
  </si>
  <si>
    <t xml:space="preserve">Recibir, distribuir, organizar y archivar tanto la correspondencia, como los documentos que se generen con respecto a despachos comisorios_x000D_
Apoyar y mantener actualizados la base de datos correspondiente a los depachos comisorios_x000D_
Apoyar en la elaboración, actualización, alimentación y construcción de la base de datos correspondiente a los despachos comisorios de la Localidad de Suba._x000D_
Apoyar en la proyección de respuestas a los requerimientos que sean emitidos_x000D_
Responder a las solicitudes de la ciudadanía como de entes de control, oficios, derechos de petición y/o similares que sean radicados en el aplicativo Orfeo y/o por diferentes medios, que le sean asignados._x000D_
Realizar seguimiento a las respuestas oportunas de las solicitudes correspondientes a despachos comisorios_x000D_
Mantener y velar por la actualización de las carpetas físicas y magnéticas de la documentación generada
Las demás actividades que le sean asignadas por el supervisor y que tengan relación con el objeto contractual._x000D_
</t>
  </si>
  <si>
    <t>05-33-GP-2537-03-11</t>
  </si>
  <si>
    <t>137-2026-CPS-AG (144910)</t>
  </si>
  <si>
    <t>137-2026</t>
  </si>
  <si>
    <t>137</t>
  </si>
  <si>
    <t>PAOLA ANDREA CASAS ARDILA</t>
  </si>
  <si>
    <t>CO1.PCCNTR.8808113</t>
  </si>
  <si>
    <t>paocasas93@gmail.com</t>
  </si>
  <si>
    <t>CARRERA 99 # 4 - 5</t>
  </si>
  <si>
    <t>21.5 Meses</t>
  </si>
  <si>
    <t>04-26-PP-2456-01-03</t>
  </si>
  <si>
    <t>FDLSUBA-CD-081-2026 (146374)</t>
  </si>
  <si>
    <t>139-2026-CPS-AG (146374)</t>
  </si>
  <si>
    <t>139-2026</t>
  </si>
  <si>
    <t>139</t>
  </si>
  <si>
    <t>FELIPE ARMANDO OTERO RUEDA</t>
  </si>
  <si>
    <t>https://community.secop.gov.co/Public/Tendering/OpportunityDetail/Index?noticeUID=CO1.NTC.9438397&amp;isFromPublicArea=True&amp;isModal=true&amp;asPopupView=true</t>
  </si>
  <si>
    <t>CO1.REQ.9572378</t>
  </si>
  <si>
    <t>CO1.PCCNTR.8809245</t>
  </si>
  <si>
    <t>O23011745992024245601000</t>
  </si>
  <si>
    <t>PRESTAR LOS SERVICIOS COMO OPERARIO DE VOLQUETA EN EL ÁREA GESTIÓN DEL DESARROLLO LOCAL DE SUBA</t>
  </si>
  <si>
    <t>felipeotero137@gmail.com</t>
  </si>
  <si>
    <t>CARRERA 136 A # 144 - 58</t>
  </si>
  <si>
    <t>CARLOS AUGUSTO GIRALDO GALEANO</t>
  </si>
  <si>
    <t>C.C.No. 93.376.179 de Ibague (Tolima)</t>
  </si>
  <si>
    <t>INFRAESTRUCTURA</t>
  </si>
  <si>
    <t xml:space="preserve">Realizar la operación del equipo de forma puntual y atendiendo todos los requerimientos de seguridad estipulados para tal fin_x000D_
Velar por el buen manejo y correcta conducción del equipo asignado_x000D_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</si>
  <si>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78 Meses</t>
  </si>
  <si>
    <t xml:space="preserve"> MOVILIDAD INTEGRAL, SEGURA Y SOSTENIBLE EN SUBA</t>
  </si>
  <si>
    <t>04-26-PP-2456-01-04</t>
  </si>
  <si>
    <t>140-2026-CPS-AG (146374)</t>
  </si>
  <si>
    <t>140-2026</t>
  </si>
  <si>
    <t>140</t>
  </si>
  <si>
    <t>LEONEL GONZALEZ  MORENO</t>
  </si>
  <si>
    <t>CO1.PCCNTR.8809474</t>
  </si>
  <si>
    <t>lio.leon1946@gmail.com</t>
  </si>
  <si>
    <t>CARRERA 95 A # 131 B - 20</t>
  </si>
  <si>
    <t>73.2 Meses</t>
  </si>
  <si>
    <t>04-26-PP-2456-01-06</t>
  </si>
  <si>
    <t>FDLSUBA-CD-082-2026 (146412)</t>
  </si>
  <si>
    <t>141-2026-CPS-P (146412)</t>
  </si>
  <si>
    <t>141-2026</t>
  </si>
  <si>
    <t>141</t>
  </si>
  <si>
    <t>https://community.secop.gov.co/Public/Tendering/OpportunityDetail/Index?noticeUID=CO1.NTC.9440104&amp;isFromPublicArea=True&amp;isModal=true&amp;asPopupView=true</t>
  </si>
  <si>
    <t>CO1.REQ.9586420</t>
  </si>
  <si>
    <t>CO1.PCCNTR.8810509</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</si>
  <si>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</si>
  <si>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cagiraldo22@gmail.com</t>
  </si>
  <si>
    <t>CL 22A 50 55</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</si>
  <si>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Elaborar los informes y demás documentos que el Alcalde(sa) Local requiera para el pleno cumplimiento de las metas físicas y financieras del Plan de Desarrollo Local en materia de infraestructura._x000D_
Actualizar y verificar el protocolo de gestión compartida en las obras correspondientes._x000D_
Informar de manera oportuna al Alcalde(sa) Local, cualquier fenómeno que altere el equilibrio económico o financiero del contrato o el cabal cumplimiento del contrato o convenio celebrado.
Realizar las actividades derivadas de la suscripción, seguimiento y evaluación de los planes de mejoramiento que se suscriben como consecuencia de las auditorías internas y externas que se realicen en la Alcaldía Local de Suba._x000D_
Proyectar las respuestas a derechos de petición y demás comunicaciones, y apoyar la administración de esta información en el aplicativo ORFEO.
Realizar las actividades de apoyo para la depuración de los compromisos constituidos como obligaciones por pagar.
Las demás que sean inherentes al objeto contractual, que se encuentren en la normatividad o que sean solicitadas por el supervisor del contrato._x000D_
</t>
  </si>
  <si>
    <t>13.3 Meses</t>
  </si>
  <si>
    <t>04-24-PP-2545-02-01</t>
  </si>
  <si>
    <t>FDLSUBA-CD-083-2026 (146449)</t>
  </si>
  <si>
    <t>142-2026-CPS-P (146449)</t>
  </si>
  <si>
    <t>142-2026</t>
  </si>
  <si>
    <t>142</t>
  </si>
  <si>
    <t>CLARA PATRICIA GUTIERREZ SUAREZ</t>
  </si>
  <si>
    <t>https://community.secop.gov.co/Public/Tendering/OpportunityDetail/Index?noticeUID=CO1.NTC.9410775&amp;isFromPublicArea=True&amp;isModal=true&amp;asPopupView=true</t>
  </si>
  <si>
    <t>CO1.REQ.9559145</t>
  </si>
  <si>
    <t>CO1.PCCNTR.8785989</t>
  </si>
  <si>
    <t>O23011745992024254501000</t>
  </si>
  <si>
    <t>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t>
  </si>
  <si>
    <t>clarawilly@hotmail.com</t>
  </si>
  <si>
    <t>CALLE 151 # 13 A - 50 TO. 1 APTO. 1804</t>
  </si>
  <si>
    <t xml:space="preserve">Elaborar estudios previos, proyectos de pliegos y pliegos en su parte técnica, económica y financiera, para el proceso precontractual de los proyectos de inversión Local a su cargo, de conformidad al Plan de Desarrollo Local vigente, así como la evaluación técnica, económica y financiera de los mismos; para el cumplimiento y desarrollo de los procesos, planes y programas._x000D_
Ejercer como apoyo a la supervisión de los contratos de los cuales sea designado en cumplimiento del Manual de interventoría y supervisión establecido por la SDG y la normatividad vigente._x000D_
Realizar los informes que soliciten las entidades Distritales y los entes de control, para el cumplimiento y desarrollo de los procesos, planes y programas, del Plan de Desarrollo Local.
Suministrar trimestralmente y/o cuando se requiera la información con relación a metas, indicadores y el seguimiento del estado de avance de los proyectos del Plan de Desarrollo Local, que se encuentren a su cargo, y en caso de requerirlo, entregar reportes y la información necesaria para la actualización de la información (MUSI)._x000D_
Realizar la repuesta de fondo, oportuna, congruente y tener notificación efectiva de las solicitudes de información, PQRS, derechos de petición que le sean asignadas por el aplicativo de gestión Documental y/o correo institucional.
Dar respuesta oportuna a las solicitudes de información y citaciones de la JAL, entes de control y demás requerimientos en el marco de los acuerdos locales suscritos
Las demás actividades que se generen en temas de formulación de proyectos y que le sean asignadas por el Alcalde Local y/o el Apoyo a la Supervisión del contrato y que surjan de la naturaleza del contrato._x000D_
</t>
  </si>
  <si>
    <t>84.7 Meses</t>
  </si>
  <si>
    <t>PARQUES INTEGRALES, SEGUROS Y SOSTENIBLE EN SUBA</t>
  </si>
  <si>
    <t>04-24-PP-2545-02-02</t>
  </si>
  <si>
    <t>143-2026-CPS-P (146449)</t>
  </si>
  <si>
    <t>143-2026</t>
  </si>
  <si>
    <t>143</t>
  </si>
  <si>
    <t>CRISTIAM FELIPE VANEGAS GARZÓN</t>
  </si>
  <si>
    <t>CO1.PCCNTR.8786325</t>
  </si>
  <si>
    <t>cristiamvanegas@outlook.com</t>
  </si>
  <si>
    <t>CARRERA 56 # 16 - 50</t>
  </si>
  <si>
    <t>04-26-PP-2456-01-07</t>
  </si>
  <si>
    <t>FDLSUBA-CD-084-2026 (146461)</t>
  </si>
  <si>
    <t>144-2026-CPS-P (146461)</t>
  </si>
  <si>
    <t>144-2026</t>
  </si>
  <si>
    <t>144</t>
  </si>
  <si>
    <t>ALVARO DIAZGRANADOS DE PABLO</t>
  </si>
  <si>
    <t>https://community.secop.gov.co/Public/Tendering/OpportunityDetail/Index?noticeUID=CO1.NTC.9440700&amp;isFromPublicArea=True&amp;isModal=true&amp;asPopupView=true</t>
  </si>
  <si>
    <t>CO1.REQ.9575886</t>
  </si>
  <si>
    <t>CO1.PCCNTR.8811430</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</si>
  <si>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t>
  </si>
  <si>
    <t>alvaroedd@hotmail.com</t>
  </si>
  <si>
    <t>CARRERA 22 # 116 - 37</t>
  </si>
  <si>
    <t>CBC100073602</t>
  </si>
  <si>
    <t>Realizar acompañamiento en las distintas etapas del proceso de contratación en relación con los contratos, convenios y demás acuerdos de voluntades que suscriba el Área de Gestión del Desarrollo Local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Las demás que sean inherentes al objeto contractual y que sean solicitadas por el supervisor y/o apoyo a la supervisión del contrato.</t>
  </si>
  <si>
    <t>28.1 Meses</t>
  </si>
  <si>
    <t>04-26-PP-2456-01-08</t>
  </si>
  <si>
    <t>FDLSUBA-CD-085-2026 (146476)</t>
  </si>
  <si>
    <t>145-2026-CPS-P (146476)</t>
  </si>
  <si>
    <t>145-2026</t>
  </si>
  <si>
    <t>145</t>
  </si>
  <si>
    <t>SANDRA PATRICIA ZARAMA MUÑOZ</t>
  </si>
  <si>
    <t>https://community.secop.gov.co/Public/Tendering/OpportunityDetail/Index?noticeUID=CO1.NTC.9441728&amp;isFromPublicArea=True&amp;isModal=true&amp;asPopupView=true</t>
  </si>
  <si>
    <t>CO1.REQ.9577932</t>
  </si>
  <si>
    <t>CO1.PCCNTR.8812301</t>
  </si>
  <si>
    <t>PRESTAR SERVICIOS PROFESIONALES DE APOYO; EN EL ÁREA DE GESTIÓN DEL DESARROLLO LOCAL DE LA ALCALDÍA LOCAL DE SUBA; REALIZANDO LAS REVISIONES PERIÓDICAS DE LAS OBRAS CONTRATADAS; EJECUTADAS Y TERMINADAS POR EL FONDO DE DESARROLLO LOCAL DE SUBA.</t>
  </si>
  <si>
    <t>sandrazarama2005@gmail.com</t>
  </si>
  <si>
    <t>CALLE 125 B # 16 - 30 APTO 403</t>
  </si>
  <si>
    <t>CBC100073477</t>
  </si>
  <si>
    <t>Realizar los estudios de mercado, análisis de sector y estudios previos en cada una de las necesidades de contratación respectivos para los procesos licitatorios del Área de Gestión Del Desarrollo Loca en infraestructura y su correspondientes Interventoría.
Acompañar a los profesionales designados en el proceso de acompañamiento y seguimiento técnico, administrativo, financiero y legal de los contratos y convenios que le sean asignados, de acuerdo con los lineamientos establecidos por la ley.
Realizar los documentos financieros necesarios para los procesos de contratación en la etapa precontractual, contractual y liquidación que se adelanten en el Fondo de Desarrollo Local.
Acompañar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las evaluaciones en el componente técnico y/o financiero de los proponentes y las propuestas que le sean asignadas, en el marco de los procesos de selección de contratistas que adelanta en el Área de Gestión de Desarrollo Local.
Realizar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</si>
  <si>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43.6 Meses</t>
  </si>
  <si>
    <t>04-26-PP-2456-01-09</t>
  </si>
  <si>
    <t>FDLSUBA-CD-086-2026 (146574)</t>
  </si>
  <si>
    <t>146-2026-CPS-AG (146574)</t>
  </si>
  <si>
    <t>146-2026</t>
  </si>
  <si>
    <t>146</t>
  </si>
  <si>
    <t>EDWIN ALEXANDER MENDIVELSO GARCIA</t>
  </si>
  <si>
    <t>https://community.secop.gov.co/Public/Tendering/OpportunityDetail/Index?noticeUID=CO1.NTC.9533538&amp;isFromPublicArea=True&amp;isModal=true&amp;asPopupView=true</t>
  </si>
  <si>
    <t>CO1.REQ.9676879</t>
  </si>
  <si>
    <t>CO1.PCCNTR.8900359</t>
  </si>
  <si>
    <t>PRESTAR LOS SERVICIOS ASISTENCIALES COMO AYUDANTES DE OBRA PARA LA ATENCIÓN DE LA MALLA VIAL LOCAL Y ESPACIO PÚBLICO PEATONAL; DENTRO DEL MARCO DEL PROGRAMA GESTIÓN COMPARTIDA EN LA LOCALIDAD DE SUBA.</t>
  </si>
  <si>
    <t>mega_edal20@hotmail.com</t>
  </si>
  <si>
    <t>CARRERA 88A # 128 D 20 (SUBA RINCÓN)</t>
  </si>
  <si>
    <t>36047994000058479</t>
  </si>
  <si>
    <t xml:space="preserve">Responsable del adecuado manejo de los bienes y/o documentos públicos que se le asignen con ocasión del contrato, para lo cual deberá acreditar el cumplimiento en los procedimientos de custodia y devolución que para el efecto establezca la Entidad. 
Informar en debida forma y oportunidad cualquier novedad que se presente durante la ejecución de los trabajos.  
Realizar  actividades  de  selección,  extendida  y  nivelada  de  materiales  granulares  y  fresados estabilizados_x000D_
 Realizar  las  excavaciones  manuales  requeridas  para  la  instalación  de  materiales  prefabricados  y remates  de  obra._x000D_
Garantizar el uso adecuado de las herramientas y demás elementos suministrados por el contratante para la ejecución de sus funciones. 
Garantizar la implementación de los cerramientos, uso adecuado de los implementos de Protección Personal (EPP)_x000D_
Realizar el cargue de materiales a manera de trasiego correspondientes para el desarrollo de las obras ejecutadas en el marco del Programa de Gestión Compartida.
Todas aquellas actividades relacionadas con la obra y que requieran apoyo de ayudantes de mano de obra.
Atender las instrucciones técnicas y administrativas dadas por el personal del área de gestión para el desarrollo Local en temas de Infraestructura
Realizar la instalación de los elementos prefabricados que correspondan.
Cumplir con los cronogramas de trabajo que se concreten en el Área de Gestión del Desarrollo Local  </t>
  </si>
  <si>
    <t>04-26-PP-2456-01-12</t>
  </si>
  <si>
    <t>FDLSUBA-CD-087-2026 (146575)</t>
  </si>
  <si>
    <t>147-2026-CPS-AG (146575)</t>
  </si>
  <si>
    <t>147-2026</t>
  </si>
  <si>
    <t>147</t>
  </si>
  <si>
    <t>EDWIN ANDRES MAYORGA TIBAQUIRA</t>
  </si>
  <si>
    <t>https://community.secop.gov.co/Public/Tendering/OpportunityDetail/Index?noticeUID=CO1.NTC.9649769&amp;isFromPublicArea=True&amp;isModal=true&amp;asPopupView=true</t>
  </si>
  <si>
    <t>CO1.REQ.9792275</t>
  </si>
  <si>
    <t>CO1.PCCNTR.9016625</t>
  </si>
  <si>
    <t>PRESTAR LOS SERVICIOS COMO OPERARIO DE TRACTO CAMIÓN CON ADECUACIÓN DE SEMI REMOLQUE - CAMA BAJA; EN EL ÁREA GESTIÓN DEL DESARROLLO DE SUBA.</t>
  </si>
  <si>
    <t xml:space="preserve"> BACHILLER BACHILLER CON TRES (3) AÑOS DE EXPERIENCIA RELACIONADA</t>
  </si>
  <si>
    <t>andresmayorga37@hotmail.com</t>
  </si>
  <si>
    <t>CARRERA 114 # 139 - 18 BARRIO SUBA</t>
  </si>
  <si>
    <t xml:space="preserve">Realizar la operación del equipo de forma puntual y atendiendo todos los requerimientos de seguridad estipulados para tal fin_x000D_
Velar por el buen manejo y correcta conducción del equipo asignado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</si>
  <si>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59 Meses</t>
  </si>
  <si>
    <t>04-26-PP-2456-01-14</t>
  </si>
  <si>
    <t>FDLSUBA-CD-088-2026 (147142)</t>
  </si>
  <si>
    <t>148-2026-CPS-AG (147142)</t>
  </si>
  <si>
    <t>148-2026</t>
  </si>
  <si>
    <t>148</t>
  </si>
  <si>
    <t>NURY ANGELICA CUESTAS GUARNIZO</t>
  </si>
  <si>
    <t>https://community.secop.gov.co/Public/Tendering/OpportunityDetail/Index?noticeUID=CO1.NTC.9496811&amp;isFromPublicArea=True&amp;isModal=true&amp;asPopupView=true</t>
  </si>
  <si>
    <t>CO1.REQ.9616048</t>
  </si>
  <si>
    <t>CO1.PCCNTR.8866219</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</si>
  <si>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t>
  </si>
  <si>
    <t>nurycuestas3@gmail.com</t>
  </si>
  <si>
    <t>CALLE 128 B # 121 C - 24</t>
  </si>
  <si>
    <t>Apoyar en la elaboración de estudios de mercado, análisis de sector y estudios previos en cada una de las necesidades de contratación respectivos para los procesos licitatorios del Área de Gestión Del Desarrollo Loca en infraestructura y su correspondientes Interventoría.
Apoyar a los profesionales designados en el proceso de acompañamiento y seguimiento técnico, administrativo, financiero y legal de los contratos y convenios que le sean asignados, de acuerdo con los lineamientos establecidos por la ley.
Apoyar en la realización de documentos financieros necesarios para los procesos de contratación en la etapa precontractual, contractual y liquidación que se adelanten en el Fondo de Desarrollo Local.
Apoyar en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Apoyar las evaluaciones en el componente técnico y/o financiero de los proponentes y las propuestas que le sean asignadas, en el marco de los procesos de selección de contratistas que adelanta en el Área de Gestión de Desarrollo Local.
Apoyar la elaboración de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</si>
  <si>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53.8 Meses</t>
  </si>
  <si>
    <t>04-26-PP-2456-01-15</t>
  </si>
  <si>
    <t>149-2026-CPS-AG (147142)</t>
  </si>
  <si>
    <t>149-2026</t>
  </si>
  <si>
    <t>149</t>
  </si>
  <si>
    <t>XIOMARA YULIETH PETECUA GRILLO</t>
  </si>
  <si>
    <t>CO1.PCCNTR.8865879</t>
  </si>
  <si>
    <t>xiomara_pg@outlook.com</t>
  </si>
  <si>
    <t>KR 10 15 D 24 AP 402</t>
  </si>
  <si>
    <t>04-26-PP-2456-01-16</t>
  </si>
  <si>
    <t>FDLSUBA-CD-089-2026 (147155)</t>
  </si>
  <si>
    <t>150-2026-CPS-AG (147155)</t>
  </si>
  <si>
    <t>150-2026</t>
  </si>
  <si>
    <t>150</t>
  </si>
  <si>
    <t>JUAN SEBASTIAN GOMEZ GIL</t>
  </si>
  <si>
    <t>https://community.secop.gov.co/Public/Tendering/OpportunityDetail/Index?noticeUID=CO1.NTC.9442205&amp;isFromPublicArea=True&amp;isModal=true&amp;asPopupView=true</t>
  </si>
  <si>
    <t>CO1.REQ.9580932</t>
  </si>
  <si>
    <t>CO1.PCCNTR.8812521</t>
  </si>
  <si>
    <t>PRESTAR LOS SERVICIOS TÉCNICOS COMO OFICIAL DE OBRA PARA LA ATENCIÓN DE LA MALLA VIAL LOCAL Y ESPACIO PÚBLICO PEATONAL; DENTRO DEL MARCO DEL PROGRAMA GESTIÓN COMPARTIDA EN LA LOCALIDAD DE SUBA.</t>
  </si>
  <si>
    <t xml:space="preserve"> BACHILLER CON SIETE (7) SEMESTRES DE EDUCACIÓN SUPERIOR</t>
  </si>
  <si>
    <t>sebasg1331@hotmail.com</t>
  </si>
  <si>
    <t>KR 53 F 1 24 PI 1</t>
  </si>
  <si>
    <t>49.1 Meses</t>
  </si>
  <si>
    <t>LUZ MARINA ARDILA VANEGAS</t>
  </si>
  <si>
    <t>KR 81 B # 17-90</t>
  </si>
  <si>
    <t>04-26-PP-2456-01-17</t>
  </si>
  <si>
    <t>FDLSUBA-CD-090-2026 (147293)</t>
  </si>
  <si>
    <t>151-2026-CPS-P (147293)</t>
  </si>
  <si>
    <t>151-2026</t>
  </si>
  <si>
    <t>151</t>
  </si>
  <si>
    <t>GEORGE CASTILLO</t>
  </si>
  <si>
    <t>https://community.secop.gov.co/Public/Tendering/OpportunityDetail/Index?noticeUID=CO1.NTC.9497113&amp;isFromPublicArea=True&amp;isModal=true&amp;asPopupView=true</t>
  </si>
  <si>
    <t>CO1.REQ.9638295</t>
  </si>
  <si>
    <t>CO1.PCCNTR.8866435</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</si>
  <si>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t>
  </si>
  <si>
    <t>gmcastillo76@gmail.com</t>
  </si>
  <si>
    <t>CALLE 133 # 58 C 60</t>
  </si>
  <si>
    <t>Realizar la elaboración de estudios de mercado, análisis de sector y estudios previos en cada una de las necesidades de contratación respectivos para los procesos de selección del Área de Gestión Del Desarrollo Local en infraestructura y su correspondientes Interventoría.
Realizar seguimiento a los profesionales designados en el proceso de acompañamiento y seguimiento técnico, administrativo, financiero y legal de los contratos y convenios que le sean asignados, de acuerdo con los lineamientos establecidos por la ley.
Realizar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evaluaciones en el componente técnico y/o financiero de los proponentes y las propuestas que le sean asignadas, en el marco de los procesos de selección de contratistas que adelanta en el Área de Gestión de Desarrollo Local.
Elaborar los conceptos técnicos que den insumo para efectuar el cumplimiento de garantías y pólizas que se generen en los proyectos adelantados por el Fondo de Desarrollo Local en materia de infraestructura Vial y espacio público previo al trámite por parte de la Gestión Contractual.
Las demás actividades que le sean asignadas por el supervisor del contrato y que sean inherente al objeto contractual</t>
  </si>
  <si>
    <t>23.2 Meses</t>
  </si>
  <si>
    <t>04-26-PP-2456-01-18</t>
  </si>
  <si>
    <t>FDLSUBA-CD-091-2026 (147186)</t>
  </si>
  <si>
    <t>152-2026-CPS-P (147186)</t>
  </si>
  <si>
    <t>152-2026</t>
  </si>
  <si>
    <t>152</t>
  </si>
  <si>
    <t>PEDRO ANDRES TORRES PARRA</t>
  </si>
  <si>
    <t>https://community.secop.gov.co/Public/Tendering/OpportunityDetail/Index?noticeUID=CO1.NTC.9520365&amp;isFromPublicArea=True&amp;isModal=true&amp;asPopupView=true</t>
  </si>
  <si>
    <t>CO1.REQ.9668282</t>
  </si>
  <si>
    <t>CO1.PCCNTR.8887657</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</si>
  <si>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</si>
  <si>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pedroandrestorres@hotmail.com</t>
  </si>
  <si>
    <t>CL 73 BIS 89 34</t>
  </si>
  <si>
    <t>17.2 Meses</t>
  </si>
  <si>
    <t>04-26-PP-2456-01-19</t>
  </si>
  <si>
    <t>153-2026-CPS-P (147186)</t>
  </si>
  <si>
    <t>153-2026</t>
  </si>
  <si>
    <t>153</t>
  </si>
  <si>
    <t>LUIS FELIPE CHITIVA ANGEL</t>
  </si>
  <si>
    <t>CO1.PCCNTR.8887791</t>
  </si>
  <si>
    <t>Luis.1097@hotmail.com</t>
  </si>
  <si>
    <t>CL 23 108 43</t>
  </si>
  <si>
    <t>04-26-PP-2456-01-20</t>
  </si>
  <si>
    <t>154-2026-CPS-P (147186)</t>
  </si>
  <si>
    <t>154-2026</t>
  </si>
  <si>
    <t>154</t>
  </si>
  <si>
    <t>ANDRES FELIPE AYALA TAMARA</t>
  </si>
  <si>
    <t>CO1.PCCNTR.8888043</t>
  </si>
  <si>
    <t>wfernandoballen@gmail.com</t>
  </si>
  <si>
    <t>CALLE 51 # 9 - 57</t>
  </si>
  <si>
    <t>ASEGURADORA SEGUROS DEL ESTADO</t>
  </si>
  <si>
    <t>04-26-PP-2456-01-21</t>
  </si>
  <si>
    <t>155-2026-CPS-P (147186)</t>
  </si>
  <si>
    <t>155-2026</t>
  </si>
  <si>
    <t>155</t>
  </si>
  <si>
    <t>DIEGO ALEJANDRO OLARTE ROJAS</t>
  </si>
  <si>
    <t>CO1.PCCNTR.8888075</t>
  </si>
  <si>
    <t>olartediego9d@gmail.com</t>
  </si>
  <si>
    <t>CALLE 23 I BIS # 93 - 20</t>
  </si>
  <si>
    <t>LAURA</t>
  </si>
  <si>
    <t>04-26-PP-2456-01-22</t>
  </si>
  <si>
    <t>156-2026-CPS-P (147186)</t>
  </si>
  <si>
    <t>156-2026</t>
  </si>
  <si>
    <t>156</t>
  </si>
  <si>
    <t>ERICK LEANDRO VALBUENA CARDENAS</t>
  </si>
  <si>
    <t>CO1.PCCNTR.8888159</t>
  </si>
  <si>
    <t>elvalbuena16@gmail.com</t>
  </si>
  <si>
    <t>BOGOTA</t>
  </si>
  <si>
    <t>58.9 Meses</t>
  </si>
  <si>
    <t>04-26-PP-2456-01-26</t>
  </si>
  <si>
    <t>FDLSUBA-CD-092-2026 (147202)</t>
  </si>
  <si>
    <t>157-2026-CPS-P (147202)</t>
  </si>
  <si>
    <t>157-2026</t>
  </si>
  <si>
    <t>157</t>
  </si>
  <si>
    <t>EDGAR DANIEL TACHAK DUQUE</t>
  </si>
  <si>
    <t>https://community.secop.gov.co/Public/Tendering/OpportunityDetail/Index?noticeUID=CO1.NTC.9516267&amp;isFromPublicArea=True&amp;isModal=true&amp;asPopupView=true</t>
  </si>
  <si>
    <t>CO1.REQ.9667743</t>
  </si>
  <si>
    <t>CO1.PCCNTR.8883875</t>
  </si>
  <si>
    <t>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t>
  </si>
  <si>
    <t>edgardanieltachakduque@gmail.c
om</t>
  </si>
  <si>
    <t>CL 182 76 90 CA 6 CONJ BONAIRE II</t>
  </si>
  <si>
    <t>Proyectar las respuestas a trámites y requerimientos de los entes de control , recopilando la información necesaria para su posterior revisión y aprobación del supervisor.
Preparar respuestas preliminares a derechos de petición, quejas, reclamos y demás requerimientos administrativos vinculados a los proyectos, contratos y actuaciones jurídicas.
Realizar seguimiento y reportes sobre temas contractuales y administrativos, organizando y manteniendo actualizada la documentación que soporte los procesos en curso.
Acompañar al despacho en la consolidación de insumos jurídicos y normativos que faciliten la gestión contractual y jurídica, incluyendo la recopilación de jurisprudencia, normas técnicas y antecedentes relevantes.
Asistir a reuniones, mesas de trabajo, comités y demás espacios, elaborando memorias, actas o reportes cuando así lo requiera el supervisor.
Revisar de manera preliminar contratos, actos administrativos y documentos jurídicos, identificando observaciones iniciales para ser valoradas por el supervisor.
Acompañar la radicación, organización y control de términos de los trámites, informando oportunamente al supervisor sobre vencimientos o plazos relevantes.
Ejecutar otras tareas de apoyo jurídico que le sean asignadas por el supervisor y que sean inherentes al objeto contractual.</t>
  </si>
  <si>
    <t>9.3 Meses</t>
  </si>
  <si>
    <t>04-26-PP-2456-01-31</t>
  </si>
  <si>
    <t>FDLSUBA-CD-093-2026 (147160)</t>
  </si>
  <si>
    <t>158-2026-CPS-P (147160)</t>
  </si>
  <si>
    <t>158-2026</t>
  </si>
  <si>
    <t>158</t>
  </si>
  <si>
    <t>YERIK ANDREY LOPEZ BETANCOURT</t>
  </si>
  <si>
    <t>https://community.secop.gov.co/Public/Tendering/OpportunityDetail/Index?noticeUID=CO1.NTC.9519605&amp;isFromPublicArea=True&amp;isModal=true&amp;asPopupView=true</t>
  </si>
  <si>
    <t>CO1.REQ.9669553</t>
  </si>
  <si>
    <t>CO1.PCCNTR.8886929</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</si>
  <si>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t>
  </si>
  <si>
    <t>yerik3217@gmail.com</t>
  </si>
  <si>
    <t>CALLE 69 SUR # 81 G - 4</t>
  </si>
  <si>
    <t>36047994000057943</t>
  </si>
  <si>
    <t>Realizar las actividades de apoyo a la supervisión de los contratos o convenios que le sean asignados, de conformidad con las disposiciones legales.
Actualizar verificar e implementar el programa de gestión compartida en las obras correspondientes.
Realizar las evaluaciones técnicas que le sean asignadas, de los proponentes y las propuestas presentadas en los procesos de selección de contratista que adelanta en el Área de Gestión de Desarrollo Local.
Elaborar los conceptos técnicos necesarios para soportar el cumplimiento de las garantías y pólizas que se generen en los proyectos adelantados por el Fondo de Desarrollo Local en materia de infraestructura, previo al trámite correspondiente por parte de la Gestión Contractual._x000D_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</si>
  <si>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19.8 Meses</t>
  </si>
  <si>
    <t>04-26-PP-2456-01-32</t>
  </si>
  <si>
    <t>159-2026-CPS-P (147160)</t>
  </si>
  <si>
    <t>159-2026</t>
  </si>
  <si>
    <t>159</t>
  </si>
  <si>
    <t>FRAY DAMIAN SILVA GARCIA</t>
  </si>
  <si>
    <t>CO1.PCCNTR.8886975</t>
  </si>
  <si>
    <t>olmo09744@gmail.com</t>
  </si>
  <si>
    <t>CARRERA 102 # 153 - 27 AP 203 T 15</t>
  </si>
  <si>
    <t>51.5 Meses</t>
  </si>
  <si>
    <t>04-26-PP-2456-01-33</t>
  </si>
  <si>
    <t>160-2026-CPS-P (147160)</t>
  </si>
  <si>
    <t>160-2026</t>
  </si>
  <si>
    <t>160</t>
  </si>
  <si>
    <t>WILMER  ANDRES ACOSTA CETINA</t>
  </si>
  <si>
    <t>CO1.PCCNTR.8887309</t>
  </si>
  <si>
    <t>andresacos24@hotmail.com</t>
  </si>
  <si>
    <t>CARRERA 111 BIS # 136 A - 30</t>
  </si>
  <si>
    <t>04-26-PP-2456-01-34</t>
  </si>
  <si>
    <t>161-2026-CPS-P (147160)</t>
  </si>
  <si>
    <t>161-2026</t>
  </si>
  <si>
    <t>161</t>
  </si>
  <si>
    <t>EDWIN DARÍO SÁNCHEZ GONZÁLEZ</t>
  </si>
  <si>
    <t>CO1.PCCNTR.8887355</t>
  </si>
  <si>
    <t>ingsanchezedwin@gmail.com</t>
  </si>
  <si>
    <t>CARRERA 18 A # 182 - 59</t>
  </si>
  <si>
    <t>73.9 Meses</t>
  </si>
  <si>
    <t>04-26-PP-2456-01-35</t>
  </si>
  <si>
    <t>162-2026-CPS-P (147160)</t>
  </si>
  <si>
    <t>162-2026</t>
  </si>
  <si>
    <t>162</t>
  </si>
  <si>
    <t>WENDY GINETH SUAREZ GAITAN</t>
  </si>
  <si>
    <t>CO1.PCCNTR.8887277</t>
  </si>
  <si>
    <t>wsuarezg18@gmail.com</t>
  </si>
  <si>
    <t>KR 103 C 139 53</t>
  </si>
  <si>
    <t>11 Meses</t>
  </si>
  <si>
    <t>04-26-PP-2456-01-36</t>
  </si>
  <si>
    <t>163-2026-CPS-P (147160)</t>
  </si>
  <si>
    <t>163-2026</t>
  </si>
  <si>
    <t>163</t>
  </si>
  <si>
    <t>JUAN PABLO SARMIENTO ROJAS</t>
  </si>
  <si>
    <t>CO1.PCCNTR.8887714</t>
  </si>
  <si>
    <t xml:space="preserve">juanpablosarmiento68@gmail.com
</t>
  </si>
  <si>
    <t>CL 127 B BIS 53 A 28</t>
  </si>
  <si>
    <t>04-26-PP-2456-01-27</t>
  </si>
  <si>
    <t>FDLSUBA-CD-094-2026 (147162)</t>
  </si>
  <si>
    <t>164-2026-CPS-AG (147162)</t>
  </si>
  <si>
    <t>164-2026</t>
  </si>
  <si>
    <t>164</t>
  </si>
  <si>
    <t>ANDREA DEL PILAR GARCIA MUÑOZ</t>
  </si>
  <si>
    <t>https://community.secop.gov.co/Public/Tendering/OpportunityDetail/Index?noticeUID=CO1.NTC.9497078&amp;isFromPublicArea=True&amp;isModal=true&amp;asPopupView=true</t>
  </si>
  <si>
    <t>CO1.REQ.9587400</t>
  </si>
  <si>
    <t>CO1.PCCNTR.8866813</t>
  </si>
  <si>
    <t>PRESTAR LOS SERVICIOS DE APOYO EN LAS ACTIVIDADES ADMINISTRATIVAS EN EL ÁREA GESTIÓN DE DESARROLLO LOCAL; PARA EL LOGRO DE LAS METAS DE GESTIÓN ASOCIADAS AL COMPONENTE DE INFRAESTRUCTURA DE LA VIGENCIA</t>
  </si>
  <si>
    <t>piligarm@gmail.com</t>
  </si>
  <si>
    <t>CARRERA 86G 2B 07</t>
  </si>
  <si>
    <t>Recibir la documentación a intervenir, verificando mediante punteo cajas y carpetas entregadas para el proceso técnico. _x000D_
_x000D_
Realizar la intervención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Asistir a las reuniones a las que sea citado o designado, para la atención de los asuntos relacionados con el objeto contractual
Atender las solicitudes asignadas mediante el aplicativo ORFEO y otros medios oficiales dentro de los términos establecidos. 
Apoyar en trámites de gestión documental, aplicativo ORFEO y el inventario de archivo del Área de Gestión del Desarrollo
Las demás que se le asignen y que surjan de la naturaleza del Contrato o que sean solicitadas por el supervisor del contrato.</t>
  </si>
  <si>
    <t>04-26-PP-2456-01-28</t>
  </si>
  <si>
    <t>FDLSUBA-CD-095-2026 (147179)</t>
  </si>
  <si>
    <t>165-2026-CPS-P (147179)</t>
  </si>
  <si>
    <t>165-2026</t>
  </si>
  <si>
    <t>165</t>
  </si>
  <si>
    <t xml:space="preserve">GONZALO  MURILLO LOZANO </t>
  </si>
  <si>
    <t>https://community.secop.gov.co/Public/Tendering/OpportunityDetail/Index?noticeUID=CO1.NTC.9497511&amp;isFromPublicArea=True&amp;isModal=true&amp;asPopupView=true</t>
  </si>
  <si>
    <t>CO1.REQ.9588365</t>
  </si>
  <si>
    <t>CO1.PCCNTR.8866694</t>
  </si>
  <si>
    <t>gonzalomurilloabogado@gmail.com</t>
  </si>
  <si>
    <t>CARRERA 78 G # 37 - 33 SUR</t>
  </si>
  <si>
    <t>05-33-GP-2537-03-39</t>
  </si>
  <si>
    <t>FDLSUBA-CD-096-2026 (145499)</t>
  </si>
  <si>
    <t>166-2026-CPS-P (145499)</t>
  </si>
  <si>
    <t>166-2026</t>
  </si>
  <si>
    <t>166</t>
  </si>
  <si>
    <t>DIANA MARCELA HOYOS RUIZ</t>
  </si>
  <si>
    <t>https://community.secop.gov.co/Public/Tendering/OpportunityDetail/Index?noticeUID=CO1.NTC.9420713&amp;isFromPublicArea=True&amp;isModal=true&amp;asPopupView=true</t>
  </si>
  <si>
    <t>CO1.REQ.9563480</t>
  </si>
  <si>
    <t>CO1.PCCNTR.8794360</t>
  </si>
  <si>
    <t>PRESTAR LOS SERVICIOS PROFESIONALES PARA APOYAR TÉCNICAMENTE LAS DISTINTAS ETAPAS DE LOS PROCESOS DE COMPETENCIA DE LAS INSPECCIONES DE POLICÍA DE LA LOCALIDAD; SEGÚN REPARTO</t>
  </si>
  <si>
    <t>dianamarcehoyos@hotmail.com</t>
  </si>
  <si>
    <t>CARRERA 109 A # 15 - 109</t>
  </si>
  <si>
    <t>PEDRO DARIO ALVAREZ</t>
  </si>
  <si>
    <t>C.C. No. 79642822 de Bogotá D.C.</t>
  </si>
  <si>
    <t>INSPECCIÓN 11B</t>
  </si>
  <si>
    <t>Acompañar y apoyar a los Inspectores de Policía en el desarrollo de las diligencias de inspección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Emitir los conceptos y respuestas a las solicitudes y peticiones que le sean requeridos por el Inspector de Policía.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</si>
  <si>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44.4 Meses</t>
  </si>
  <si>
    <t>05-33-GP-2537-03-40</t>
  </si>
  <si>
    <t>167-2026-CPS-P (145499)</t>
  </si>
  <si>
    <t>167-2026</t>
  </si>
  <si>
    <t>167</t>
  </si>
  <si>
    <t>MARTIN EMILIO GALEANO ESTRELLA</t>
  </si>
  <si>
    <t>CO1.PCCNTR.8795144</t>
  </si>
  <si>
    <t>martingaleanoestre@gmail.com</t>
  </si>
  <si>
    <t>CALLE 8 SUR N° 69C - 05. BOGOTÁ, COLOMBIA</t>
  </si>
  <si>
    <t>JOSE DANIEL ALVAREZ RUIZ</t>
  </si>
  <si>
    <t>C.C. No. 52.804.730 de Bogotá</t>
  </si>
  <si>
    <t>INSPECCIÓN 11F</t>
  </si>
  <si>
    <t>05-33-GP-2537-03-41</t>
  </si>
  <si>
    <t>168-2026-CPS-P (145499)</t>
  </si>
  <si>
    <t>168-2026</t>
  </si>
  <si>
    <t>168</t>
  </si>
  <si>
    <t>CESAR ALBERT MEDINA CASTRO</t>
  </si>
  <si>
    <t>CO1.PCCNTR.8795371</t>
  </si>
  <si>
    <t>cesar.medina1@hotmail.com</t>
  </si>
  <si>
    <t>CARRERA 94 # 73 - 32</t>
  </si>
  <si>
    <t>SANDRA MILENA POLANIA</t>
  </si>
  <si>
    <t>C.C. No. 52.887.426 de Bogotá D.C.</t>
  </si>
  <si>
    <t>INSPECCIÓN 11D</t>
  </si>
  <si>
    <t>36 Meses</t>
  </si>
  <si>
    <t>05-33-GP-2537-03-42</t>
  </si>
  <si>
    <t>169-2026-CPS-P (145499)</t>
  </si>
  <si>
    <t>169-2026</t>
  </si>
  <si>
    <t>169</t>
  </si>
  <si>
    <t>SANDRA VIVIANA ACOSTA RODRIGUEZ</t>
  </si>
  <si>
    <t>CO1.PCCNTR.8795803</t>
  </si>
  <si>
    <t>O230117459920242537</t>
  </si>
  <si>
    <t>arq.sandra3012@gmail.com</t>
  </si>
  <si>
    <t>313 5661938</t>
  </si>
  <si>
    <t>CALLE 132 # 45 A - 19</t>
  </si>
  <si>
    <t>GINA YICEL CUENCA RODRIGUEZ</t>
  </si>
  <si>
    <t>C.C. No. 80.259.844 de Bogotá D.C.</t>
  </si>
  <si>
    <t xml:space="preserve">INSPECCIÓN 11A </t>
  </si>
  <si>
    <t>47 Meses</t>
  </si>
  <si>
    <t>05-33-GP-2537-03-43</t>
  </si>
  <si>
    <t>170-2026-CPS-P (145499)</t>
  </si>
  <si>
    <t>170-2026</t>
  </si>
  <si>
    <t>170</t>
  </si>
  <si>
    <t>JOSE STIVE CORREDOR CELEITA</t>
  </si>
  <si>
    <t>CO1.PCCNTR.8864497</t>
  </si>
  <si>
    <t xml:space="preserve"> TITULO PROFESIONAL CON TRES (3) AÑOS DE EXPERIENCIA PROFESIONAL</t>
  </si>
  <si>
    <t>jscc_josecorredor@hotmail.com</t>
  </si>
  <si>
    <t>CALLE 116 # 11 C - 22 APTO 303</t>
  </si>
  <si>
    <t>MARJORY LORENA QUIÑONEZ MUÑOZ</t>
  </si>
  <si>
    <t>C.C. No. 67.012.149 de Cali</t>
  </si>
  <si>
    <t>INSPECCIÓN 11E</t>
  </si>
  <si>
    <t>28.5 Meses</t>
  </si>
  <si>
    <t>05-33-GP-2537-03-44</t>
  </si>
  <si>
    <t>171-2026-CPS-P (145499)</t>
  </si>
  <si>
    <t>171-2026</t>
  </si>
  <si>
    <t>171</t>
  </si>
  <si>
    <t>HECTOR IVAN HERNANDEZ PINILLA</t>
  </si>
  <si>
    <t>CO1.PCCNTR.8800550</t>
  </si>
  <si>
    <t>ivancho1538@gmail.com</t>
  </si>
  <si>
    <t>CALLE 174 B BIS # 93 - 5</t>
  </si>
  <si>
    <t>INSPECCIONES REPARTO</t>
  </si>
  <si>
    <t>05-33-GP-2537-03-45</t>
  </si>
  <si>
    <t>172-2026-CPS-P (145499)</t>
  </si>
  <si>
    <t>172-2026</t>
  </si>
  <si>
    <t>172</t>
  </si>
  <si>
    <t>CHRISTIAN ORLANDO ENCISO SUÁREZ</t>
  </si>
  <si>
    <t>CO1.PCCNTR.8800506</t>
  </si>
  <si>
    <t>coencisos@gmail.com</t>
  </si>
  <si>
    <t>CARRERA 8 # 61 - 5 SUR</t>
  </si>
  <si>
    <t>52.5 Meses</t>
  </si>
  <si>
    <t>05-33-GP-2537-03-46</t>
  </si>
  <si>
    <t>173-2026-CPS-P (145499)</t>
  </si>
  <si>
    <t>173-2026</t>
  </si>
  <si>
    <t>173</t>
  </si>
  <si>
    <t>MARIA FERNADA LANOS TORRES</t>
  </si>
  <si>
    <t>CO1.PCCNTR.8863776</t>
  </si>
  <si>
    <t>mafelanos@gmail.com</t>
  </si>
  <si>
    <t>CARRERA 57 # 22 A - 41</t>
  </si>
  <si>
    <t xml:space="preserve">MAGDALENA DURAN SOLORZANO </t>
  </si>
  <si>
    <t>C.C. No. 52.147.698 de Bogotá D.C.</t>
  </si>
  <si>
    <t>INSPECCIÓN 11G</t>
  </si>
  <si>
    <t>05-33-GP-2537-03-47</t>
  </si>
  <si>
    <t>174-2026-CPS-P (145499)</t>
  </si>
  <si>
    <t>174-2026</t>
  </si>
  <si>
    <t>174</t>
  </si>
  <si>
    <t>VIVIANA MARCELA RONCANCIO SOLANO</t>
  </si>
  <si>
    <t>CO1.PCCNTR.8800346</t>
  </si>
  <si>
    <t>ark.vivianar@gmail.com</t>
  </si>
  <si>
    <t>CARRERA 50 A # 174 B - 6</t>
  </si>
  <si>
    <t>21.7 Meses</t>
  </si>
  <si>
    <t>05-33-GP-2537-03-48</t>
  </si>
  <si>
    <t>175-2026-CPS-P (145499)</t>
  </si>
  <si>
    <t>175-2026</t>
  </si>
  <si>
    <t>175</t>
  </si>
  <si>
    <t>JORGE ENRIQUE ABREO REYES</t>
  </si>
  <si>
    <t>CO1.PCCNTR.8806366</t>
  </si>
  <si>
    <t>jorgeabreo06@hotmail.com</t>
  </si>
  <si>
    <t>TRANSVERSAL 4 # 61 - 5</t>
  </si>
  <si>
    <t>74 Meses</t>
  </si>
  <si>
    <t>05-33-GP-2537-03-49</t>
  </si>
  <si>
    <t>176-2026-CPS-P (145499)</t>
  </si>
  <si>
    <t>176-2026</t>
  </si>
  <si>
    <t>176</t>
  </si>
  <si>
    <t>MARTHA STELLA SANTIAGO ROMERO</t>
  </si>
  <si>
    <t>CO1.PCCNTR.8800391</t>
  </si>
  <si>
    <t>arqmssantiago@hotmail.com</t>
  </si>
  <si>
    <t>CARRERA 56 # 167 - 29</t>
  </si>
  <si>
    <t xml:space="preserve">WILSON CALLEJAS PARRA    </t>
  </si>
  <si>
    <t>C.C. No. 79.413.209 de Bogotá D.C.</t>
  </si>
  <si>
    <t>INSPECCIÓN 11C</t>
  </si>
  <si>
    <t>58.8 Meses</t>
  </si>
  <si>
    <t>05-33-GP-2537-03-50</t>
  </si>
  <si>
    <t>177-2026-CPS-P (145499)</t>
  </si>
  <si>
    <t>177-2026</t>
  </si>
  <si>
    <t>177</t>
  </si>
  <si>
    <t>JULIO CESAR  VALENCIA</t>
  </si>
  <si>
    <t>CO1.PCCNTR.8800593</t>
  </si>
  <si>
    <t>juceva2@gmail.com</t>
  </si>
  <si>
    <t>TRANSVERSAL 60 # 106 B - 25</t>
  </si>
  <si>
    <t>05-33-GP-2537-03-54</t>
  </si>
  <si>
    <t>FDLSUBA-CD-097-2026 (145510)</t>
  </si>
  <si>
    <t>178-2026-CPS-P (145510)</t>
  </si>
  <si>
    <t>178-2026</t>
  </si>
  <si>
    <t>178</t>
  </si>
  <si>
    <t>ANDRES JOSE FUENTES SALAS</t>
  </si>
  <si>
    <t>https://community.secop.gov.co/Public/Tendering/OpportunityDetail/Index?noticeUID=CO1.NTC.9507781&amp;isFromPublicArea=True&amp;isModal=true&amp;asPopupView=true</t>
  </si>
  <si>
    <t>CO1.REQ.9659889</t>
  </si>
  <si>
    <t>CO1.PCCNTR.8876388</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</si>
  <si>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</si>
  <si>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andres2359@hotmail.com</t>
  </si>
  <si>
    <t>CALLE 56 # 22 - 8</t>
  </si>
  <si>
    <t>CHU100067083</t>
  </si>
  <si>
    <t xml:space="preserve">Proyectar respuestas a Derechos de petición, quejas, tutelas, acciones populares, audiencias, trámites y peticiones entes de control que le sean designados por el supervisor y realizar la proyección y revisión de los documentos que se requieren para tal finalidad, realizando el seguimiento y reportando el avance al supervisor. _x000D_
Realizar el control y seguimiento al trámite y respuesta oportuna a proposiciones, tutelas, acciones populares y requerimientos de entes de control_x000D_
Asistir a las audiencias y reuniones relacionadas con acciones populares que convoquen los juzgados, secretaria general, secretaria de gobierno u otras entidades y demás reuniones a las que sea convocado._x000D_
Presentar informes periódicos a los juzgados, en relación con el avance de las acciones populares._x000D_
Apoyar los operativos que delegue el Alcalde Local o su delegado o apoyo a la supervisión. _x000D_
Mantener las bases de datos actualizadas que le sean asignadas en concordancia con el objeto contractual. _x000D_
Apoyar la ejecución de los procesos administrativos y/o jurídicos y/o técnicos y/o financieros que se adelanten en el Área de gestión del Desarrollo Local, así como en la formulación de lineamientos técnicos para las diferentes etapas de planes, programas y proyectos_x000D_
Apoyar en los casos especiales y asuntos relevantes desde el punto de vista jurídico y/o financiero, relacionados con la aplicación de la normatividad vigente, en materia contractual y administrativa_x000D_
Las demás actividades que le sean asignadas por el supervisor del contrato y que sean inherente al objeto contractual._x000D_
</t>
  </si>
  <si>
    <t>25.2 Meses</t>
  </si>
  <si>
    <t>05-33-GP-2537-03-56</t>
  </si>
  <si>
    <t>FDLSUBA-CD-098-2026 (145515)</t>
  </si>
  <si>
    <t>179-2026-CPS-P (145515)</t>
  </si>
  <si>
    <t>179-2026</t>
  </si>
  <si>
    <t>179</t>
  </si>
  <si>
    <t>STEFANIA OYOLA MERCADO</t>
  </si>
  <si>
    <t>https://community.secop.gov.co/Public/Tendering/OpportunityDetail/Index?noticeUID=CO1.NTC.9503125&amp;isFromPublicArea=True&amp;isModal=true&amp;asPopupView=true</t>
  </si>
  <si>
    <t>CO1.REQ.9649452</t>
  </si>
  <si>
    <t>CO1.PCCNTR.8912390</t>
  </si>
  <si>
    <t>PRESTAR LOS SERVICIOS PROFESIONALES PARA APOYAR JURÍDICAMENTE LA EJECUCIÓN DE LAS ACCIONES REQUERIDAS PARA EL TRÁMITE E IMPULSO PROCESAL DE LAS ACTUACIONES CONTRAVENCIONALES Y/O QUERELLAS QUE CURSEN EN LAS INSPECCIONES DE POLICÍA DE LA LOCALIDA</t>
  </si>
  <si>
    <t xml:space="preserve"> MAGISTER PROFESIONAL</t>
  </si>
  <si>
    <t>stefyoyola@hotmail.com</t>
  </si>
  <si>
    <t>CARRERA 54C NO 138 90</t>
  </si>
  <si>
    <t>Revisar y analizar jurídicamente las actuaciones asignadas por el Inspector de Policía, emitir o proyectar el respectivo diagnóstico y establecer la actuación jurídica a seguir, conforme con la naturaleza del proceso.
Proyectar, para revisión y aprobación del Inspector de Policía, los actos que impongan medidas correctivas u órdenes de policía, conforme con la normatividad vigente.
Proyectar, para revisión y aprobación del Inspector de Policía, los actos por medio de los cuales se resuelvan los recursos interpuestos contra las decisiones adoptadas por los Comandantes de Estación, Subestación y el personal uniformado de la Policía Nacional._x000D_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actualización_x000D_
Registrar en el Aplicativo ¿ARCO¿ el trámite realizado de los expedientes asignados, con el fin de darles cierre o el impulso respectivo._x000D_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_x000D_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</si>
  <si>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11.5 Meses</t>
  </si>
  <si>
    <t>05-33-GP-2537-03-57</t>
  </si>
  <si>
    <t>180-2026-CPS-P (145515)</t>
  </si>
  <si>
    <t>180-2026</t>
  </si>
  <si>
    <t>180</t>
  </si>
  <si>
    <t>MARIO MORENO CAÑON</t>
  </si>
  <si>
    <t>CO1.PCCNTR.8873961</t>
  </si>
  <si>
    <t>PRESTAR LOS SERVICIOS PROFESIONALES PARA APOYAR JURÍDICAMENTE LA EJECUCIÓN DE LAS ACCIONES REQUERIDAS PARA EL TRÁMITE E IMPULSO PROCESAL DE LAS ACTUACIONES CONTRAVENCIONALES Y/O QUERELLAS QUE CURSEN EN LAS INSPECCIONES DE POLICÍA DE LA LOCALIDAD</t>
  </si>
  <si>
    <t>mariomoreno58@gmail.com</t>
  </si>
  <si>
    <t>CRA 89 No 145-73</t>
  </si>
  <si>
    <t>72.6 Meses</t>
  </si>
  <si>
    <t>05-33-GP-2537-03-58</t>
  </si>
  <si>
    <t>181-2026-CPS-P (145515)</t>
  </si>
  <si>
    <t>181-2026</t>
  </si>
  <si>
    <t>181</t>
  </si>
  <si>
    <t>SANDRA MILENA MUÑOZ DUARTE</t>
  </si>
  <si>
    <t>CO1.PCCNTR.8912918</t>
  </si>
  <si>
    <t>samimudu9@hotmail.es</t>
  </si>
  <si>
    <t>CARRERA 102 A # 140 - 5</t>
  </si>
  <si>
    <t>05-33-GP-2537-03-59</t>
  </si>
  <si>
    <t>182-2026-CPS-P (145515)</t>
  </si>
  <si>
    <t>182-2026</t>
  </si>
  <si>
    <t>182</t>
  </si>
  <si>
    <t>LINA MARIA AYALA JAIMES</t>
  </si>
  <si>
    <t>CO1.PCCNTR.8877935</t>
  </si>
  <si>
    <t>lina.marr@hotmail.com</t>
  </si>
  <si>
    <t>CARRERA 55 # 160 - 63</t>
  </si>
  <si>
    <t>05-33-GP-2537-03-60</t>
  </si>
  <si>
    <t>183-2026-CPS-P (145515)</t>
  </si>
  <si>
    <t>183-2026</t>
  </si>
  <si>
    <t>183</t>
  </si>
  <si>
    <t>CRISTHIAN DAVID ALVARADO AREVALO</t>
  </si>
  <si>
    <t>CO1.PCCNTR.8912946</t>
  </si>
  <si>
    <t>cristhian.abogado13@gmail.com</t>
  </si>
  <si>
    <t>CARRERA 53 # 128 A - 60</t>
  </si>
  <si>
    <t>05-33-GP-2537-03-61</t>
  </si>
  <si>
    <t>184-2026-CPS-P (145515)</t>
  </si>
  <si>
    <t>184-2026</t>
  </si>
  <si>
    <t>184</t>
  </si>
  <si>
    <t>KAROL PIERANGELY SALINAS LOPEZ</t>
  </si>
  <si>
    <t>CO1.PCCNTR.8913455</t>
  </si>
  <si>
    <t>karol.salinas@hotmail.com</t>
  </si>
  <si>
    <t>CALLE 63 # 75 - 35</t>
  </si>
  <si>
    <t>05-33-GP-2537-03-62</t>
  </si>
  <si>
    <t>185-2026-CPS-P (145515)</t>
  </si>
  <si>
    <t>185-2026</t>
  </si>
  <si>
    <t>185</t>
  </si>
  <si>
    <t>ADRIANA ESPINOSA ROJAS</t>
  </si>
  <si>
    <t>CO1.PCCNTR.8913573</t>
  </si>
  <si>
    <t>aer.espinosar@gmail.com</t>
  </si>
  <si>
    <t>CARRERA 91 # 137 - 70</t>
  </si>
  <si>
    <t>05-33-GP-2537-03-63</t>
  </si>
  <si>
    <t>186-2026-CPS-P (145515)</t>
  </si>
  <si>
    <t>186-2026</t>
  </si>
  <si>
    <t>186</t>
  </si>
  <si>
    <t>MARLY JULIETH PARRA MONDRAGON</t>
  </si>
  <si>
    <t>CO1.PCCNTR.8913745</t>
  </si>
  <si>
    <t>juliethparram@gmail.com</t>
  </si>
  <si>
    <t>CARRERA 2 # 57 - 26</t>
  </si>
  <si>
    <t>05-33-GP-2537-03-64</t>
  </si>
  <si>
    <t>187-2026-CPS-P (145515)</t>
  </si>
  <si>
    <t>187-2026</t>
  </si>
  <si>
    <t>187</t>
  </si>
  <si>
    <t>CINDY MARCELA CASTRO OVALLE</t>
  </si>
  <si>
    <t>CO1.PCCNTR.8914362</t>
  </si>
  <si>
    <t>marcela_ovalle@hotmail.com</t>
  </si>
  <si>
    <t>CALLE 146 C BIS # 90 - 57</t>
  </si>
  <si>
    <t>360 47 994000058377</t>
  </si>
  <si>
    <t>05-33-GP-2537-03-65</t>
  </si>
  <si>
    <t>188-2026-CPS-P (145515)</t>
  </si>
  <si>
    <t>188-2026</t>
  </si>
  <si>
    <t>188</t>
  </si>
  <si>
    <t>ANGIE RAMIREZ CARREÑO</t>
  </si>
  <si>
    <t>CO1.PCCNTR.8914823</t>
  </si>
  <si>
    <t>angier_c@hotmail.com</t>
  </si>
  <si>
    <t>CRA 9 NO. 18-87</t>
  </si>
  <si>
    <t>95.8 Meses</t>
  </si>
  <si>
    <t>05-33-GP-2537-03-66</t>
  </si>
  <si>
    <t>189-2026-CPS-P (145515)</t>
  </si>
  <si>
    <t>189-2026</t>
  </si>
  <si>
    <t>189</t>
  </si>
  <si>
    <t>JORGE ANDRES TORRES GUATAVITA</t>
  </si>
  <si>
    <t>CO1.PCCNTR.8914681</t>
  </si>
  <si>
    <t>jurisprudencia-910107@hotmail.es</t>
  </si>
  <si>
    <t>AVENIDA CARRERA 0 # 1 - 5 CARACAS</t>
  </si>
  <si>
    <t>43.2 Meses</t>
  </si>
  <si>
    <t>05-33-GP-2537-03-67</t>
  </si>
  <si>
    <t>190-2026-CPS-P (145515)</t>
  </si>
  <si>
    <t>190-2026</t>
  </si>
  <si>
    <t>190</t>
  </si>
  <si>
    <t>EDUAR JAMIR LOZANO VERA</t>
  </si>
  <si>
    <t>CO1.PCCNTR.8928386</t>
  </si>
  <si>
    <t>edwar.1994l@gmail.com</t>
  </si>
  <si>
    <t>CALLE 39 SUR # 28 - 15</t>
  </si>
  <si>
    <t>360 47 994000059080</t>
  </si>
  <si>
    <t>78.1 Meses</t>
  </si>
  <si>
    <t>05-33-GP-2537-03-68</t>
  </si>
  <si>
    <t>191-2026-CPS-P (145515)</t>
  </si>
  <si>
    <t>191-2026</t>
  </si>
  <si>
    <t>191</t>
  </si>
  <si>
    <t>XIMENA HASLEIDY NOVOA ROJAS</t>
  </si>
  <si>
    <t>CO1.PCCNTR.8928659</t>
  </si>
  <si>
    <t>hasbleidy69@hotmail.com</t>
  </si>
  <si>
    <t>CALLE 70 # 106 A - 18 CASA 02</t>
  </si>
  <si>
    <t>30 Meses</t>
  </si>
  <si>
    <t>05-33-GP-2537-03-69</t>
  </si>
  <si>
    <t>192-2026-CPS-P (145515)</t>
  </si>
  <si>
    <t>192-2026</t>
  </si>
  <si>
    <t>192</t>
  </si>
  <si>
    <t>ANDRES FELIPE MANCHOLA BARACALDO</t>
  </si>
  <si>
    <t>CO1.PCCNTR.8929041</t>
  </si>
  <si>
    <t>manchola.felipe@gmail.com</t>
  </si>
  <si>
    <t>CALLE 136 # 46 - 55</t>
  </si>
  <si>
    <t>36.9 Meses</t>
  </si>
  <si>
    <t>05-33-GP-2537-03-74</t>
  </si>
  <si>
    <t>FDLSUBA-CD-099-2026 (145522)</t>
  </si>
  <si>
    <t>193-2026-CPS-AG (145522)</t>
  </si>
  <si>
    <t>193-2026</t>
  </si>
  <si>
    <t>193</t>
  </si>
  <si>
    <t>HENANDO BAEZ RUEDA</t>
  </si>
  <si>
    <t>https://community.secop.gov.co/Public/Tendering/OpportunityDetail/Index?noticeUID=CO1.NTC.9454162&amp;isFromPublicArea=True&amp;isModal=true&amp;asPopupView=true</t>
  </si>
  <si>
    <t>CO1.REQ.9573420</t>
  </si>
  <si>
    <t>CO1.PCCNTR.8883716</t>
  </si>
  <si>
    <t>APOYAR ADMINISTRATIVA Y ASISTENCIALMENTE A LAS INSPECCIONES DE POLICÍA DE LA LOCALIDAD.</t>
  </si>
  <si>
    <t>ruedabaez65@gmail.coom</t>
  </si>
  <si>
    <t>313 209 7970</t>
  </si>
  <si>
    <t>KR 115 D 65 D 09</t>
  </si>
  <si>
    <t>SAEGURADORA SOLIDARIA DE COLOMBIA</t>
  </si>
  <si>
    <t>31047994000020331</t>
  </si>
  <si>
    <t>Apoyar la elaboración, radicación, entrega y archivo de documentos, memorandos y oficios cuando le sea requerido por el Inspector de Policía.
Ingresar la información a los aplicativos dispuestos para el manejo de actuaciones administrativas
Apoyar en la organización del archivo de gestión y la verificación y depuración documental.
Dar correcta atención y orientación a la ciudadanía de manera personal y telefónica.
Apoyar al Inspector de Policía en la gestión de asuntos relacionados con disponibilidad de espacios, equipos, transporte, suministros y demás elementos requeridos para el desarrollo de sus actividades.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</si>
  <si>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10.3 Meses</t>
  </si>
  <si>
    <t>05-33-GP-2537-03-75</t>
  </si>
  <si>
    <t>194-2026-CPS-AG (145522)</t>
  </si>
  <si>
    <t>194-2026</t>
  </si>
  <si>
    <t>194</t>
  </si>
  <si>
    <t>NAYIBE ALCIRA MARTINEZ MORENO</t>
  </si>
  <si>
    <t>CO1.PCCNTR.8883494</t>
  </si>
  <si>
    <t>naybral@gmail.com</t>
  </si>
  <si>
    <t>CALLE 151 F NO. 133-75</t>
  </si>
  <si>
    <t>BY 100061299</t>
  </si>
  <si>
    <t>05-33-GP-2537-03-76</t>
  </si>
  <si>
    <t>195-2026-CPS-AG (145522)</t>
  </si>
  <si>
    <t>195-2026</t>
  </si>
  <si>
    <t>195</t>
  </si>
  <si>
    <t>JUAN SEBASTIAN MARTIN BERMEO MARTIN BERMEO</t>
  </si>
  <si>
    <t>CO1.PCCNTR.8912200</t>
  </si>
  <si>
    <t>jsmartinchef@gmail.com</t>
  </si>
  <si>
    <t>CALLE 139 # 103 F - 60</t>
  </si>
  <si>
    <t>CBC100073734</t>
  </si>
  <si>
    <t>05-33-GP-2537-03-77</t>
  </si>
  <si>
    <t>196-2026-CPS-AG (145522)</t>
  </si>
  <si>
    <t>196-2026</t>
  </si>
  <si>
    <t>196</t>
  </si>
  <si>
    <t>JULIETH CAROLINA CASTRO MORON</t>
  </si>
  <si>
    <t>CO1.PCCNTR.8884231</t>
  </si>
  <si>
    <t>karitocastro2806@gmail.com</t>
  </si>
  <si>
    <t>CALLE 130 # 153 - 50</t>
  </si>
  <si>
    <t>05-33-GP-2537-03-78</t>
  </si>
  <si>
    <t>197-2026-CPS-AG (145522)</t>
  </si>
  <si>
    <t>197-2026</t>
  </si>
  <si>
    <t>197</t>
  </si>
  <si>
    <t>PAULA MARITZA VARELA SALINAS</t>
  </si>
  <si>
    <t>CO1.PCCNTR.8970518</t>
  </si>
  <si>
    <t xml:space="preserve"> BACHILLER No Aplica</t>
  </si>
  <si>
    <t>paulis.22@hotmail.com</t>
  </si>
  <si>
    <t>CALLE 31 B # 21 B - 39 SUR</t>
  </si>
  <si>
    <t>59.4 Meses</t>
  </si>
  <si>
    <t>05-33-GP-2537-03-79</t>
  </si>
  <si>
    <t>198-2026-CPS-AG (145522)</t>
  </si>
  <si>
    <t>198-2026</t>
  </si>
  <si>
    <t>198</t>
  </si>
  <si>
    <t>DIANA ANGELICA RODRIGUEZ ACOSTA</t>
  </si>
  <si>
    <t>CO1.PCCNTR.8974068</t>
  </si>
  <si>
    <t>angelicaacostadara@gmail.com</t>
  </si>
  <si>
    <t>CALLE 36 D SUR # 1 A - 67 ESTE</t>
  </si>
  <si>
    <t>05-33-GP-2537-03-80</t>
  </si>
  <si>
    <t>199-2026-CPS-AG (145522)</t>
  </si>
  <si>
    <t>199-2026</t>
  </si>
  <si>
    <t>199</t>
  </si>
  <si>
    <t>HECTOR FREEDY RUIZ GOYENECHE</t>
  </si>
  <si>
    <t>CO1.PCCNTR.8974262</t>
  </si>
  <si>
    <t>fredyruizgy@hotmail.com</t>
  </si>
  <si>
    <t>CALLE 132 # 129 A - 70</t>
  </si>
  <si>
    <t>05-33-GP-2537-03-81</t>
  </si>
  <si>
    <t>200-2026-CPS-AG (145522)</t>
  </si>
  <si>
    <t>200-2026</t>
  </si>
  <si>
    <t>200</t>
  </si>
  <si>
    <t>HECTOR JAVIER GARCIA CARVAJAL</t>
  </si>
  <si>
    <t>CO1.PCCNTR.8823982</t>
  </si>
  <si>
    <t>hectorjaviergarciacarvajal@gmail.com</t>
  </si>
  <si>
    <t>313 2306226</t>
  </si>
  <si>
    <t>CALLE 19ª NO 82-65</t>
  </si>
  <si>
    <t>05-33-GP-2537-03-82</t>
  </si>
  <si>
    <t>201-2026-CPS-AG (145522)</t>
  </si>
  <si>
    <t>201-2026</t>
  </si>
  <si>
    <t>201</t>
  </si>
  <si>
    <t>INRI TATIANA SÁNCHEZ VALENZUELA</t>
  </si>
  <si>
    <t>CO1.PCCNTR.8824088</t>
  </si>
  <si>
    <t>tatianavalenzuela5525@gmail.com</t>
  </si>
  <si>
    <t>CARRERA 106 # 64 B - 57</t>
  </si>
  <si>
    <t>05-33-GP-2537-03-83</t>
  </si>
  <si>
    <t>202-2026-CPS-AG (145522)</t>
  </si>
  <si>
    <t>202-2026</t>
  </si>
  <si>
    <t>202</t>
  </si>
  <si>
    <t>LUIS FERNANDO MORA RODRIGUEZ</t>
  </si>
  <si>
    <t>CO1.PCCNTR.8855936</t>
  </si>
  <si>
    <t>APOYAR ADMINISTRATIVA Y ASISTENCIALMENTE A LAS INSPECCIONES DE POLICÍA DE LA LOCALIDAD</t>
  </si>
  <si>
    <t>luifer0385@gmail.com</t>
  </si>
  <si>
    <t>CARRERA 9 # 54 A - 33 APTO 803</t>
  </si>
  <si>
    <t>24 Meses</t>
  </si>
  <si>
    <t>05-33-GP-2537-03-84</t>
  </si>
  <si>
    <t>203-2026-CPS-AG (145522)</t>
  </si>
  <si>
    <t>203-2026</t>
  </si>
  <si>
    <t>203</t>
  </si>
  <si>
    <t>LUZ ANGELA BUITRAGO RUIZ</t>
  </si>
  <si>
    <t>CO1.PCCNTR.8856075</t>
  </si>
  <si>
    <t>luanburu20@gmail.com</t>
  </si>
  <si>
    <t>CL 159 A 55 68</t>
  </si>
  <si>
    <t>05-33-GP-2537-03-85</t>
  </si>
  <si>
    <t>204-2026-CPS-AG (145522)</t>
  </si>
  <si>
    <t>204-2026</t>
  </si>
  <si>
    <t>204</t>
  </si>
  <si>
    <t>YESSICA KATHERIN ÁLVAREZ MURCIA</t>
  </si>
  <si>
    <t>CO1.PCCNTR.8856621</t>
  </si>
  <si>
    <t>yessialvarez888@gmail.com</t>
  </si>
  <si>
    <t>AC 80 73 A 21</t>
  </si>
  <si>
    <t>05-33-GP-2537-03-86</t>
  </si>
  <si>
    <t>205-2026-CPS-AG (145522)</t>
  </si>
  <si>
    <t>205-2026</t>
  </si>
  <si>
    <t>205</t>
  </si>
  <si>
    <t>LEIDY ESCOBAR CASTRO</t>
  </si>
  <si>
    <t>CO1.PCCNTR.8857836</t>
  </si>
  <si>
    <t>lkec120@hotmail.com</t>
  </si>
  <si>
    <t>CARRERA 128 # 145 - 20</t>
  </si>
  <si>
    <t>NB  100427151</t>
  </si>
  <si>
    <t>05-33-GP-2537-03-87</t>
  </si>
  <si>
    <t>206-2026-CPS-AG (145522)</t>
  </si>
  <si>
    <t>206-2026</t>
  </si>
  <si>
    <t>206</t>
  </si>
  <si>
    <t>ANGEL DAVID HERNANDEZ CASALLAS</t>
  </si>
  <si>
    <t>CO1.PCCNTR.8858088</t>
  </si>
  <si>
    <t>angel-0428@outlook.com</t>
  </si>
  <si>
    <t>TRANSVERSAL 126 D # 137 - 42</t>
  </si>
  <si>
    <t>36047994000057760</t>
  </si>
  <si>
    <t>05-33-GP-2537-03-88</t>
  </si>
  <si>
    <t>207-2026-CPS-AG (145522)</t>
  </si>
  <si>
    <t>207-2026</t>
  </si>
  <si>
    <t>207</t>
  </si>
  <si>
    <t>YULIETH MARCELA MOLANO TORRES</t>
  </si>
  <si>
    <t>CO1.PCCNTR.8859034</t>
  </si>
  <si>
    <t>yulieth8610@hotmail.com</t>
  </si>
  <si>
    <t>KR 4SUR 48J 43 SUR AP 101</t>
  </si>
  <si>
    <t>SEGUROS DELE STADO SA</t>
  </si>
  <si>
    <t>05-33-GP-2537-03-89</t>
  </si>
  <si>
    <t>208-2026-CPS-AG (145522)</t>
  </si>
  <si>
    <t>208-2026</t>
  </si>
  <si>
    <t>208</t>
  </si>
  <si>
    <t>NIDIA GABRIELA MURCIA SANTANA</t>
  </si>
  <si>
    <t>CO1.PCCNTR.8859628</t>
  </si>
  <si>
    <t>murciagabriela473@gmail.com</t>
  </si>
  <si>
    <t>CARRERA 52 A # 128 A 20 PISO 2 (202) BARRIO PRADO VERANIEGO</t>
  </si>
  <si>
    <t>MUNDIAL DE SEGUROS</t>
  </si>
  <si>
    <t>NB100427164</t>
  </si>
  <si>
    <t>05-33-GP-2537-03-90</t>
  </si>
  <si>
    <t>209-2026-CPS-AG (145522)</t>
  </si>
  <si>
    <t>209-2026</t>
  </si>
  <si>
    <t>209</t>
  </si>
  <si>
    <t>SANTIAGO TORRADO MARTINEZ</t>
  </si>
  <si>
    <t>CO1.PCCNTR.8823900</t>
  </si>
  <si>
    <t>santo.torrado@gmail.com</t>
  </si>
  <si>
    <t>DG 64 A 21 18 AP 302</t>
  </si>
  <si>
    <t>05-33-GP-2537-03-91</t>
  </si>
  <si>
    <t>210-2026-CPS-AG (145522)</t>
  </si>
  <si>
    <t>210-2026</t>
  </si>
  <si>
    <t>210</t>
  </si>
  <si>
    <t>JOSÉ AUGUSTO SILVA GUERRERO</t>
  </si>
  <si>
    <t>CO1.PCCNTR.8824915</t>
  </si>
  <si>
    <t>jsilva43@gmail.com</t>
  </si>
  <si>
    <t>CL 152 A 46 60</t>
  </si>
  <si>
    <t>05-33-GP-2537-03-92</t>
  </si>
  <si>
    <t>211-2026-CPS-AG (145522)</t>
  </si>
  <si>
    <t>211-2026</t>
  </si>
  <si>
    <t>211</t>
  </si>
  <si>
    <t>CARMEN EDILMA FIGUEROA RINCÓN</t>
  </si>
  <si>
    <t>CO1.PCCNTR.8825401</t>
  </si>
  <si>
    <t>figueroaedi1978@gmail.com</t>
  </si>
  <si>
    <t>CARRERA 87 D # 128 B - 61</t>
  </si>
  <si>
    <t>05-33-GP-2537-03-93</t>
  </si>
  <si>
    <t>212-2026-CPS-AG (145522)</t>
  </si>
  <si>
    <t>212-2026</t>
  </si>
  <si>
    <t>212</t>
  </si>
  <si>
    <t>LEONARDO CASTILLO RODRIGUEZ</t>
  </si>
  <si>
    <t>CO1.PCCNTR.8825431</t>
  </si>
  <si>
    <t>leostev3006@gmail.com</t>
  </si>
  <si>
    <t>CARRERA 87 B # 8 A - 38</t>
  </si>
  <si>
    <t>05-33-GP-2537-03-96</t>
  </si>
  <si>
    <t>FDLSUBA-CD-100-2026 (145529)</t>
  </si>
  <si>
    <t>213-2026-CPS-P (145529)</t>
  </si>
  <si>
    <t>213-2026</t>
  </si>
  <si>
    <t>213</t>
  </si>
  <si>
    <t>JESUS ALEJANDRO FIGUEROA CAICEDO</t>
  </si>
  <si>
    <t>https://community.secop.gov.co/Public/Tendering/OpportunityDetail/Index?noticeUID=CO1.NTC.9459431&amp;isFromPublicArea=True&amp;isModal=true&amp;asPopupView=true</t>
  </si>
  <si>
    <t>CO1.REQ.9576246</t>
  </si>
  <si>
    <t>CO1.PCCNTR.8829432</t>
  </si>
  <si>
    <t>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t>
  </si>
  <si>
    <t>figueroa.alejo@gmail.com</t>
  </si>
  <si>
    <t>CALLE 127 C # 2 B - 80 APTO 503 TORRE B</t>
  </si>
  <si>
    <t xml:space="preserve">Desarrollar jurídica y técnicamente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Elaborar y socializar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Elaborar y hacer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Formular y hacer seguimiento a los planes de mejoramiento internos, plan de gestión, matriz de riesgo y servicio no conforme._x000D_
Programar y realizar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Controlar, consolidar y hacer seguimiento a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</si>
  <si>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51.3 Meses</t>
  </si>
  <si>
    <t>05-33-GP-2537-03-97</t>
  </si>
  <si>
    <t>FDLSUBA-CD-101-2026 (145532)</t>
  </si>
  <si>
    <t>214-2026-CPS-P (145532)</t>
  </si>
  <si>
    <t>214-2026</t>
  </si>
  <si>
    <t>214</t>
  </si>
  <si>
    <t>ADRIANA ISABEL SANDOVAL OTÁLORA</t>
  </si>
  <si>
    <t>https://community.secop.gov.co/Public/Tendering/OpportunityDetail/Index?noticeUID=CO1.NTC.9459285&amp;isFromPublicArea=True&amp;isModal=true&amp;asPopupView=true</t>
  </si>
  <si>
    <t>CO1.REQ.9581771</t>
  </si>
  <si>
    <t>CO1.PCCNTR.8829462</t>
  </si>
  <si>
    <t>PRESTAR SERVICIOS PROFESIONALES DE APOYO JURÍDICA Y TÉCNICAMENTE PARA EL DESARROLLO DE LAS ACTIVIDADES ENCAMINADAS AL CUMPLIMIENTO DE LAS METAS
ESTABLECIDAS EN LOS PLANES DE TRABAJO SUSCRITOS PARA TODOS LOS ASUNTOS JURÍDICOS DE IVC DE LA ALCALDÍA LOCAL</t>
  </si>
  <si>
    <t>adrianajkn@yahoo.com</t>
  </si>
  <si>
    <t>CALLE 137 # 54 B - 34</t>
  </si>
  <si>
    <t>C.C. No. 79.693.760 de Bogotá</t>
  </si>
  <si>
    <t>IVC</t>
  </si>
  <si>
    <t>NB100426852</t>
  </si>
  <si>
    <t>Realizar el respectivo acompañamiento jurídico a los operativos ejecutados por la Alcaldía Local de Suba, coordinados con la finalidad de restituir el espacio público objeto de ocupación indebida y la verificación del cumplimiento de los requisitos de la Ley 232 de 1995 para los establecimientos de comercio.  
Realizar el control y seguimiento por medio de actos administrativos de tramite o de fondo, al cumplimiento del régimen urbanístico y de obras en la localidad de Suba.  
Revisar y analizar la clasificación realizada por los contratistas abogados de los expedientes asignados por vigencia y tipologías: espacio público, establecimientos de comercio Ley 232 de 1995 y régimen de obras y urbanismo. 
Revisar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Realizar los ajustes a los proyectos de actos administrativos realizados por los contratistas abogados a partir de las observaciones y/o modificaciones sugeridas por el profesional que cumpla con el rol de supervisión estratégica de depuración e impulso procesal local de la Alcaldía, o quien este designe. 
Revisar los documentos para firma del alcalde local, de las solicitudes de información y/o concepto dirigidas a las instancias distritales competentes y realizar su respectivo seguimiento.
Revisar la tipificación del reparto asignado, los expedientes que pueden ser archivados a partir de las causales de caducidad y/o prescripción y/o perdida de fuerza de ejecutoria del acto administrativo.
Las demás que se le asignen y que surjan de la naturaleza del contrato.</t>
  </si>
  <si>
    <t>05-33-GP-2537-03-99</t>
  </si>
  <si>
    <t>FDLSUBA-CD-102-2026 (145534)</t>
  </si>
  <si>
    <t>215-2026-CPS-P (145534)</t>
  </si>
  <si>
    <t>215-2026</t>
  </si>
  <si>
    <t>215</t>
  </si>
  <si>
    <t>ANA MATILDE MAESTRE DAZA</t>
  </si>
  <si>
    <t>https://community.secop.gov.co/Public/Tendering/OpportunityDetail/Index?noticeUID=CO1.NTC.9480994&amp;isFromPublicArea=True&amp;isModal=true&amp;asPopupView=true</t>
  </si>
  <si>
    <t>CO1.REQ.9610112</t>
  </si>
  <si>
    <t>CO1.PCCNTR.8851578</t>
  </si>
  <si>
    <t>PRESTAR LOS SERVICIOS PROFESIONALES EN LA ALCALDÍA LOCAL DE SUBA; REALIZANDO ACCIONES PEDAGÓGICAS PREVENTIVAS Y DE SENSIBILIZACIÓN PARA EL ACATAMIENTO
VOLUNTARIO DE LAS NORMAS EN LA LOCALIDAD</t>
  </si>
  <si>
    <t>anamaestredaza@hotmail.com</t>
  </si>
  <si>
    <t>CARRERA 55 A # 169 - 10</t>
  </si>
  <si>
    <t xml:space="preserve">Convocar y desarrollar actividades de prevención de carácter pedagógico (visitas, reuniones o talleres) en zonas o sectores priorizados tratando de lograr el acatamiento voluntario de normas y presentar informe de la labor realizada estableciendo si hubo o no acatamiento voluntario y propuesta a desarrollar_x000D_
Diagnosticar la problemática evidenciada en los sectores o zonas visitadas y presentar propuestas de Intervención._x000D_
Asistir a las reuniones que le sean delegadas o convocadas._x000D_
Asistir a los operativos que le sean delegados._x000D_
Atender a los ciudadanos en las fechas y horas establecidas de atención_x000D_
Dar respuesta a la totalidad de los derechos de petición y demás solicitudes reasignadas y mensualmente hacer un reporte o informe de los oficios elaborados de acuerdo a planilla o formato preestablecido_x000D_
Al finalizar el contrato se debe haber dado respuesta al 100% de las peticiones y documentos reasignados en el ORFEO_x000D_
Al finalizar el contrato se debe haber incorporado el 100% de los documentos reasignados a los respectivos expedientes/IVC/ archivo, de tal manera que no queden documentos sin archivar._x000D_
Las demás que se reasignen de acuerdo al objeto contractual_x000D_
</t>
  </si>
  <si>
    <t>31.8 Meses</t>
  </si>
  <si>
    <t>05-33-GP-2537-03-100</t>
  </si>
  <si>
    <t>216-2026-CPS-P (145534)</t>
  </si>
  <si>
    <t>216-2026</t>
  </si>
  <si>
    <t>216</t>
  </si>
  <si>
    <t>YULY BIBIANA TORRES MURCIA</t>
  </si>
  <si>
    <t>CO1.PCCNTR.8852117</t>
  </si>
  <si>
    <t>yubito@hotmail.com</t>
  </si>
  <si>
    <t>KR 30 A210</t>
  </si>
  <si>
    <t>05-33-GP-2537-03-101</t>
  </si>
  <si>
    <t>217-2026-CPS-P (145534)</t>
  </si>
  <si>
    <t>217-2026</t>
  </si>
  <si>
    <t>217</t>
  </si>
  <si>
    <t>YUMIL JAVIER RINCON ENDEZ</t>
  </si>
  <si>
    <t>CO1.PCCNTR.8852772</t>
  </si>
  <si>
    <t>asjurid1@hotmail.com</t>
  </si>
  <si>
    <t>CALLE 3 SUR # 70 - 84</t>
  </si>
  <si>
    <t>05-33-GP-2537-03-102</t>
  </si>
  <si>
    <t>218-2026-CPS-P (145534)</t>
  </si>
  <si>
    <t>218-2026</t>
  </si>
  <si>
    <t>218</t>
  </si>
  <si>
    <t>FELIX MURILLO PLATA</t>
  </si>
  <si>
    <t>CO1.PCCNTR.8853052</t>
  </si>
  <si>
    <t>felixmurilloplata@hotmail.com</t>
  </si>
  <si>
    <t>CARRERA 8 H # 166 - 665 APTO 501 INT 3</t>
  </si>
  <si>
    <t>77.1 Meses</t>
  </si>
  <si>
    <t>05-33-GP-2537-03-103</t>
  </si>
  <si>
    <t>219-2026-CPS-P (145534)</t>
  </si>
  <si>
    <t>219-2026</t>
  </si>
  <si>
    <t>219</t>
  </si>
  <si>
    <t>LUIS RAFAEL FRIAS MOSCOTE</t>
  </si>
  <si>
    <t>CO1.PCCNTR.8853397</t>
  </si>
  <si>
    <t>luisfrias07@gmail.com</t>
  </si>
  <si>
    <t>KR 74 NO. 163-80</t>
  </si>
  <si>
    <t>11.6 Meses</t>
  </si>
  <si>
    <t>05-33-GP-2537-03-105</t>
  </si>
  <si>
    <t>220-2026-CPS-P (145534)</t>
  </si>
  <si>
    <t>220-2026</t>
  </si>
  <si>
    <t>220</t>
  </si>
  <si>
    <t>CARMEN CECILIA PEÑALOZA PEÑALOZA</t>
  </si>
  <si>
    <t>CO1.PCCNTR.8854026</t>
  </si>
  <si>
    <t>PRESTAR LOS SERVICIOS PROFESIONALES EN LA ALCALDÍA LOCAL DE SUBA; REALIZANDO ACCIONES PEDAGÓGICAS PREVENTIVAS Y DE SENSIBILIZACIÓN PARA EL ACATAMIENTO VOLUNTARIO DE LAS NORMAS EN LA LOCALIDAD</t>
  </si>
  <si>
    <t>ccpenalozap@gmail.com</t>
  </si>
  <si>
    <t>CL 77 129 70 BL 1 APTO 1504</t>
  </si>
  <si>
    <t>05-33-GP-2537-03-107</t>
  </si>
  <si>
    <t>FDLSUBA-CD-103-2026 (145535)</t>
  </si>
  <si>
    <t>221-2026-CPS-P (145535)</t>
  </si>
  <si>
    <t>221-2026</t>
  </si>
  <si>
    <t>221</t>
  </si>
  <si>
    <t>IVAN DARIO PRIETO AGUACIA</t>
  </si>
  <si>
    <t>https://community.secop.gov.co/Public/Tendering/OpportunityDetail/Index?noticeUID=CO1.NTC.9459450&amp;isFromPublicArea=True&amp;isModal=true&amp;asPopupView=true</t>
  </si>
  <si>
    <t>CO1.REQ.9576890</t>
  </si>
  <si>
    <t>CO1.PCCNTR.8829613</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</si>
  <si>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</si>
  <si>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ivandarioprieto@hotmail.es</t>
  </si>
  <si>
    <t>CARRERA 148 A # 138 F - 42</t>
  </si>
  <si>
    <t>Ejecutar las actividades administrativas que se le asignen de acuerdo con los requerimientos
Tramitar la correspondencia y fotocopiado de los documentos, de conformidad con los procedimientos establecidos._x000D_
Tener actualizadas las bases de datos correspondientes con la información pertinente, de conformidad con los procedimientos establecidos.
Organizar y custodiar el archivo de gestión de conformidad con los procedimientos establecidos
Organizar y realizar transferencia de documentos al archivo central de conformidad con los procedimientos establecidos_x000D_
Apoyar en el trámite documental de conformidad con los procedimientos establecidos
Apoyar en la realización del reparto de ORFEO, de acuerdo con las instrucciones del líder del proceso y en la creación de una base de datos que permita realizar el seguimiento y control de los documentos asignados.
Dar respuesta a los derechos de petición, informando a los peticionarios el reparto realizado.
Asistir a las reuniones que le sean delegadas o en las que sea convocado.
Brindar atención a los ciudadanos que lo requieran
Apoyar la atención de visitas de los órganos de control que se soliciten
Las demás que se le asignen y que surjan de la naturaleza del contrato</t>
  </si>
  <si>
    <t>05-33-GP-2537-02-113</t>
  </si>
  <si>
    <t>FDLSUBA-CD-104-2026 (145086)</t>
  </si>
  <si>
    <t>222-2026-CPS-AG (145086)</t>
  </si>
  <si>
    <t>222-2026</t>
  </si>
  <si>
    <t>222</t>
  </si>
  <si>
    <t>MARTHA CECILIA CORTES LEÓN</t>
  </si>
  <si>
    <t>https://community.secop.gov.co/Public/Tendering/OpportunityDetail/Index?noticeUID=CO1.NTC.9459975&amp;isFromPublicArea=True&amp;isModal=true&amp;asPopupView=true</t>
  </si>
  <si>
    <t>CO1.REQ.9582034</t>
  </si>
  <si>
    <t>CO1.PCCNTR.8829915</t>
  </si>
  <si>
    <t>PRESTAR EL SERVICIO DE APOYO AL ÁREA DE GESTIÓN DE DESARROLLO LOCAL PARA LA ATENCIÓN CIUDADANA.</t>
  </si>
  <si>
    <t>martikaleon68@gmail.com</t>
  </si>
  <si>
    <t>KR 50 C 181 20</t>
  </si>
  <si>
    <t>SONIA CAROLINA RIAÑO DAZA</t>
  </si>
  <si>
    <t>CDI</t>
  </si>
  <si>
    <t>Realizar actividades de apoyo para la atención, orientación y recepción de los ciudadanos que requieren algún tipo de servicio o de información de la administración Local, de acuerdo con Manual de Atención a la Ciudadanía SAC-M001 V7._x000D_
Mantener un listado de extensiones actualizado de las oficinas de la Alcaldía Local de Suba y hacer su correspondiente distribución.
Atender las llamadas que se generan por el conmutador y direccionarlas a las oficinas correspondientes, de acuerdo al protocolo de atención telefónica y atención presencia a la ciudadanía de acuerdo con el Manual de Atención a la Ciudadanía SAC-M001 V7.
Llevar el control diariamente del número de personas atendidas de manera presencial y telefónicamente, registrando la información en una planilla.
Efectuar la entrega del formato SAC-F010 de encuesta de percepción y satisfacción ciudadana mensualmente. 
Participar en las reuniones a las cuales sea citado o designado por el apoyo a la supervisión o supervisor.
Las demás que sean inherentes al objeto contractual y que sean solicitados por el supervisor del contrato o supervisor.</t>
  </si>
  <si>
    <t>05-33-GP-2537-02-132</t>
  </si>
  <si>
    <t>FDLSUBA-CD-105-2026 (145368)</t>
  </si>
  <si>
    <t>223-2026-CPS-AG (145368)</t>
  </si>
  <si>
    <t>223-2026</t>
  </si>
  <si>
    <t>223</t>
  </si>
  <si>
    <t>TANIA DEL ROCIO BOHORQUEZ RODRIGUEZ</t>
  </si>
  <si>
    <t>https://community.secop.gov.co/Public/Tendering/OpportunityDetail/Index?noticeUID=CO1.NTC.9457106&amp;isFromPublicArea=True&amp;isModal=true&amp;asPopupView=true</t>
  </si>
  <si>
    <t>CO1.REQ.9581985</t>
  </si>
  <si>
    <t>CO1.PCCNTR.9031047</t>
  </si>
  <si>
    <t>PRESTAR LOS SERVICIOS DE APOYO AL ÁREA GESTIÓN DE DESARROLLO LOCAL EN EL CENTRO DE DOCUMENTACIÓN E INFORMACIÓN CDI DE LA ALCALDÍA LOCAL DE SUBA.</t>
  </si>
  <si>
    <t>taniarbr71@gmail.com</t>
  </si>
  <si>
    <t>CALLE 150 C BIS # 103 F - 16</t>
  </si>
  <si>
    <t xml:space="preserve">Apoyar en el recibo, radicación, distribución y control de todas las comunicaciones que se reciben en el Centro de Documentación e Información -CDI de la Alcaldía Local de Suba. _x000D_
Radicar la correspondencia que llegue a la Alcaldía en el aplicativo ORFEO y seguir el procedimiento para su distribución interna en la Alcaldía. _x000D_
Recepcionar la correspondencia que ingrese al CDI
Entregar de manera oportuna al área correspondiente de Tutelas, Acciones Populares o solicitudes de los diferentes entes de control._x000D_
Elaborar base de datos de los derechos de petición recibidos en la Alcaldía Local de Suba y reportar la información al líder del proceso para su respectivo seguimiento.
Las demás actividades que sean solicitadas por el supervisor y/o apoyo a la supervisión que tengan relación con el objeto contractual. _x000D_
</t>
  </si>
  <si>
    <t>25.3 Meses</t>
  </si>
  <si>
    <t>05-33-GP-2537-02-133</t>
  </si>
  <si>
    <t>224-2026-CPS-AG (145368)</t>
  </si>
  <si>
    <t>224-2026</t>
  </si>
  <si>
    <t>224</t>
  </si>
  <si>
    <t>EDWIN YARA</t>
  </si>
  <si>
    <t>CO1.PCCNTR.8827029</t>
  </si>
  <si>
    <t>edwinyara42@gmail.com</t>
  </si>
  <si>
    <t>CARRERA 1 F ESTE # 65 - 51 SUR</t>
  </si>
  <si>
    <t>36047994000057229</t>
  </si>
  <si>
    <t>05-33-GP-2537-02-134</t>
  </si>
  <si>
    <t>225-2026-CPS-AG (145368)</t>
  </si>
  <si>
    <t>225-2026</t>
  </si>
  <si>
    <t>225</t>
  </si>
  <si>
    <t>MARIA HAYDEE BURGOS GUERREO</t>
  </si>
  <si>
    <t>CO1.PCCNTR.8826998</t>
  </si>
  <si>
    <t>mhaydebg@gmail.com</t>
  </si>
  <si>
    <t>CARRERA 55 # 127 D - 45</t>
  </si>
  <si>
    <t>360 47 994000057126</t>
  </si>
  <si>
    <t>05-33-GP-2537-02-135</t>
  </si>
  <si>
    <t>226-2026-CPS-AG (145368)</t>
  </si>
  <si>
    <t>226-2026</t>
  </si>
  <si>
    <t>226</t>
  </si>
  <si>
    <t>BETSY YAZMIN GOMEZ FIGUEROA</t>
  </si>
  <si>
    <t>CO1.PCCNTR.8827341</t>
  </si>
  <si>
    <t>betjaz_9004@hotmail.com</t>
  </si>
  <si>
    <t>CALLE 128 D # 87 B - 91</t>
  </si>
  <si>
    <t>360 47 994000057247</t>
  </si>
  <si>
    <t>54.9 Meses</t>
  </si>
  <si>
    <t>05-33-GP-2537-02-128</t>
  </si>
  <si>
    <t>FDLSUBA-CD-106-2026 (145328)</t>
  </si>
  <si>
    <t>227-2026-CPS-P (145328)</t>
  </si>
  <si>
    <t>227-2026</t>
  </si>
  <si>
    <t>227</t>
  </si>
  <si>
    <t>LUZ ANGELA RAMIREZ ORTEGON</t>
  </si>
  <si>
    <t>https://community.secop.gov.co/Public/Tendering/OpportunityDetail/Index?noticeUID=CO1.NTC.9459402&amp;isFromPublicArea=True&amp;isModal=true&amp;asPopupView=true</t>
  </si>
  <si>
    <t>CO1.REQ.9575433</t>
  </si>
  <si>
    <t>CO1.PCCNTR.8828774</t>
  </si>
  <si>
    <t>PRESTAR SERVICIOS PROFESIONALES AL ÁREA DE GESTIÓN DEL DESARROLLO LOCAL PARA ADELANTAR LAS ACTIVIDADES QUE DEN CUMPLIMIENTO A PROCEDIMIENTOS ADMINISTRATIVOS Y CONTABLES APLICABLES</t>
  </si>
  <si>
    <t>luza_ro@hotmail.com</t>
  </si>
  <si>
    <t>CALLE 151 # 109 A - 150 CASA 49 RESERVA DE OASIS II</t>
  </si>
  <si>
    <t>PEDRO ALONSO MACIAS PEREZ</t>
  </si>
  <si>
    <t>C.C. No. 9.397.289 de Sogamoso (Boyacá)</t>
  </si>
  <si>
    <t>CONTABILIDAD</t>
  </si>
  <si>
    <t>Acompañar la revisión, Liquidación y causación de las cuentas personas naturales, jurídicas, ediles, servicios públicos, ARL contratistas
Acompañar en el cierre contable mensual, trimestral y anual con base en el manual de política contable.
Acompañar en articulación con el almacén, el proceso de causación de reportes de ingresos, egresos, comodatos, traslados de bienes muebles e inmuebles en los módulos (SAE, SAI, DEPRECIACIÓN).
Acompañar la elaboración de los informes contables que se deben rendir a los diferentes organismos nacionales y distritales. 
Acompañar la lectura de cuentas y contabilización en Interfaz Tesorería reporte de BOGDATA.
Acompañar en la ejecución del comité de sostenibilidad contable y depuración de saldos._x000D_
Acompañar en el seguimiento de operaciones reciprocas con entidades distritales._x000D_
Acompañar en la verificación mensual de los saldos contrarios en libros auxiliares aplicativo SI-CAPITAL._x000D_
Descargar, elaborar y reportar trimestralmente los procesos judiciales de la entidad según aplicativo SIPROJ._x000D_
Las demás actividades que le sean asignadas por el supervisor y/o apoyo a la supervisión del contrato que sean relacionadas con el objeto del contrato.</t>
  </si>
  <si>
    <t>83.2 Meses</t>
  </si>
  <si>
    <t>05-33-GP-2537-02-205</t>
  </si>
  <si>
    <t>FDLSUBA-CD-107-2026 (146510)</t>
  </si>
  <si>
    <t>228-2026-CPS-P (146510)</t>
  </si>
  <si>
    <t>228-2026</t>
  </si>
  <si>
    <t>228</t>
  </si>
  <si>
    <t>ANA OMAYRA SEGURA SABOGAL</t>
  </si>
  <si>
    <t>https://community.secop.gov.co/Public/Tendering/OpportunityDetail/Index?noticeUID=CO1.NTC.9460227&amp;isFromPublicArea=True&amp;isModal=true&amp;asPopupView=true</t>
  </si>
  <si>
    <t>CO1.REQ.9581464</t>
  </si>
  <si>
    <t>CO1.PCCNTR.8830122</t>
  </si>
  <si>
    <t>PRESTAR SERVICIOS PROFESIONALES A LA GESTIÓN MEDIANTE LABORES ADMINISTRATIVAS; FINANCIERAS Y CONTABLES EN EL ÁREA GESTIÓN DEL DESARROLLO LOCAL</t>
  </si>
  <si>
    <t>omy2612@hotmail.com</t>
  </si>
  <si>
    <t>KR 96 85 25 SUR</t>
  </si>
  <si>
    <t>Acompañar la revisión de las cuentas por pagar de los contratistas de acuerdo a la reprogramación del PAC mensual._x000D_
Participar en la liquidación de impuestos de los contratistas personas naturales y jurídicas que correspondan de acuerdo a la reprogramación del PAC._x000D_
Gestionar la causación y grabación de los comprobantes productos de los movimientos contables en el aplicativo SI-CAPITAL de acuerdo a la instrucción y revisión del contador F.D.L
Acompañar el proceso de implementación de las normas internacionales de contabilidad para el sector público NICSP y NIIF_x000D_
Acompañar en la depuración de los estados financieros en el marco de la implementación del nuevo marco normativo contable._x000D_
Realizar la revisión, grabación y conciliación de multas correspondientes al fondo de desarrollo local_x000D_
Acompañar la revisión de cuentas, ajustes y/o reclasificaciones pertinentes_x000D_
Acompañar en la contabilización correspondiente a LIMAY en los módulos de almacén, inventario, contabilidad e interfaz_x000D_
Organizar el archivo contable, haciendo control, seguimiento y consulta en la aplicación a la normatividad vigente en materia de gestión documental.
Orientar las conciliaciones y cruces de información de acuerdo al manual de política contable. _x000D_
Las demás actividades que le sean asignadas por el supervisor y/o apoyo a la supervisión del contrato que sean relacionadas con el objeto del contrato.</t>
  </si>
  <si>
    <t>20.4 Meses</t>
  </si>
  <si>
    <t>05-33-GP-2537-02-82</t>
  </si>
  <si>
    <t>229-2026-CPS-P (144899)</t>
  </si>
  <si>
    <t>229-2026</t>
  </si>
  <si>
    <t>229</t>
  </si>
  <si>
    <t>YINA PATRICIA MEJIA RODRIGUEZ</t>
  </si>
  <si>
    <t>CO1.PCCNTR.8816330</t>
  </si>
  <si>
    <t>yinamejia_86@hotmail.com</t>
  </si>
  <si>
    <t>CALLE 22 D # 72 - 41 AP 1305 TORRE 4</t>
  </si>
  <si>
    <t>13.5 Meses</t>
  </si>
  <si>
    <t>04-25-PP-2483-02-02</t>
  </si>
  <si>
    <t>FDLSUBA-CD-108-2026 (147152)</t>
  </si>
  <si>
    <t>230-2026-CPS-P (147152)</t>
  </si>
  <si>
    <t>230-2026</t>
  </si>
  <si>
    <t>230</t>
  </si>
  <si>
    <t>JHON EDISSON CORTES PAEZ</t>
  </si>
  <si>
    <t>https://community.secop.gov.co/Public/Tendering/OpportunityDetail/Index?noticeUID=CO1.NTC.9460412&amp;isFromPublicArea=True&amp;isModal=true&amp;asPopupView=true</t>
  </si>
  <si>
    <t>CO1.REQ.9582099</t>
  </si>
  <si>
    <t>CO1.PCCNTR.8830154</t>
  </si>
  <si>
    <t>PRESTAR SERVICIOS PROFESIONALES EN EL ÁREA DE GESTIÓN DESARROLLO LOCAL PARA LA ATENCIÓN DE ACTIVIDADES AMBIENTALES PROPIAS DE LA ALCALDÍA LOCAL DE SUBA PARA LOGRAR CON EL CUMPLIMIENTO DE LAS METAS DEL PLAN DE DESARROLLO LOCAL DE LA VIGENCIA</t>
  </si>
  <si>
    <t>jhonecortesp@gmail.com</t>
  </si>
  <si>
    <t>CALLE 11 # 18 - 43</t>
  </si>
  <si>
    <t>CBO100028423</t>
  </si>
  <si>
    <t>Realizar las actividades precontractuales, contractuales y/o de seguimiento que sean necesarias para la correcta ejecución de la meta ¿Implementar 50 PROCEDAS¿ del proyecto 1997 ¿Suba reverdece¿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</si>
  <si>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04-26-PP-2456-01-10</t>
  </si>
  <si>
    <t>231-2026-CPS-AG (146574)</t>
  </si>
  <si>
    <t>231-2026</t>
  </si>
  <si>
    <t>231</t>
  </si>
  <si>
    <t>FREDDY ANDRÉS BELTRÁN VERGARA</t>
  </si>
  <si>
    <t>CO1.PCCNTR.8901261</t>
  </si>
  <si>
    <t>beltranfreddy13@gmail.com</t>
  </si>
  <si>
    <t>CARRERA 136ª #151-02</t>
  </si>
  <si>
    <t>05-33-GP-2537-02-176</t>
  </si>
  <si>
    <t>FDLSUBA-CD-109-2026 (145326)</t>
  </si>
  <si>
    <t>232-2026-CPS-P (145326)</t>
  </si>
  <si>
    <t>232-2026</t>
  </si>
  <si>
    <t>232</t>
  </si>
  <si>
    <t>JEIER DISNEY GUTIERREZ ALVAREZ</t>
  </si>
  <si>
    <t>https://community.secop.gov.co/Public/Tendering/OpportunityDetail/Index?noticeUID=CO1.NTC.9567298&amp;isFromPublicArea=True&amp;isModal=true&amp;asPopupView=true</t>
  </si>
  <si>
    <t>CO1.REQ.9572377</t>
  </si>
  <si>
    <t>CO1.PCCNTR.8933662</t>
  </si>
  <si>
    <t>PRESTAR SUS SERVICIOS PROFESIONALES PARA LA IMPLEMENTACIÓN DE LAS ACCIONES Y LINEAMIENTOS TÉCNICOS SURTIDOS DEL PROGRAMA DE GESTIÓN DOCUMENTAL Y DEMÁS INSTRUMENTOS TÉCNICOS ARCHIVÍSTICOS.</t>
  </si>
  <si>
    <t>alvarezdisney.j@gmail.com</t>
  </si>
  <si>
    <t>CALLE 134 C # 50 - 65</t>
  </si>
  <si>
    <t>LUZ MYRIAM DEVIA BRICEÑO</t>
  </si>
  <si>
    <t>ARCHIVO</t>
  </si>
  <si>
    <t>Liderar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</si>
  <si>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72.5 Meses</t>
  </si>
  <si>
    <t>05-33-GP-2537-02-178</t>
  </si>
  <si>
    <t>FDLSUBA-CD-110-2026 (147307)</t>
  </si>
  <si>
    <t>233-2026-CPS-AG (147307)</t>
  </si>
  <si>
    <t>233-2026</t>
  </si>
  <si>
    <t>233</t>
  </si>
  <si>
    <t>LUZ EXMEYDER BELTRAN DIMATE</t>
  </si>
  <si>
    <t>https://community.secop.gov.co/Public/Tendering/OpportunityDetail/Index?noticeUID=CO1.NTC.9483631&amp;isFromPublicArea=True&amp;isModal=true&amp;asPopupView=true</t>
  </si>
  <si>
    <t>CO1.REQ.9614272</t>
  </si>
  <si>
    <t>CO1.PCCNTR.8853845</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</si>
  <si>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</si>
  <si>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l.beltran2002@hotmail.com</t>
  </si>
  <si>
    <t>CALLE 142 C # 151 D - 26</t>
  </si>
  <si>
    <t>36047994000058116</t>
  </si>
  <si>
    <t>Recibir la documentación a intervenir, verificando mediante punteo cajas y carpetas entregadas para el proceso técnico.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Presentar informes mensuales de avance en el que se describa la totalidad de la documentación intervenida, los procesos efectuados, el resultado acumulado y el faltante para cumplir la meta.
Las demás obligaciones que sean asignadas por la Líder de Gestión Documental y de acuerdo con el objeto del contrato.</t>
  </si>
  <si>
    <t>05-33-GP-2537-02-179</t>
  </si>
  <si>
    <t>234-2026-CPS-AG (147307)</t>
  </si>
  <si>
    <t>234-2026</t>
  </si>
  <si>
    <t>234</t>
  </si>
  <si>
    <t>REMIGIA CEPEDA GAMBOA</t>
  </si>
  <si>
    <t>CO1.PCCNTR.8856343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</si>
  <si>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</si>
  <si>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remicep@hotmail.com</t>
  </si>
  <si>
    <t>CALLE 70 # 69 C - 14</t>
  </si>
  <si>
    <t>OLD MUTUAL</t>
  </si>
  <si>
    <t>1846101032608 ANEXO 0</t>
  </si>
  <si>
    <t>05-33-GP-2537-02-180</t>
  </si>
  <si>
    <t>235-2026-CPS-AG (147307)</t>
  </si>
  <si>
    <t>235-2026</t>
  </si>
  <si>
    <t>235</t>
  </si>
  <si>
    <t>LUZ MYRIAM CASTILLO RIOS</t>
  </si>
  <si>
    <t>CO1.PCCNTR.8856611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</si>
  <si>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SIPSE 147307.</t>
  </si>
  <si>
    <t>luzmy2005@gmail.com</t>
  </si>
  <si>
    <t>319 3814176</t>
  </si>
  <si>
    <t>CALLE 149 B # 115 - 34</t>
  </si>
  <si>
    <t>05-33-GP-2537-02-181</t>
  </si>
  <si>
    <t>236-2026-CPS-AG (147307)</t>
  </si>
  <si>
    <t>236-2026</t>
  </si>
  <si>
    <t>236</t>
  </si>
  <si>
    <t>PAULA ANDREA TRUJILLO AYALA</t>
  </si>
  <si>
    <t>CO1.PCCNTR.8857409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</si>
  <si>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OCUMENTALES.</t>
  </si>
  <si>
    <t>paula.trujillo20@gmail.com</t>
  </si>
  <si>
    <t>KR 113 D 145 15</t>
  </si>
  <si>
    <t>05-33-GP-2537-02-86</t>
  </si>
  <si>
    <t>FDLSUBA-CD-111-2026 (144921)</t>
  </si>
  <si>
    <t>237-2026-CPS-P (144921)</t>
  </si>
  <si>
    <t>237-2026</t>
  </si>
  <si>
    <t>237</t>
  </si>
  <si>
    <t>LAURA ALEJANDRA CASTRO SALCEDO</t>
  </si>
  <si>
    <t>https://community.secop.gov.co/Public/Tendering/OpportunityDetail/Index?noticeUID=CO1.NTC.9495697&amp;isFromPublicArea=True&amp;isModal=true&amp;asPopupView=true</t>
  </si>
  <si>
    <t>CO1.REQ.9587808</t>
  </si>
  <si>
    <t>CO1.PCCNTR.8865175</t>
  </si>
  <si>
    <t>PRESTAR SERVICIOS PROFESIONALES ESPECIALIZADOS PARA LA ARTICULACIÓN; PLANEACIÓN Y EJECUCIÓN DE LOS ASUNTOS
INTERNACIONALES ESTABLECIDOS POR LA ALCALDÍA LOCAL.</t>
  </si>
  <si>
    <t>lauralejandracs@gmail.com</t>
  </si>
  <si>
    <t>CARRERA 56 B # 127 - 27</t>
  </si>
  <si>
    <t xml:space="preserve">PLANIFICAR Y EJECUTAR EL DESARROLLO DE LA ESTRATEGIA DE PROYECCIÓN INTERNACIONAL PARA LA ALCALDÍA LOCAL DE SUBA
ARTICULAR EL TRABAJO RELACIONADO CON LOS ASUNTOS INTERNACIONALES DE LA ALCALDÍA LOCAL DE SUBA_x000D_
REALIZAR ACOMPAÑAMIENTO DESDE LA PROYECCIÓN INTERNACIONAL A LAS ESTRATEGIAS VECIS 5C, VEN A SUBA, SERVIDORES SAS, GERENCIAS DE LA SOLUCIÓN
GESTIONAR EL APOYO PARA LA PROYECCIÓN INTERNACIONAL DE LA ALCALDÍA LOCAL DE SUBA.
COORDINAR MESAS DE TRABAJO CONFORME A LA ESTRATEGIA DE LA PROYECCIÓN INTERNACIONAL DE LA ALCALDÍA LOCAL DE SUBA. 
CANALIZAR INICIATIVAS, PROYECTOS Y DEMÁS ACCIONES INTERNACIONALES QUE SE PUEDAN IMPLEMENTAR EN LA ALCALDÍA LOCAL DE SUBA. 
ARTICULAR LA ESTRATEGIA DE COMUNICACIONES ACORDE A LA PROYECCIÓN INTERNACIONAL DE LA ALCALDÍA LOCAL DE SUBA. </t>
  </si>
  <si>
    <t>05-33-GP-2537-02-163</t>
  </si>
  <si>
    <t>FDLSUBA-CD-112-2026 (145894)</t>
  </si>
  <si>
    <t>238-2026-CPS-AG (145894)</t>
  </si>
  <si>
    <t>238-2026</t>
  </si>
  <si>
    <t>238</t>
  </si>
  <si>
    <t>YEREMI ANDRES RIOS CUISMAN</t>
  </si>
  <si>
    <t>https://community.secop.gov.co/Public/Tendering/OpportunityDetail/Index?noticeUID=CO1.NTC.9479671&amp;isFromPublicArea=True&amp;isModal=true&amp;asPopupView=true</t>
  </si>
  <si>
    <t>CO1.REQ.9613693</t>
  </si>
  <si>
    <t>CO1.PCCNTR.8857262</t>
  </si>
  <si>
    <t>PRESTAR EL APOYO ASISTENCIAL A LAS COMISIONES DE LA JUNTA  ADMINISTRADORA LOCAL.</t>
  </si>
  <si>
    <t>yere.rios96@gmail.com</t>
  </si>
  <si>
    <t>CLL 128 B BIS A 87 D 59</t>
  </si>
  <si>
    <t>ANDRES FELIPE JIMENEZ FANDIÑO</t>
  </si>
  <si>
    <t>C.C. No. 1.026.285.767 de Bogotá</t>
  </si>
  <si>
    <t>JAL</t>
  </si>
  <si>
    <t>360  47  994000057687</t>
  </si>
  <si>
    <t>Apoyar la elaboración, radicación, entrega y archivo de documentos, memorandos y oficios cuando le sea requerido.
Asistir a las reuniones a las que sea citado o designado para la atención de los asuntos relacionados con el objeto contractual y desarrollar las actividades que le sean asignadas.
Recibir la información interna y externa, registrarla, archivarla, socializarla oportunamente.
Llevar la agenda y organizar en ella las reuniones en que deba participar.
Las demás que se le asignen y que surjan de la naturaleza del contrato</t>
  </si>
  <si>
    <t>05-33-GP-2537-02-164</t>
  </si>
  <si>
    <t>239-2026-CPS-AG (145894)</t>
  </si>
  <si>
    <t>239-2026</t>
  </si>
  <si>
    <t>239</t>
  </si>
  <si>
    <t>YULIANA MARCELA KREYCI DIAZ</t>
  </si>
  <si>
    <t>CO1.PCCNTR.8865392</t>
  </si>
  <si>
    <t>PRESTAR EL APOYO ASISTENCIAL A LAS COMISIONES DE LA JUNTA ADMINISTRADORA LOCAL.</t>
  </si>
  <si>
    <t>Yulianad226@gmail.com</t>
  </si>
  <si>
    <t>CARRERA 59A 130A 14</t>
  </si>
  <si>
    <t>05-33-GP-2537-02-165</t>
  </si>
  <si>
    <t>240-2026-CPS-AG (145894)</t>
  </si>
  <si>
    <t>240-2026</t>
  </si>
  <si>
    <t>240</t>
  </si>
  <si>
    <t>TATIANA DEL PILAR OTAVO HERRERA</t>
  </si>
  <si>
    <t>CO1.PCCNTR.8865636</t>
  </si>
  <si>
    <t>tatianaotavo@gmail.com</t>
  </si>
  <si>
    <t>CARRERA 103 #156C-11</t>
  </si>
  <si>
    <t>14-46-101157012</t>
  </si>
  <si>
    <t>05-33-GP-2537-02-166</t>
  </si>
  <si>
    <t>241-2026-CPS-AG (145894)</t>
  </si>
  <si>
    <t>241-2026</t>
  </si>
  <si>
    <t>241</t>
  </si>
  <si>
    <t>MARIA CAMILA CABRERA GONZALEZ</t>
  </si>
  <si>
    <t>CO1.PCCNTR.8865680</t>
  </si>
  <si>
    <t>mcabrera0521@gmail.com</t>
  </si>
  <si>
    <t>DG 146 128 53</t>
  </si>
  <si>
    <t>05-33-GP-2537-02-167</t>
  </si>
  <si>
    <t>242-2026-CPS-AG (145894)</t>
  </si>
  <si>
    <t>242-2026</t>
  </si>
  <si>
    <t>242</t>
  </si>
  <si>
    <t>SANTIAGO LOPEZ OTERO</t>
  </si>
  <si>
    <t>CO1.PCCNTR.8866030</t>
  </si>
  <si>
    <t>santilopez95@hotmail.com</t>
  </si>
  <si>
    <t>CALLE 116 # 50 A - 64</t>
  </si>
  <si>
    <t>05-33-GP-2537-02-168</t>
  </si>
  <si>
    <t>243-2026-CPS-AG (145894)</t>
  </si>
  <si>
    <t>243-2026</t>
  </si>
  <si>
    <t>243</t>
  </si>
  <si>
    <t>MARIA ANGELICA SOSA FRESNEDA</t>
  </si>
  <si>
    <t>CO1.PCCNTR.8866063</t>
  </si>
  <si>
    <t>evangeline2785@yahoo.com</t>
  </si>
  <si>
    <t>CARRERA 80 I NO. 61 - 05 SUR</t>
  </si>
  <si>
    <t>05-39-PP-2504-05-01</t>
  </si>
  <si>
    <t>FDLSUBA-CD-113-2026 (146386)</t>
  </si>
  <si>
    <t>244-2026-CPS-P (146386)</t>
  </si>
  <si>
    <t>244-2026</t>
  </si>
  <si>
    <t>244</t>
  </si>
  <si>
    <t>BLANCARLIS GUILLEN VILLALOBOS</t>
  </si>
  <si>
    <t>https://community.secop.gov.co/Public/Tendering/OpportunityDetail/Index?noticeUID=CO1.NTC.9497504&amp;isFromPublicArea=True&amp;isModal=true&amp;asPopupView=true</t>
  </si>
  <si>
    <t>CO1.REQ.9614617</t>
  </si>
  <si>
    <t>CO1.PCCNTR.8866842</t>
  </si>
  <si>
    <t>O23011745992024250401000</t>
  </si>
  <si>
    <t>PRESTAR SERVICIOS PROFESIONALES ESPECIALIZADOS EN LA PROMOCIÓN; ACOMPAÑAMIENTO; COORDINACIÓN Y ATENCIÓN DE LAS INSTANCIAS DE COORDINACIÓN INTERINSTITUCIONALES Y LAS INSTANCIAS DE PARTICIPACIÓN LOCALES; ASÍ COMO LOS PROCESOS COMUNITARIOS EN LA LOCALIDAD.</t>
  </si>
  <si>
    <t>blancarlis12@hotmail.com</t>
  </si>
  <si>
    <t>CALLE 151 B # 102 B - 90 APTO 201</t>
  </si>
  <si>
    <t>Gestionar, articular, orientar y concertar las acciones de la Alcaldía Local en materia de promoción local de la participación y fortalecimiento de la sociedad civil y sus organizaciones sociales.
Articular los espacios de participación ciudadana y comunitaria, Juntas de Acción Comunal, Asociaciones de Vecinos y demás instancias de participación existentes en la Localidad de conformidad con las indicaciones de la Alcaldía Local.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Realizar o participar en las reuniones de carácter ordinario y/o extraordinario de las instancias de participación y/o de Gobierno de la localidad que le sean designadas por el Alcalde (sa) Local.
Articular acciones y estrategias para la implementación de la política pública y del Sistema Distrital de Participación.
Realizar los eventos ciudadanos y/o comunitarios que le sean designados.
Dar respuesta y trámite a los requerimientos y peticiones relacionados con el tema de participación, que se requieran.
Formular los proyectos de inversión relacionados con participación ciudadana, que se financien con recursos del Fondo de Desarrollo Local.
Realizar seguimiento en la etapa precontractual y contractual de los proyectos de inversión relacionados con participación ciudadana, que se financien con recursos del Fondo de Desarrollo Local.
Realizar el apoyo a la supervisión de contratos y convenios relacionados con participación ciudadana que le sean designados por el (la) Alcalde (sa) Local, según lo establecido en el Manual de Supervisión e Interventoría de la Secretaría Distrital de Gobierno.
Las demás que demande la Administración Local a través de su supervisor, que correspondan a la naturaleza del contrato y que sean necesarias para la consecución del fin del objeto contractual.</t>
  </si>
  <si>
    <t>87.4 Meses</t>
  </si>
  <si>
    <t>SUBA AVANZA EN PARTICIPACIÓN</t>
  </si>
  <si>
    <t>05-39-GP-2504-03-01</t>
  </si>
  <si>
    <t>FDLSUBA-CD-114-2026 (146686)</t>
  </si>
  <si>
    <t>245-2026-CPS-P (146686)</t>
  </si>
  <si>
    <t>245-2026</t>
  </si>
  <si>
    <t>245</t>
  </si>
  <si>
    <t>LUIS EDUARDO BARBOSA SANCHEZ</t>
  </si>
  <si>
    <t>https://community.secop.gov.co/Public/Tendering/OpportunityDetail/Index?noticeUID=CO1.NTC.9642211&amp;isFromPublicArea=True&amp;isModal=true&amp;asPopupView=true</t>
  </si>
  <si>
    <t>CO1.REQ.9791570</t>
  </si>
  <si>
    <t>CO1.PCCNTR.9008528</t>
  </si>
  <si>
    <t>PRESTAR SERVICIOS PROFESIONALES PARA EL SEGUIMIENTO A PROGRAMAS Y PROYECTOS ENFOCADOS EN LA PROMOCIÓN; ACOMPAÑAMIENTO Y ATENCIÓN DE LAS INSTANCIAS DE PARTICIPACIÓN LOCALES; ASÍ COMO LOS PROCESOS COMUNITARIOS EN LA LOCALIDAD.</t>
  </si>
  <si>
    <t>pastoreduardobarbosa@gmail.com</t>
  </si>
  <si>
    <t>CALLE 3 # 53 C - 22</t>
  </si>
  <si>
    <t>C.C. No. 1.063.481.921 de Chimichagua</t>
  </si>
  <si>
    <t>PARTICIPACIÓN</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</si>
  <si>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Consolidar y analizar los diagnósticos sectoriales o poblacionales suministrados por las instituciones con presencia en lo local, cuando así se requiera._x000D_
Formular los proyectos de inversión relacionados con participación ciudadana, que se financien con recursos del Fondo de Desarrollo Local._x000D_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todas las etapas de presupuestos participativos de la localidad.
Las demás que se le asignen y que surjan de la naturaleza del Contrato.</t>
  </si>
  <si>
    <t>82.8 Meses</t>
  </si>
  <si>
    <t>05-39-GP-2504-03-02</t>
  </si>
  <si>
    <t>246-2026-CPS-P (146686)</t>
  </si>
  <si>
    <t>246-2026</t>
  </si>
  <si>
    <t>246</t>
  </si>
  <si>
    <t>LADY DAYANA ROJAS CASTRO</t>
  </si>
  <si>
    <t>CO1.PCCNTR.9042038</t>
  </si>
  <si>
    <t>lady99rojis@gmail.com</t>
  </si>
  <si>
    <t>CALLE 151 # 109 A - 50</t>
  </si>
  <si>
    <t>05-39-GP-2554-03-01</t>
  </si>
  <si>
    <t>FDLSUBA-CD-115-2026 (146803)</t>
  </si>
  <si>
    <t>247-2026-CPS-P (146803)</t>
  </si>
  <si>
    <t>247-2026</t>
  </si>
  <si>
    <t>247</t>
  </si>
  <si>
    <t>JEIMMY SIERRA GODOY</t>
  </si>
  <si>
    <t>https://community.secop.gov.co/Public/Tendering/OpportunityDetail/Index?noticeUID=CO1.NTC.9497648&amp;isFromPublicArea=True&amp;isModal=true&amp;asPopupView=true</t>
  </si>
  <si>
    <t>CO1.REQ.9587659</t>
  </si>
  <si>
    <t>CO1.PCCNTR.8867018</t>
  </si>
  <si>
    <t>O23011745992024255401000</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</si>
  <si>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t>
  </si>
  <si>
    <t>jeimmy29@hotmail.com</t>
  </si>
  <si>
    <t>CARRERA 12 # 51 - 12</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</si>
  <si>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Realizar el seguimiento a los proyectos de inversión, politica pública, así como la inclusión de presupuestos participativos en la estructuración de procesos derivados del Plan de Desarrollo_x000D_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ciudadanía,_x000D_
entes de control, derechos de petición y/o similares que sean radicados en el aplicativo Orfeo y/o por diferentes medios, que le sean asignados.
Realizar supervisión de contratos y convenios que le sean designados por el Alcalde Local, conforme con lo establecido en el Manual de Supervisión e Interventoría de la Secretaría Distrital de Gobierno.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t>
  </si>
  <si>
    <t>58.4 Meses</t>
  </si>
  <si>
    <t>SUBA CONFÍA EN SUS RAÍCES ÉTNICAS</t>
  </si>
  <si>
    <t>03-20-PP-2489-01-02</t>
  </si>
  <si>
    <t>FDLSUBA-CD-116-2026 (146414)</t>
  </si>
  <si>
    <t>248-2026-CPS-P (146414)</t>
  </si>
  <si>
    <t>248-2026</t>
  </si>
  <si>
    <t>248</t>
  </si>
  <si>
    <t>MÓNICA ESPERANZA ESQUINAS CASTILLO</t>
  </si>
  <si>
    <t>https://community.secop.gov.co/Public/Tendering/OpportunityDetail/Index?noticeUID=CO1.NTC.9497700&amp;isFromPublicArea=True&amp;isModal=true&amp;asPopupView=true</t>
  </si>
  <si>
    <t>CO1.REQ.9588405</t>
  </si>
  <si>
    <t>CO1.PCCNTR.8867353</t>
  </si>
  <si>
    <t>O23011745992024248901000</t>
  </si>
  <si>
    <t>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t>
  </si>
  <si>
    <t>monicaesquinas@hotmail.com</t>
  </si>
  <si>
    <t>CALLE 146 # 81 - 59</t>
  </si>
  <si>
    <t>Realizar las actividades precontractuales, contractuales y/o de seguimiento que sean necesarias para la correcta ejecución de la meta ¿Financiar 50 proyectos del sector cultural y creativo¿ del proyecto 1965 ¿Suba territorio cultural¿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documentos técnicos, análisis de sector, estudios de mercado y todos los demás que hagan parte de la formulación de los proyectos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actividades que le sean asignadas por el supervisor y/o apoyo a la supervisión del contrato que sean relacionadas con el objeto del contrato.</t>
  </si>
  <si>
    <t>62.5 Meses</t>
  </si>
  <si>
    <t>SUBA CON LA CULTURA DEL EMPRENDIMIENTO</t>
  </si>
  <si>
    <t>05-39-PP-2504-05-02</t>
  </si>
  <si>
    <t>FDLSUBA-CD-117-2026 (146426)</t>
  </si>
  <si>
    <t>249-2026-CPS-P (146426)</t>
  </si>
  <si>
    <t>249-2026</t>
  </si>
  <si>
    <t>249</t>
  </si>
  <si>
    <t>DANIEL CAMILO TAMAYO PINEDA</t>
  </si>
  <si>
    <t>https://community.secop.gov.co/Public/Tendering/OpportunityDetail/Index?noticeUID=CO1.NTC.9497823&amp;isFromPublicArea=True&amp;isModal=true&amp;asPopupView=true</t>
  </si>
  <si>
    <t>CO1.REQ.9588744</t>
  </si>
  <si>
    <t>CO1.PCCNTR.8867410</t>
  </si>
  <si>
    <t>PRESTAR SERVICIOS PROFESIONALES PARA ACOMPAÑAR AL REFERENTE DE PARTICIPACIÓN EN LA PROMOCIÓN; SEGUIMIENTO Y ATENCIÓN
DE LAS INSTANCIAS DE COORDINACIÓN INTERINSTITUCIONALES Y LAS INSTANCIAS DE PARTICIPACIÓN LOCALES; ASÍ COMO LOS PROCESOS
COMUNITARIOS EN LA LOCALIDAD.</t>
  </si>
  <si>
    <t>danielctamayo@gmail.com</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</si>
  <si>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que se le asignen y que surjan de la naturaleza del Contrato.</t>
  </si>
  <si>
    <t>22.5 Meses</t>
  </si>
  <si>
    <t>05-39-PP-2504-05-03</t>
  </si>
  <si>
    <t>250-2026-CPS-P (146426)</t>
  </si>
  <si>
    <t>250-2026</t>
  </si>
  <si>
    <t>250</t>
  </si>
  <si>
    <t>NELLY CAROLINA GUALTEROS BAYONA</t>
  </si>
  <si>
    <t>CO1.PCCNTR.8867164</t>
  </si>
  <si>
    <t>gualteros115@gmail.com</t>
  </si>
  <si>
    <t>CALLE 133 A # 104 - 53</t>
  </si>
  <si>
    <t>28.4 Meses</t>
  </si>
  <si>
    <t>02-13-PP-2467-02-01</t>
  </si>
  <si>
    <t>FDLSUBA-CD-118-2026 (150307)</t>
  </si>
  <si>
    <t>251-2026-CPS-P (150307)</t>
  </si>
  <si>
    <t>251-2026</t>
  </si>
  <si>
    <t>251</t>
  </si>
  <si>
    <t>ANGELICA ESCOBAR GOMEZ</t>
  </si>
  <si>
    <t>https://community.secop.gov.co/Public/Tendering/OpportunityDetail/Index?noticeUID=CO1.NTC.9498145&amp;isFromPublicArea=True&amp;isModal=true&amp;asPopupView=true</t>
  </si>
  <si>
    <t>CO1.REQ.9635906</t>
  </si>
  <si>
    <t>CO1.PCCNTR.8867815</t>
  </si>
  <si>
    <t>O23011745992024246701000</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</si>
  <si>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</si>
  <si>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aescobarg.psi@gmail.com</t>
  </si>
  <si>
    <t>CARRERA 136 A # 151 B - 52</t>
  </si>
  <si>
    <t>Realizar las actividades precontractuales, contractuales y/o de seguimiento que sean necesarias para la correcta ejecución de la meta ¿Vincular 2000 personas a procesos de construcción de memoria, verdad, reparación integral a víctimas, paz y reconciliación¿ del proyecto 1973 ¿Suba territorio de paz y reconciliación¿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actividades que le sean asignadas por el supervisor y/o apoyo a la supervisión del contrato que sean relacionadas con el objeto del contrato.</t>
  </si>
  <si>
    <t>SUBA TEJE NUEVAS HISTORIAS</t>
  </si>
  <si>
    <t>05-39-PP-2504-05-04</t>
  </si>
  <si>
    <t>FDLSUBA-CD-119-2026 (146444)</t>
  </si>
  <si>
    <t>252-2026-CPS-P (146444)</t>
  </si>
  <si>
    <t>252-2026</t>
  </si>
  <si>
    <t>252</t>
  </si>
  <si>
    <t>JEFERSON BONILLA CARREÑO</t>
  </si>
  <si>
    <t>https://community.secop.gov.co/Public/Tendering/OpportunityDetail/Index?noticeUID=CO1.NTC.9498164&amp;isFromPublicArea=True&amp;isModal=true&amp;asPopupView=true</t>
  </si>
  <si>
    <t>CO1.REQ.9635974</t>
  </si>
  <si>
    <t>CO1.PCCNTR.8867841</t>
  </si>
  <si>
    <t>PRESTAR LOS SERVICIOS PROFESIONALES COMO ABOGADO (A) PARA LA GESTIÓN CONTRACTUAL DEL ÁREA GESTIÓN DEL DESARROLLO LOCAL DE LA ALCALDÍA LOCAL DE SUBA; EN LOS DIFERENTES PROCESOS DE SELECCIÓN EN SUS ETAPAS PRECONTRACTUAL; CONTRACTUAL Y POSTCONTRACTUAL.</t>
  </si>
  <si>
    <t>jeferbonilla97@gmail.com</t>
  </si>
  <si>
    <t>CL 77 A 85 46</t>
  </si>
  <si>
    <t>LA COMPAÑIA MUNDIAL DE SEGUROS SA</t>
  </si>
  <si>
    <t>I 100052050</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</si>
  <si>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que sean inherentes al objeto contractual y que sean solicitadas por el supervisor y/o apoyo a la supervisión del contrato.</t>
  </si>
  <si>
    <t>01-02-PP-2442-01-01</t>
  </si>
  <si>
    <t>FDLSUBA-CD-120-2026 (146497)</t>
  </si>
  <si>
    <t>253-2026-CPS-P (146497)</t>
  </si>
  <si>
    <t>253-2026</t>
  </si>
  <si>
    <t>253</t>
  </si>
  <si>
    <t>IRIS SANED PEDRAZA CAICEDO</t>
  </si>
  <si>
    <t>https://community.secop.gov.co/Public/Tendering/OpportunityDetail/Index?noticeUID=CO1.NTC.9498624&amp;isFromPublicArea=True&amp;isModal=true&amp;asPopupView=true</t>
  </si>
  <si>
    <t>CO1.REQ.9574414</t>
  </si>
  <si>
    <t>CO1.PCCNTR.8868112</t>
  </si>
  <si>
    <t>O23011745992024244201000</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</si>
  <si>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t>
  </si>
  <si>
    <t>irispedraza1@gmail.com</t>
  </si>
  <si>
    <t>CALLE 147 # 21 - 4 APTO 1-404</t>
  </si>
  <si>
    <t>360 47 994000057658</t>
  </si>
  <si>
    <t xml:space="preserve">Realizar la construcción de acciones locales encaminadas a visibilizar los derechos de las mujeres y a implementar la Política Publica de Mujeres y Equidad de género a nivel local. 
Desarrollar de actividades relacionadas con la participación de instancias de las mujeres y de enfoque de género, en vía de fortalecer sus procesos de participación e incidencia a nivel local y distrital. 
Acompañar la coordinación interinstitucional para los temas relacionados con la PPMEYG y mantener constante articulación con la Secretaría Distrital de la Mujer. _x000D_
Realizar la supervisión de contratos y convenios que le sean designados por el (la) Alcalde (sa) Local, según lo establecido en el Manual de Supervisión e Interventoría de la Secretaría Distrital de Gobierno_x000D_
Participar en las reuniones en los cuales sea designado por el supervisor y/o apoyo a la supervisión, de conformidad con el objeto de su contrato. 
Responder a las solicitudes de la ciudadanía como de entes de control, oficios, derechos de petición y/o similares que sean radicados en el aplicativo Orfeo y/o por diferentes medios, que le sean asignados. 
Acompañar todas las etapas de presupuestos participativos de la localidad.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 _x000D_
</t>
  </si>
  <si>
    <t>"SUBA SEGURA, PROTECTORA Y CORRESPONSABLE: EMPODERAMIENTO Y PREVENCIÓN PARA UNA VIDA LIBRE DE VIOLENCIAS DE GÉNERO"</t>
  </si>
  <si>
    <t>02-14-PP-2498-02-01</t>
  </si>
  <si>
    <t>FDLSUBA-CD-121-2026 (146503)</t>
  </si>
  <si>
    <t>254-2026-CPS-P (146503)</t>
  </si>
  <si>
    <t>254-2026</t>
  </si>
  <si>
    <t>254</t>
  </si>
  <si>
    <t>NORMA LIZETH GONZALEZ ALGARRA</t>
  </si>
  <si>
    <t>https://community.secop.gov.co/Public/Tendering/OpportunityDetail/Index?noticeUID=CO1.NTC.9498702&amp;isFromPublicArea=True&amp;isModal=true&amp;asPopupView=true</t>
  </si>
  <si>
    <t>CO1.REQ.9573350</t>
  </si>
  <si>
    <t>CO1.PCCNTR.8868056</t>
  </si>
  <si>
    <t>O23011745992024249801000</t>
  </si>
  <si>
    <t>PRESTAR LOS SERVICIOS PROFESIONALES AL ÁREA DE GESTIÓN DEL DESARROLLO LOCAL PARA ACOMPAÑAR LA PROMOCIÓN; ARTICULACIÓN
Y SEGUIMIENTO A LOS PROCESOS DE PARTICIPACIÓN CIUDADANA RELACIONADOS CON LA RECREACIÓN Y EL DEPORTE; EN CUMPLIMIENTO
DEL PLAN DE DESARROLLO LOCAL.</t>
  </si>
  <si>
    <t>normaalgarra85@gmail.com</t>
  </si>
  <si>
    <t>CARRERA 102 A # 136 - 11</t>
  </si>
  <si>
    <t>Apoyar la supervisión de contratos y convenios que le sean designados por el (la) Alcalde (sa) Local, según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inherentes al objeto contractual, que se encuentren en la normatividad o que sean solicitadas por el supervisor del contrato.</t>
  </si>
  <si>
    <t>21.2 Meses</t>
  </si>
  <si>
    <t>SUBA ACTIVA. RECREACIÓN Y DEPORTE CON SUS VECIS</t>
  </si>
  <si>
    <t>02-14-PP-2498-02-02</t>
  </si>
  <si>
    <t>FDLSUBA-CD-122-2026 (146511)</t>
  </si>
  <si>
    <t>255-2026-CPS-P (146511)</t>
  </si>
  <si>
    <t>255-2026</t>
  </si>
  <si>
    <t>255</t>
  </si>
  <si>
    <t>KELY JULIANA SERRATO MANCERA</t>
  </si>
  <si>
    <t>https://community.secop.gov.co/Public/Tendering/OpportunityDetail/Index?noticeUID=CO1.NTC.9498813&amp;isFromPublicArea=True&amp;isModal=true&amp;asPopupView=true</t>
  </si>
  <si>
    <t>CO1.REQ.9572863</t>
  </si>
  <si>
    <t>CO1.PCCNTR.8868231</t>
  </si>
  <si>
    <t>nanasant11@hotmail.com</t>
  </si>
  <si>
    <t>CALLE 139 # 118 - 49</t>
  </si>
  <si>
    <t>Realizar la supervisión de contratos y convenios que le sean designados por el (la) Alcalde (sa) Local, según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</si>
  <si>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05-39-GP-2504-03-03</t>
  </si>
  <si>
    <t>FDLSUBA-CD-123-2026 (153085)</t>
  </si>
  <si>
    <t>256-2026-CPS-P (153085)</t>
  </si>
  <si>
    <t>256-2026</t>
  </si>
  <si>
    <t>256</t>
  </si>
  <si>
    <t>PAULA ANDREA ALVARADO GALVIS</t>
  </si>
  <si>
    <t>https://community.secop.gov.co/Public/Tendering/OpportunityDetail/Index?noticeUID=CO1.NTC.9856491&amp;isFromPublicArea=True&amp;isModal=true&amp;asPopupView=true</t>
  </si>
  <si>
    <t>CO1.REQ.9988362</t>
  </si>
  <si>
    <t>CO1.PCCNTR.9223948</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</si>
  <si>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</si>
  <si>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andregalvis21@gmail.com</t>
  </si>
  <si>
    <t>TRANSVERSAL 126 A # 132 B - 61</t>
  </si>
  <si>
    <t>18-46-101034780</t>
  </si>
  <si>
    <t>Acompañar y articular con entidades distritales la territorialización e implementación de programas y/o políticas relacionadas con discapacidad e inclusión social.
Acompañar y articular con entidades distritales la realización de diagnósticos, caracterizaciones y gestión de la información e indicadores que evidencien la situación de las personas con discapacidad en la localidad y articular el desarrollo de acciones para mitigar sus necesidades.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personas con discapacidad, en pro de fortalecer sus procesos de participación, representación, diálogo, concertación e incidencia en la dinámica a nivel local.
Servir de enlace entre organizaciones e instancias de participación local de discapacidad e inclusión social con las autoridades locales, a fin de visibilizar sus demandas y propuestas para garantizar el ejercicio de sus derechos._x000D_
Acompañar la realización de eventos ciudadanos y/o comunitarios que le sean designados.
Acompañar en el trámite y respuesta de los requerimientos y peticiones relacionados con el tema de discapacidad e inclusión social
Acompañar la presentación o rendición de informes a los entes de control, entidades, instancias de participación y comunidad en general.
Asistir a las reuniones a las que sea citado o designado, para la atención de los asuntos relacionados con el objeto contractual._x000D_
Participar en el diseño e implementación de acciones de fortalecimiento de organizaciones de personas con discapacidad.
Participar en la formulación de proyectos de inversión asociados a los temas de discapacidad que se financien con fondos de desarrollo local._x000D_
Acompañar la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</si>
  <si>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02-14-PP-2743-02-02</t>
  </si>
  <si>
    <t>FDLSUBA-CD-124-2026 (146521)</t>
  </si>
  <si>
    <t>257-2026-CPS-P (146521)</t>
  </si>
  <si>
    <t>257-2026</t>
  </si>
  <si>
    <t>257</t>
  </si>
  <si>
    <t>LAURA CAMILA VIVAS CORCHUELO</t>
  </si>
  <si>
    <t>https://community.secop.gov.co/Public/Tendering/OpportunityDetail/Index?noticeUID=CO1.NTC.9432770&amp;isFromPublicArea=True&amp;isModal=true&amp;asPopupView=true</t>
  </si>
  <si>
    <t>CO1.REQ.9572511</t>
  </si>
  <si>
    <t>CO1.PCCNTR.8868092</t>
  </si>
  <si>
    <t>O23011745992024274301000</t>
  </si>
  <si>
    <t>PRESTAR SERVICIOS PROFESIONALES PARA DESARROLLAR PROCESOS DE FORMACIÓN; CREACIÓN Y CIRCULACIÓN DE CULTURAL;
CONTRIBUYENDO AL FORTALECIMIENTO DEL ECOSISTEMA DEL ARTE; LA CULTURA Y EL PATRIMONIO DE LA LOCALIDAD. SIPSE 146521.</t>
  </si>
  <si>
    <t>kmilavivas@gmail.com</t>
  </si>
  <si>
    <t>CL 137 88 76 IN 1 AP 406</t>
  </si>
  <si>
    <t>LILIANA RODRIGUEZ CRUZ</t>
  </si>
  <si>
    <t>C.C. No. 1032434519  de Bogotá</t>
  </si>
  <si>
    <t>Crear, planificar y realizar talleres artísticos en diversas disciplinas (pintura, danza, teatro, música, escultura, etc.) que respondan a las necesidades e intereses de los miembros de la comunidad.
Realizar los talleres guiando a los participantes en las actividades artísticas, promoviendo la expresión personal y el trabajo colaborativo, siempre teniendo en cuenta las características culturales y sociales del grupo
Incentivar la participación activa de la comunidad en las actividades artísticas, especialmente en grupos vulnerables, como niños, jóvenes, adultos mayores o personas con discapacidad.
Ajustar los contenidos y metodologías según el perfil y las características del grupo, asegurando que las actividades sean inclusivas y accesibles para todos
Realizar un seguimiento del progreso de los participantes, evaluando el impacto de los talleres tanto en el ámbito artístico como social. Elaborar informes periódicos sobre el desarrollo de los talleres.
Promover y rescatar las tradiciones y manifestaciones culturales propias de la comunidad, integrando el arte en su contexto histórico y social.
Organizar eventos y actividades que promuevan la exposición y difusión del trabajo realizado en los talleres, tales como exposiciones, presentaciones públicas, festivales o feria
Gestionar los materiales y recursos necesarios para la realización de los talleres, manteniendo un adecuado inventario y proponiendo mejoras cuando sea necesario.
Trabajar en conjunto con otros profesionales, instituciones y organizaciones locales para fortalecer la oferta cultural y educativa de la comunidad.
Promover valores de respeto, cooperación, inclusión y diversidad a través del arte, favoreciendo la construcción de lazos entre los miembros de la comunidad.
Acompañar todas las etapas de presupuestos participativos de la localidad.
Organizar toda  la gestión de   participación, de acuerdo con las instrucciones recibidas, los manuales, métodos, procedimientos, sistemas y normas vigentes.</t>
  </si>
  <si>
    <t>SUBA, CON CULTURA CAMINA SEGURA</t>
  </si>
  <si>
    <t>02-14-PP-2743-02-03</t>
  </si>
  <si>
    <t>258-2026-CPS-P (146521)</t>
  </si>
  <si>
    <t>258-2026</t>
  </si>
  <si>
    <t>258</t>
  </si>
  <si>
    <t>PAULA ANDREA LEMUS MARTÍNEZ</t>
  </si>
  <si>
    <t>CO1.PCCNTR.8868530</t>
  </si>
  <si>
    <t>PRESTAR SERVICIOS PROFESIONALES PARA DESARROLLAR PROCESOS DE FORMACIÓN; CREACIÓN Y CIRCULACIÓN DE CULTURAL; CONTRIBUYENDO AL FORTALECIMIENTO DEL ECOSISTEMA DEL ARTE; LA CULTURA Y EL PATRIMONIO DE LA LOCALIDAD.</t>
  </si>
  <si>
    <t>andrea.clf25@gmail.com</t>
  </si>
  <si>
    <t>DG 96 A 2 A 19 ESTE</t>
  </si>
  <si>
    <t>Capital Salud EPS-S S.A.S.</t>
  </si>
  <si>
    <t>02-14-PP-2743-02-04</t>
  </si>
  <si>
    <t>259-2026-CPS-P (146521)</t>
  </si>
  <si>
    <t>259-2026</t>
  </si>
  <si>
    <t>259</t>
  </si>
  <si>
    <t>WENDY ALEXANDRA PINZÓN SÁNCHEZ</t>
  </si>
  <si>
    <t>CO1.PCCNTR.8868186</t>
  </si>
  <si>
    <t>PRESTAR SERVICIOS PROFESIONALES PARA DESARROLLAR PROCESOS DE FORMACIÓN; CREACIÓN Y CIRCULACIÓN DE CULTURAL;
CONTRIBUYENDO AL FORTALECIMIENTO DEL ECOSISTEMA DEL ARTE; LA CULTURA Y EL PATRIMONIO DE LA LOCALIDAD.</t>
  </si>
  <si>
    <t>wendypinzon16@gmail.com</t>
  </si>
  <si>
    <t>CL 136 BIS 94C 18</t>
  </si>
  <si>
    <t>02-14-PP-2743-02-05</t>
  </si>
  <si>
    <t>260-2026-CPS-P (146521)</t>
  </si>
  <si>
    <t>260-2026</t>
  </si>
  <si>
    <t>260</t>
  </si>
  <si>
    <t>MAYRA ALEJANDRA FAJARDO TRISTANCHO</t>
  </si>
  <si>
    <t>CO1.PCCNTR.8868568</t>
  </si>
  <si>
    <t>mayramfc96@gmail.com</t>
  </si>
  <si>
    <t>CL 152  D  136 A  33</t>
  </si>
  <si>
    <t>02-14-PP-2743-02-06</t>
  </si>
  <si>
    <t>261-2026-CPS-P (146521)</t>
  </si>
  <si>
    <t>261-2026</t>
  </si>
  <si>
    <t>261</t>
  </si>
  <si>
    <t>MARÍA ALEJANDRA CASTAÑEDA ALVAREZ</t>
  </si>
  <si>
    <t>CO1.PCCNTR.8868603</t>
  </si>
  <si>
    <t>alecasta289@gmail.com</t>
  </si>
  <si>
    <t>KR 58A #135-04</t>
  </si>
  <si>
    <t>02-14-PP-2743-02-07</t>
  </si>
  <si>
    <t>262-2026-CPS-P (146521)</t>
  </si>
  <si>
    <t>262-2026</t>
  </si>
  <si>
    <t>262</t>
  </si>
  <si>
    <t>JEISSON EDUARDO QUIÑONES GONZALEZ</t>
  </si>
  <si>
    <t>CO1.PCCNTR.8868586</t>
  </si>
  <si>
    <t>eduardojq27@gmail.com</t>
  </si>
  <si>
    <t>TV  14 R  BIS  A   68 A  46  SUR</t>
  </si>
  <si>
    <t>SEGUROS DEL ESTADO SAS</t>
  </si>
  <si>
    <t>02-14-PP-2743-02-08</t>
  </si>
  <si>
    <t>263-2026-CPS-P (146521)</t>
  </si>
  <si>
    <t>263-2026</t>
  </si>
  <si>
    <t>263</t>
  </si>
  <si>
    <t>DANIEL BALLESTEROS BALLESTEROS MARTINEZ</t>
  </si>
  <si>
    <t>CO1.PCCNTR.8868727</t>
  </si>
  <si>
    <t>KR 101 A 152 A 49</t>
  </si>
  <si>
    <t>KR  101 A     152 A  49</t>
  </si>
  <si>
    <t>02-14-PP-2743-02-09</t>
  </si>
  <si>
    <t>264-2026-CPS-P (146521)</t>
  </si>
  <si>
    <t>264-2026</t>
  </si>
  <si>
    <t>264</t>
  </si>
  <si>
    <t>OSCAR JAVIER CASTAÑEDA PARRA</t>
  </si>
  <si>
    <t>CO1.PCCNTR.8868734</t>
  </si>
  <si>
    <t>PRESTAR SERVICIOS PROFESIONALES PARA DESARROLLAR PROCESOS DE FORMACIÓN; CREACIÓN Y CIRCULACIÓN DE CULTURAL;CONTRIBUYENDO AL FORTALECIMIENTO DEL ECOSISTEMA DEL ARTE; LA CULTURA Y EL PATRIMONIO DE LA LOCALIDAD.</t>
  </si>
  <si>
    <t>oscar.casta@gmail.com</t>
  </si>
  <si>
    <t>CALLE 143 A # 141 D - 15 LOTE 6 CASA 99</t>
  </si>
  <si>
    <t>02-14-PP-2743-02-10</t>
  </si>
  <si>
    <t>265-2026-CPS-P (146521)</t>
  </si>
  <si>
    <t>265-2026</t>
  </si>
  <si>
    <t>265</t>
  </si>
  <si>
    <t>JUAN MANUEL PAZ ZAMORA</t>
  </si>
  <si>
    <t>CO1.PCCNTR.8803963</t>
  </si>
  <si>
    <t>PRESTAR SERVICIOS PROFESIONALES PARA DESARROLLAR PROCESOS DE FORMACIÓN; CREACIÓN Y CIRCULACIÓN DE CULTURAL; CONTRIBUYENDO AL FORTALECIMIENTO DEL ECOSISTEMA DEL ARTE; LA CULTURA Y EL PATRIMONIO DE LA LOCALIDAD</t>
  </si>
  <si>
    <t>juanmanuelpaz.z@gmail.com</t>
  </si>
  <si>
    <t>CL  97 A  71 A  65</t>
  </si>
  <si>
    <t>02-14-PP-2743-02-11</t>
  </si>
  <si>
    <t>266-2026-CPS-P (146521)</t>
  </si>
  <si>
    <t>266-2026</t>
  </si>
  <si>
    <t>266</t>
  </si>
  <si>
    <t>LIBARDO ANDRES GALINDO RODRIGUEZ</t>
  </si>
  <si>
    <t>CO1.PCCNTR.8825867</t>
  </si>
  <si>
    <t>andres5170@hotmail.com</t>
  </si>
  <si>
    <t>KR  107  137 B  23</t>
  </si>
  <si>
    <t>02-14-PP-2743-02-12</t>
  </si>
  <si>
    <t>267-2026-CPS-P (146521)</t>
  </si>
  <si>
    <t>267-2026</t>
  </si>
  <si>
    <t>267</t>
  </si>
  <si>
    <t>MARIA DE LOS ANGELES OROZCO OCHOA</t>
  </si>
  <si>
    <t>CO1.PCCNTR.8826416</t>
  </si>
  <si>
    <t>muniramaran@hotmail.com</t>
  </si>
  <si>
    <t>CL 135 B 94 C 47</t>
  </si>
  <si>
    <t>LILIANA MARCELA RODRÍGUEZ CRUZ</t>
  </si>
  <si>
    <t>KR 53 123 44</t>
  </si>
  <si>
    <t>02-14-PP-2743-02-13</t>
  </si>
  <si>
    <t>268-2026-CPS-P (146521)</t>
  </si>
  <si>
    <t>268-2026</t>
  </si>
  <si>
    <t>268</t>
  </si>
  <si>
    <t>MÓNICA ORTIZ TORRES</t>
  </si>
  <si>
    <t>CO1.PCCNTR.8826636</t>
  </si>
  <si>
    <t>malejandraotorres@gmail.com</t>
  </si>
  <si>
    <t>CL  152 B     133  56</t>
  </si>
  <si>
    <t>02-14-PP-2743-02-14</t>
  </si>
  <si>
    <t>269-2026-CPS-P (146521)</t>
  </si>
  <si>
    <t>269-2026</t>
  </si>
  <si>
    <t>269</t>
  </si>
  <si>
    <t>OSCAR MAURICIO NARANJO ROZO</t>
  </si>
  <si>
    <t>CO1.PCCNTR.8825453</t>
  </si>
  <si>
    <t>urbanaudiovisual.revista@gmail.com</t>
  </si>
  <si>
    <t>CRR 112 F NO 80-59 INT 9 APTO 302</t>
  </si>
  <si>
    <t>05-39-PP-2504-05-05</t>
  </si>
  <si>
    <t>FDLSUBA-CD-125-2026 (146530)</t>
  </si>
  <si>
    <t>270-2026-CPS-P (146530)</t>
  </si>
  <si>
    <t>270-2026</t>
  </si>
  <si>
    <t>270</t>
  </si>
  <si>
    <t>ANDRÉ XOEL FERRO MARTINEZ</t>
  </si>
  <si>
    <t>https://community.secop.gov.co/Public/Tendering/OpportunityDetail/Index?noticeUID=CO1.NTC.9693224&amp;isFromPublicArea=True&amp;isModal=true&amp;asPopupView=true</t>
  </si>
  <si>
    <t>CO1.REQ.9826032</t>
  </si>
  <si>
    <t>CO1.PCCNTR.9062984</t>
  </si>
  <si>
    <t>PRESTAR LOS SERVICIOS PROFESIONALES AL ÁREA DE GESTIÓN DEL DESARROLLO LOCAL PARA ACOMPAÑAR AL ALCALDE LOCAL EN LA PROMOCIÓN; ARTICULACIÓN Y SEGUIMIENTO EN MATERIA SOCIAL PARA IMPULSAR EL DESARROLLO DE LAS ACTIVIDADES RELACIONADAS CON LA POBLACIÓN LGBTI</t>
  </si>
  <si>
    <t>acferrom@gmail.com</t>
  </si>
  <si>
    <t>KR 95 A 136 47 BL 5 AP 502</t>
  </si>
  <si>
    <t>Realizar un plan de trabajo para la divulgación de la oferta institucional del Distrito para el_x000D_
reconocimiento, garantía y restitución de los derechos de la población LGBTI.
Elaborar una estrategia de trabajo y un cronograma para promover el acceso de la población LGBTI a la justicia, a través de la difusión de sus derechos en el marco de los derechos humanos, la apropiación de los mecanismos de protección, defensa y denuncia y la asesoría jurídica individual con perspectiva de género.
Identificar organizaciones sociales LGBTI presentes en la localidad y llevar una base de datos para ello que deberá reportar mensualmente. 
Realizar las gestiones para la promoción de la participación de las organizaciones de población LGBTI en todos los eventos que se generan a través de la Alcaldía Local de Suba._x000D_
Representar a la Alcaldía Local de Suba en los espacios de participación prioritarios para la_x000D_
administración, que le sean designados por el Alcalde Local.
Elaborar con los profesionales de planeación los estudios previos que requieran el enfoque de género y LGBTI.
Atender y orientar a la ciudadanía en lo referente a los temas de participación y temas sociales con énfasis en perspectiva de género y LGBTI, para lo cual deberá llevar un registro y actas de trabajo.
 Desarrollar una estrategia de trabajo con el Alcalde Local para la articulación con las entidades locales, distritales y nacionales pertinentes para la consolidación de alianzas estratégicas en lo referente a temas de equidad de género y restitución de derechos de la población LGBTI.
Apoyar en emitir los conceptos técnicos que sean requeridos.
Proyectar las respuestas a derechos de petición y demás comunidades de acuerdo con las instrucciones dadas, apoyar la administración de esta información en el aplicativo ORFEO.
Rendir informes de gestión que le sean requeridos por el supervisor.
Acompañar todas las etapas de presupuestos participativos de la localidad.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por su naturaleza le sean atribuidas por el/ la supervisor(a) conforme al objeto y alcance del contrato</t>
  </si>
  <si>
    <t>16.5 Meses</t>
  </si>
  <si>
    <t>02-14-PP-2498-02-03</t>
  </si>
  <si>
    <t>FDLSUBA-CD-126-2026 (146599)</t>
  </si>
  <si>
    <t>271-2026-CPS-P (146599)</t>
  </si>
  <si>
    <t>271-2026</t>
  </si>
  <si>
    <t>271</t>
  </si>
  <si>
    <t>CINDY CAOLINA GONZALEZ MOYA</t>
  </si>
  <si>
    <t>https://community.secop.gov.co/Public/Tendering/OpportunityDetail/Index?noticeUID=CO1.NTC.9608276&amp;isFromPublicArea=True&amp;isModal=true&amp;asPopupView=true</t>
  </si>
  <si>
    <t>CO1.REQ.9749716</t>
  </si>
  <si>
    <t>CO1.PCCNTR.8977875</t>
  </si>
  <si>
    <t>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t>
  </si>
  <si>
    <t>carolinagonzalez1946@gmail.com</t>
  </si>
  <si>
    <t>CALLE 136 A # 101 B - 41</t>
  </si>
  <si>
    <t>Realizar el diseño, ejecución y evaluación de las actividades que desarrollan en territorio.
Articular con el interventor y/o apoyo a la supervisión del Fondo de Desarrollo Local de Suba designado, las actividades propias de la implementación de las prácticas deportivas. 
Realizar un cronograma de ejecución con los lugares en donde se realizarán las prácticas deportivas.
Realizar acompañamiento y evaluación de los integrantes del talento humano de cada proceso.
Realizar la supervisión del desarrollo de las actividades previstas en el presente proyecto, impulsando su ejecución y cumplimiento conforme a los cronogramas establecidos. Así mismo, implementar acciones correctivas de manera oportuna cuando se identifiquen desviaciones, dificultades o riesgos que puedan afectar el logro de los objetivos del proyecto.
Verificar el cumplimiento de los documentos y requisitos de los interesados en participar de los diferentes procesos. 
Asistir a las reuniones que se presentan en el marco de la implementación deportiva en el territorio.  
Revisar y consolidar los informes técnicos, administrativos, y financieros mensuales de ejecución. 
Elaborar y presentar informes mensuales que den cuenta del cumplimiento de las actividades desarrolladas en el marco del contrato, incluyendo los soportes correspondientes que evidencien la ejecución de las labores asignadas, conforme a los lineamientos establecidos. 
Desarrollar la comunicación interna y externa y coordinación de la misma con los profesionales de prensa de la Alcaldía Local. 
Revisar que se cumplan los lineamientos conceptuales, pedagógicos y metodológicos de cada proceso y de cada actividad.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sean asignadas por el supervisor y/o el apoyo a la supervisión.</t>
  </si>
  <si>
    <t>20.8 Meses</t>
  </si>
  <si>
    <t>05-39-PP-2504-05-06</t>
  </si>
  <si>
    <t>FDLSUBA-CD-127-2026 (146991)</t>
  </si>
  <si>
    <t>272-2026-CPS-P (146991)</t>
  </si>
  <si>
    <t>272-2026</t>
  </si>
  <si>
    <t>272</t>
  </si>
  <si>
    <t>MIGUEL ÁNGEL CLAVIJO OBANDO</t>
  </si>
  <si>
    <t>https://community.secop.gov.co/Public/Tendering/OpportunityDetail/Index?noticeUID=CO1.NTC.9613672&amp;isFromPublicArea=True&amp;isModal=true&amp;asPopupView=true</t>
  </si>
  <si>
    <t>CO1.REQ.9754363</t>
  </si>
  <si>
    <t>CO1.PCCNTR.8982784</t>
  </si>
  <si>
    <t>PRESTAR LOS SERVICIOS PROFESIONALES AL ÁREA DE GESTIÓN DEL DESARROLLO LOCAL PARA ACOMPAÑAR EN LA PROMOCIÓN; ARTICULACIÓN Y SEGUIMIENTO EN MATERIA SOCIAL PARA IMPULSAR EL DESARROLLO DE LAS ACTIVIDADES RELACIONADAS CON LA POBLACIÓN JOVEN.</t>
  </si>
  <si>
    <t>clavijoobando.miguel@gmail.com</t>
  </si>
  <si>
    <t>CARRERA 56 # 153 - 15 RESERVA DE COLINA</t>
  </si>
  <si>
    <t>I100052352</t>
  </si>
  <si>
    <t>Articular con entidades distritales la territorialización e implementación de la Política Pública Distrital de juventud.
Articular con entidades distritales la realización de diagnósticos, caracterizaciones y gestión de la información e indicadores que evidencien la situación de la juventud y/o vejez en la localidad y articular el desarrollo de acciones para mitigar sus necesidades._x000D_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juventud, en pro de fortalecer sus procesos de participación, representación, diálogo, concertación e incidencia en la dinámica a nivel local. 
Servir de enlace entre organizaciones e instancias de participación local de juventud  con las autoridades locales, a fin de visibilizar sus demandas y propuestas para garantizar el ejercicio de sus derechos. _x000D_
Prestar el apoyo para atender los requerimientos verbales y escritos que se presenten en temas de juventud y/o vejez de la localidad de Suba._x000D_
Realizar los eventos ciudadanos y/o comunitarios que le sean designados._x000D_
Dar respuesta de los requerimientos y peticiones relacionados con el tema de participación._x000D_
Suministrar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Participar en el diseño e implementación de acciones de fortalecimiento de organizaciones de juventudes. 
Participar en la formulación de proyectos de inversión asociados a los temas de juventud que se financien con fondos de desarrollo local.
Realizar la supervisión de contratos y convenios que le sean designados por el alcalde(sa) Local, conforme con lo establecido en el Manual de Supervisión e Interventoría de la Secretaría Distrital de Gobierno._x000D_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</si>
  <si>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02-14-PP-2498-02-04</t>
  </si>
  <si>
    <t>FDLSUBA-CD-128-2026 (146998)</t>
  </si>
  <si>
    <t>273-2026-CPS-P (146998)</t>
  </si>
  <si>
    <t>273-2026</t>
  </si>
  <si>
    <t>273</t>
  </si>
  <si>
    <t>ELVIA XIMENA RINCON LANCHEROS</t>
  </si>
  <si>
    <t>https://community.secop.gov.co/Public/Tendering/OpportunityDetail/Index?noticeUID=CO1.NTC.9639428&amp;isFromPublicArea=True&amp;isModal=true&amp;asPopupView=true</t>
  </si>
  <si>
    <t>CO1.REQ.9757718</t>
  </si>
  <si>
    <t>CO1.PCCNTR.9005905</t>
  </si>
  <si>
    <t>PRESTAR SERVICIOS PROFESIONALES PARA ACOMPAÑAR AL ALCALDE LOCAL EN LA PROMOCIÓN Y ATENCIÓN DE LAS INSTANCIAS DE PARTICIPACIÓN LOCALES; ASÍ COMO LOS PROCESOS COMUNITARIOS EN LA LOCALIDAD.</t>
  </si>
  <si>
    <t>ximerincon18@gmail.com</t>
  </si>
  <si>
    <t>CALLE 132 C # 105 C - 5</t>
  </si>
  <si>
    <t>Apoyar en la elaboración de documentos que hagan parte de los procesos participación ciudadana.
Apoyar la realización y/o participar en las reuniones de carácter ordinario y/o extraordinario de las instancias de participación y/o de Gobierno de la localidad que le sean designadas por el/la Alcalde(sa) Local.
Generar Consolidar y mantener actualizadas las bases de datos que sean necesarias para el almacenamiento oportuno de la información.
Apoyar la proyección de las respuestas a derechos de petición y demás comunicaciones oficiales, gestionando la administración de esta información en el aplicativo ORFEO.
Apoyar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Apoyar la realización de eventos ciudadanos y/o comunitarios que le sean designados.
Organizar toda  la gestión de participación, de acuerdo con las instrucciones recibidas, los manuales, métodos, procedimientos, sistemas y normas vigentes.
Las demás que se le asignen y tengan relación directa con la naturaleza del contrato.</t>
  </si>
  <si>
    <t>40.7 Meses</t>
  </si>
  <si>
    <t>02-13-PP-2467-02-02</t>
  </si>
  <si>
    <t>FDLSUBA-CD-129-2026 (146603)</t>
  </si>
  <si>
    <t>274-2026-CPS-P (146603)</t>
  </si>
  <si>
    <t>274-2026</t>
  </si>
  <si>
    <t>274</t>
  </si>
  <si>
    <t>JULIA YOLIMA MARINES QUIÑONES</t>
  </si>
  <si>
    <t>https://community.secop.gov.co/Public/Tendering/OpportunityDetail/Index?noticeUID=CO1.NTC.9540739&amp;isFromPublicArea=True&amp;isModal=true&amp;asPopupView=true</t>
  </si>
  <si>
    <t>CO1.REQ.9686432</t>
  </si>
  <si>
    <t>CO1.PCCNTR.8907189</t>
  </si>
  <si>
    <t>PRESTAR LOS SERVICIOS PROFESIONALES PARA ACOMPAÑAR; PLANIFICAR Y SUPERVISAR LAS ACTIVIDADES QUE SE REALICEN EN LA CASA MEMORIA DE LA LOCALIDAD SUBA.</t>
  </si>
  <si>
    <t>jyolimam@gmail.com</t>
  </si>
  <si>
    <t>CARRERA 3 A # 69 - 0</t>
  </si>
  <si>
    <t>Realizar la programación de actividades en la Casa de la Memoria, asegurando la disponibilidad de espacios.
Supervisar la implementación de proyectos culturales, académicos, artísticos e institucionales que promuevan la memoria histórica de la localidad de Suba y fomentar la creación de alianzas estratégicas con organizaciones culturales y educativas para la realización de actividades que refuercen la misión de la Casa Memoria de Suba.
Facilitar las interlocuciones con organizaciones sociales y otros grupos ciudadanos interesados en utilizar los espacios de la Casa de la Memoria y promover la participación activa de la comunidad en las actividades de la Casa Memoria.
Delegar y supervisar las tareas asignadas al equipo de gestión, asegurando el cumplimiento de sus responsabilidades contractuales. 
Gestionar y monitorear el estado de la infraestructura y equipamiento de la Casa de la Memoria, asegurando su mantenimiento y buen funcionamiento y reportar las reparaciones y mejoras necesarias para mantener las instalaciones en condiciones adecuadas.
Representar a la Casa Memoria en reuniones convocadas por el Alcalde Local, la Coordinación de Participación, o cualquier otra autoridad relevante y mantener una comunicación constante y efectiva con las entidades supervisores y coordinadoras.
Asegurar que todas las actividades y funciones realizadas en la Casa Memoria cumplan con la normativa vigente y los lineamientos contractuales establecidos.
Atender y dar respuesta oportuna a las solicitudes, requerimientos y oficios relacionados con la Casa Memoria.
Apoyar la supervisión de contratos y convenios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obligaciones que sean inherentes al objeto contractual, que se encuentren en la normatividad o que sean solicitadas por el supervisor del Contrato y/o apoyo a la supervisión.</t>
  </si>
  <si>
    <t>01-02-PP-2442-01-03</t>
  </si>
  <si>
    <t>FDLSUBA-CD-130-2026 (146611)</t>
  </si>
  <si>
    <t>275-2026-CPS-P (146611)</t>
  </si>
  <si>
    <t>275-2026</t>
  </si>
  <si>
    <t>275</t>
  </si>
  <si>
    <t>MABEL ADRIANA N NIVIAYO MOSQUERA</t>
  </si>
  <si>
    <t>https://community.secop.gov.co/Public/Tendering/OpportunityDetail/Index?noticeUID=CO1.NTC.9614522&amp;isFromPublicArea=True&amp;isModal=true&amp;asPopupView=true</t>
  </si>
  <si>
    <t>CO1.REQ.9757174</t>
  </si>
  <si>
    <t>CO1.PCCNTR.8983260</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</si>
  <si>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t>
  </si>
  <si>
    <t>mabel.niviayo@gmail.com</t>
  </si>
  <si>
    <t>CALLE 128 C # 89 - 67</t>
  </si>
  <si>
    <t>Hacer el acompañamiento administrativo y articulación  a las organizaciones sociales, puntos de atención comunitaria, entre otras, en la localidad de Suba.
Articular a las diferentes instituciones públicas y hacer seguimiento a compromisos de las mismas en el marco de las actividades desarrolladas para el fortalecimiento de organizaciones y la gestión de conflictos.
Gestionar y articular con las entidades de nivel central las capacitaciones, actuaciones y mecanismos de atención que fortalezcan y potencien las organizaciones sociales y los puntos de atención comunitaria y las acciones adelantadas en el desarrollo de las actividades de seguridad y convivencia de la Alcaldía Local de Suba.
Promover estrategias para la atención y mitigación de violencias y conflictos de convivencia por medio de las diferentes instancias estructurados para dicho efecto por la Alcaldía Local de Suba.
Responder a las solicitudes de la ciudadanía como de entes de control, oficios, derechos de petición y/o similares que sean radicados en el aplicativo Orfeo y/o por diferentes medios, que le sean asignados.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 le asignen y que surjan de la naturaleza del Contrato.</t>
  </si>
  <si>
    <t>53.4 Meses</t>
  </si>
  <si>
    <t>05-39-PP-2504-05-07</t>
  </si>
  <si>
    <t>FDLSUBA-CD-131-2026 (146623)</t>
  </si>
  <si>
    <t>276-2026-CPS-P (146623)</t>
  </si>
  <si>
    <t>276-2026</t>
  </si>
  <si>
    <t>276</t>
  </si>
  <si>
    <t>RICARDO PEREZ HERAZO</t>
  </si>
  <si>
    <t>https://community.secop.gov.co/Public/Tendering/OpportunityDetail/Index?noticeUID=CO1.NTC.9646673&amp;isFromPublicArea=True&amp;isModal=true&amp;asPopupView=true</t>
  </si>
  <si>
    <t>CO1.REQ.9764779</t>
  </si>
  <si>
    <t>CO1.PCCNTR.9013074</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</si>
  <si>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</si>
  <si>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ricardoperesherazo@hotmail.com</t>
  </si>
  <si>
    <t>CARRERA 93 A # 157 A - 46</t>
  </si>
  <si>
    <t>Articular con los enlaces de la Subdirección de Asuntos Étnicos la realización de un diagnóstico que evidencie las situaciones de las comunidades negras, afrodescendiente y palenqueras de la localidad y articular el desarrollo de acciones para mitigar sus necesidades._x000D_
Apoyar el fortalecimiento de los espacios de participación, diálogo, concertación, e interlocución de las comunidades Negras, Afrocolombianas y Palenqueras._x000D_
Gestionar programas y proyectos en el Fondo de Desarrollo Local que conlleven a la materialización de la Política Pública Afro._x000D_
Prestar el apoyo para atender los requerimientos verbales y escritos que presenten la comunidad negra, afrocolombiana y palenquera residentes en el distrito capital en el ámbito local._x000D_
Realizar el seguimiento en la materialización de los proyectos, programas y actividades que se desarrollen en beneficio de la comunidad negra, afrodescendiente y palenquera residente en la localidad._x000D_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Las demás que por su naturaleza le sean atribuidas por el/ la supervisor(a) conforme al objeto y alcance del contrato.</t>
  </si>
  <si>
    <t>33 Meses</t>
  </si>
  <si>
    <t>01-02-PP-2442-01-04</t>
  </si>
  <si>
    <t>FDLSUBA-CD-132-2026 (146631)</t>
  </si>
  <si>
    <t>277-2026-CPS-P (146631)</t>
  </si>
  <si>
    <t>277-2026</t>
  </si>
  <si>
    <t>277</t>
  </si>
  <si>
    <t>DIANA CAROLINA RAMIREZ PARRA</t>
  </si>
  <si>
    <t>https://community.secop.gov.co/Public/Tendering/OpportunityDetail/Index?noticeUID=CO1.NTC.9644034&amp;isFromPublicArea=True&amp;isModal=true&amp;asPopupView=true</t>
  </si>
  <si>
    <t>CO1.REQ.9761975</t>
  </si>
  <si>
    <t>CO1.PCCNTR.9050730</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</si>
  <si>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</si>
  <si>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dianarampa@hotmail.com</t>
  </si>
  <si>
    <t>CARRERA 136 A # 145 - 31</t>
  </si>
  <si>
    <t xml:space="preserve">Territorializar la implementación de la Política Publica de Mujeres y Equidad de género-PPMyEG-, a nivel local desde acciones comunitarias, sociales e institucionales.
Elaborar actividades de gestión pública en la localidad, con el propósito de territorializar el enfoque de género, de derechos, territorial y poblacional-diferencial de acuerdo con la Política Publica de Mujeres y Equidad de género-PPMyEG.
Generar convocatoria, acompañamiento y seguimiento a la participación de las mujeres y de enfoque de género para fortalecer sus procesos de participación, representación e incidencia en la dinámica a nivel local.
Construir acciones locales encaminadas a visibilizar los derechos de las mujeres en sus diferencias y diversidad._x000D_
Acompañar los eventos de la Alcaldía Local de Suba relacionados con temas de prevención de las violencias basadas en género.
Acompañar todas las etapas de presupuestos participativos de la localidad.
Organizar toda  la gestión de   participación, de acuerdo con las instrucciones recibidas, los manuales, métodos, procedimientos, sistemas y normas vigentes.
Acompañar las demás actividades que le sean asignadas por el Alcalde Local y/o el apoyo a la supervisión del contrato y que surjan de la naturaleza del contrato. </t>
  </si>
  <si>
    <t>01-02-PP-2442-01-05</t>
  </si>
  <si>
    <t>278-2026-CPS-P (146631)</t>
  </si>
  <si>
    <t>278-2026</t>
  </si>
  <si>
    <t>278</t>
  </si>
  <si>
    <t>DANNA CAMILA GARCIA CORDOBA</t>
  </si>
  <si>
    <t>CO1.PCCNTR.9050868</t>
  </si>
  <si>
    <t>camilagarciacordoba@gmail.com</t>
  </si>
  <si>
    <t>KR 102 B 148 81 BL 8 IN 3 AP 302</t>
  </si>
  <si>
    <t>01-02-PP-2442-01-06</t>
  </si>
  <si>
    <t>279-2026-CPS-P (146631)</t>
  </si>
  <si>
    <t>279-2026</t>
  </si>
  <si>
    <t>279</t>
  </si>
  <si>
    <t>JENNIFER CAROLINA SAENZ RAMIREZ</t>
  </si>
  <si>
    <t>CO1.PCCNTR.9051167</t>
  </si>
  <si>
    <t xml:space="preserve"> BACHILLER PROFESIONAL</t>
  </si>
  <si>
    <t>jennifersaenz29@hotmail.com</t>
  </si>
  <si>
    <t>CL 131 123 91</t>
  </si>
  <si>
    <t>01-02-PP-2442-01-07</t>
  </si>
  <si>
    <t>280-2026-CPS-P (146631)</t>
  </si>
  <si>
    <t>280-2026</t>
  </si>
  <si>
    <t>280</t>
  </si>
  <si>
    <t>LAURA MELISSA HERNANDEZ GARZON</t>
  </si>
  <si>
    <t>CO1.PCCNTR.9051388</t>
  </si>
  <si>
    <t>laura_hernandez26@outlook.com</t>
  </si>
  <si>
    <t>KR 70 C 102 A 30</t>
  </si>
  <si>
    <t>01-02-PP-2442-01-08</t>
  </si>
  <si>
    <t>281-2026-CPS-P (146631)</t>
  </si>
  <si>
    <t>281-2026</t>
  </si>
  <si>
    <t>281</t>
  </si>
  <si>
    <t>DINORATH YEPEZ VEGA</t>
  </si>
  <si>
    <t>CO1.PCCNTR.9051675</t>
  </si>
  <si>
    <t>di_ye_ve@hotmail.com</t>
  </si>
  <si>
    <t>CALLE 100 Nº 53-48</t>
  </si>
  <si>
    <t>01-02-PP-2442-01-09</t>
  </si>
  <si>
    <t>282-2026-CPS-P (146631)</t>
  </si>
  <si>
    <t>282-2026</t>
  </si>
  <si>
    <t>282</t>
  </si>
  <si>
    <t>MAYBE MARIANA ALEAN ORTEGA</t>
  </si>
  <si>
    <t>CO1.PCCNTR.9052201</t>
  </si>
  <si>
    <t>aleanmaybe@gmail.com</t>
  </si>
  <si>
    <t>CALLE 61 #4-38</t>
  </si>
  <si>
    <t>01-02-PP-2442-01-10</t>
  </si>
  <si>
    <t>283-2026-CPS-P (146631)</t>
  </si>
  <si>
    <t>283-2026</t>
  </si>
  <si>
    <t>283</t>
  </si>
  <si>
    <t>DANIELA ARAMINTA PEREZ PARRA</t>
  </si>
  <si>
    <t>CO1.PCCNTR.9197056</t>
  </si>
  <si>
    <t>danielap96p@gmail.com</t>
  </si>
  <si>
    <t>CARRERA 99 # 158 - 49</t>
  </si>
  <si>
    <t>01-02-PP-2442-01-11</t>
  </si>
  <si>
    <t>284-2026-CPS-P (146631)</t>
  </si>
  <si>
    <t>284-2026</t>
  </si>
  <si>
    <t>284</t>
  </si>
  <si>
    <t>ANGIE DAYANA SUSA SANTANA</t>
  </si>
  <si>
    <t>CO1.PCCNTR.9052251</t>
  </si>
  <si>
    <t>angiesusa2015@gmail.com</t>
  </si>
  <si>
    <t>CL  146 A     95 B  46    TO 2 AP 607</t>
  </si>
  <si>
    <t>01-02-PP-2442-01-12</t>
  </si>
  <si>
    <t>285-2026-CPS-P (146631)</t>
  </si>
  <si>
    <t>285-2026</t>
  </si>
  <si>
    <t>285</t>
  </si>
  <si>
    <t>JULIETH PAOLA GARCIA FIGUEREDO</t>
  </si>
  <si>
    <t>CO1.PCCNTR.9052188</t>
  </si>
  <si>
    <t>juliethgf17@gmail.com</t>
  </si>
  <si>
    <t>CALLE 183 NO. 11 - 57</t>
  </si>
  <si>
    <t>SEGURIS DEL ESTADO SA</t>
  </si>
  <si>
    <t>01-02-PP-2442-01-13</t>
  </si>
  <si>
    <t>286-2026-CPS-P (146631)</t>
  </si>
  <si>
    <t>286-2026</t>
  </si>
  <si>
    <t>286</t>
  </si>
  <si>
    <t>JULY ALEXANDRA AREVALO BOHORQUEZ</t>
  </si>
  <si>
    <t>CO1.PCCNTR.9050434</t>
  </si>
  <si>
    <t>julyalexandra.25@gmail.com</t>
  </si>
  <si>
    <t>KR 109 136 19</t>
  </si>
  <si>
    <t>01-02-PP-2442-01-14</t>
  </si>
  <si>
    <t>287-2026-CPS-P (146631)</t>
  </si>
  <si>
    <t>287-2026</t>
  </si>
  <si>
    <t>287</t>
  </si>
  <si>
    <t>MASSIEL JUDITH VILLA GUTIÉRREZ</t>
  </si>
  <si>
    <t>CO1.PCCNTR.9057145</t>
  </si>
  <si>
    <t>massielvillag@gmail.com</t>
  </si>
  <si>
    <t>KR 4 20 09</t>
  </si>
  <si>
    <t>01-02-PP-2442-01-16</t>
  </si>
  <si>
    <t>288-2026-CPS-P (146631)</t>
  </si>
  <si>
    <t>288-2026</t>
  </si>
  <si>
    <t>288</t>
  </si>
  <si>
    <t>MARITZA PEÑA PACHECO</t>
  </si>
  <si>
    <t>CO1.PCCNTR.9057553</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</si>
  <si>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</si>
  <si>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mapepa5@hotmail.com</t>
  </si>
  <si>
    <t>CALLE 150 # 50 - 67</t>
  </si>
  <si>
    <t>70 Meses</t>
  </si>
  <si>
    <t>01-02-PP-2442-01-15</t>
  </si>
  <si>
    <t>289-2026-CPS-P (146631)</t>
  </si>
  <si>
    <t>289-2026</t>
  </si>
  <si>
    <t>289</t>
  </si>
  <si>
    <t>DIOCILDE  BORDA   ESPITIA</t>
  </si>
  <si>
    <t>CO1.PCCNTR.9053015</t>
  </si>
  <si>
    <t xml:space="preserve">diocild70@gmail.com
</t>
  </si>
  <si>
    <t>CLL 142#102B-44</t>
  </si>
  <si>
    <t>02-14-PP-2498-02-05</t>
  </si>
  <si>
    <t>FDLSUBA-CD-133-2026 (146670)</t>
  </si>
  <si>
    <t>290-2026-CPS-AG (146670)</t>
  </si>
  <si>
    <t>290-2026</t>
  </si>
  <si>
    <t>290</t>
  </si>
  <si>
    <t>OSCAR SANABRIA SUÁREZ</t>
  </si>
  <si>
    <t>https://community.secop.gov.co/Public/Tendering/OpportunityDetail/Index?noticeUID=CO1.NTC.9484108&amp;isFromPublicArea=True&amp;isModal=true&amp;asPopupView=true</t>
  </si>
  <si>
    <t>CO1.REQ.9586231</t>
  </si>
  <si>
    <t>CO1.PCCNTR.8868085</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</si>
  <si>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</si>
  <si>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ossan_21k@outlook.com</t>
  </si>
  <si>
    <t>CARRERA 109 B # 153 - 60</t>
  </si>
  <si>
    <t>Planear y dirigir el desarrollo de las sesiones, clases especiales y eventos locales en los parques y escenarios asignados, conforme a las disposiciones y recomendaciones técnicas y metodológicas realizadas por la coordinación.
Realizar informe mensual de las actividades realizadas en el territorio en donde indique número de personas beneficiadas, metodologías utilizadas con cada grupo, identificación de talentos, generación de disciplinas .
Realizar informe mensual de las actividades realizadas en el territorio en donde indique número de personas beneficiadas,  metodologías utilizadas con cada grupo, identificación de talentos, generación de disciplinas 
Realizar el acompañamiento a los grupos asignados por la coordinación mediante el supervisor para realizar el entrenamiento deportivo de la disciplina que esté a cargo.
Apoyar y acompañar la organización, logística y ejecución de las actividades programadas en el marco del Fondo de Desarrollo Local de Suba, incluyendo, entre otras, presupuestos participativos, procesos con escuelas de formación, actividades de las instancias de participación, así como eventos y festivales deportivos. El cumplimiento de esta obligación deberá evidenciarse mediante informes, registros de asistencia, memorias o soportes que acrediten la participación en dichas actividades.
Realizar el registro y consolidación de bases de datos y el control de asistencia de los usuarios y participantes en las actividades programadas, utilizando planillas físicas y medios digitales, de acuerdo con los lineamientos y formatos definidos por el supervisor del Contrato y/o apoyo a la supervisión. Dichos registros deberán mantenerse actualizados y disponibles para consulta y verificación.
Llevar una base de datos actualizada de cada uno de los beneficiarios del proceso, disciplina trabajada y proceso llevado con cada uno.
Trabajar concertadamente con el coordinador y todo el equipo de trabajo del sistema deportivo generando procesos en las comunidades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Todas las demás que le asigne el supervisor del contrato</t>
  </si>
  <si>
    <t>29.4 Meses</t>
  </si>
  <si>
    <t>02-14-PP-2498-02-06</t>
  </si>
  <si>
    <t>291-2026-CPS-AG (146670)</t>
  </si>
  <si>
    <t>291-2026</t>
  </si>
  <si>
    <t>291</t>
  </si>
  <si>
    <t>CARLOS ANDRES MALDONADO CUBILLOS</t>
  </si>
  <si>
    <t>CO1.PCCNTR.8853859</t>
  </si>
  <si>
    <t>cmaldonadoandre@gmail.com</t>
  </si>
  <si>
    <t>CL 25 9 29</t>
  </si>
  <si>
    <t>02-14-PP-2498-02-07</t>
  </si>
  <si>
    <t>292-2026-CPS-AG (146670)</t>
  </si>
  <si>
    <t>292-2026</t>
  </si>
  <si>
    <t>292</t>
  </si>
  <si>
    <t>JOHN ALEXANDER QUIÑONES CLAVIJO</t>
  </si>
  <si>
    <t>CO1.PCCNTR.8868562</t>
  </si>
  <si>
    <t>ffdsobreroca@hotmail.com</t>
  </si>
  <si>
    <t>KR 73 38 D 15 SUR</t>
  </si>
  <si>
    <t>02-14-PP-2498-02-08</t>
  </si>
  <si>
    <t>293-2026-CPS-AG (146670)</t>
  </si>
  <si>
    <t>293-2026</t>
  </si>
  <si>
    <t>293</t>
  </si>
  <si>
    <t>DIANA MARGARITA ESPITIA MUÑOZ</t>
  </si>
  <si>
    <t>CO1.PCCNTR.8982023</t>
  </si>
  <si>
    <t>PRESTAR SERVICIOS DE APOYO A LA GESTIÓN PROMOVIENDO LA PARTICIPACIÓN CIUDADANA EN LAS PRÁCTICAS DEPORTIVAS; MEDIANTE EL USO DE METODOLOGÍAS; IMPULSANDO  PARA UNA MEJOR CALIDAD DE VIDA Y APROVECHAMIENTO DEL TIEMPO LIBRE EN LOS HABITANTES DE LA
LOCALIDAD DE SUBA.</t>
  </si>
  <si>
    <t>thebikergirl@gmail.com</t>
  </si>
  <si>
    <t>CARRERA 130 # 129 B - 33</t>
  </si>
  <si>
    <t>02-14-PP-2498-02-09</t>
  </si>
  <si>
    <t>294-2026-CPS-AG (146670)</t>
  </si>
  <si>
    <t>294-2026</t>
  </si>
  <si>
    <t>294</t>
  </si>
  <si>
    <t>GIOVANNY ESTEBAN GONZALEZ BARAHONA</t>
  </si>
  <si>
    <t>CO1.PCCNTR.8855932</t>
  </si>
  <si>
    <t>g10vanny3st@gmail.com</t>
  </si>
  <si>
    <t>KR 18 D 4 B 43 SUR</t>
  </si>
  <si>
    <t>02-14-PP-2498-02-10</t>
  </si>
  <si>
    <t>295-2026-CPS-AG (146670)</t>
  </si>
  <si>
    <t>295-2026</t>
  </si>
  <si>
    <t>295</t>
  </si>
  <si>
    <t>SANDRA LILIANA AGUILAR TIBAMBRE</t>
  </si>
  <si>
    <t>CO1.PCCNTR.8868453</t>
  </si>
  <si>
    <t>alilits@gmail.com</t>
  </si>
  <si>
    <t>DG 82C 73A 80</t>
  </si>
  <si>
    <t>02-14-PP-2498-02-11</t>
  </si>
  <si>
    <t>296-2026-CPS-AG (146670)</t>
  </si>
  <si>
    <t>296-2026</t>
  </si>
  <si>
    <t>296</t>
  </si>
  <si>
    <t>LUIS ENRIQUE MOSQUERA LEUDO</t>
  </si>
  <si>
    <t>CO1.PCCNTR.8868742</t>
  </si>
  <si>
    <t>lemosle1@hotmail.com</t>
  </si>
  <si>
    <t>CRA 149 BIS # 137 ¿ 40</t>
  </si>
  <si>
    <t>02-14-PP-2498-02-12</t>
  </si>
  <si>
    <t>297-2026-CPS-AG (146670)</t>
  </si>
  <si>
    <t>297-2026</t>
  </si>
  <si>
    <t>297</t>
  </si>
  <si>
    <t>HECTOR IVAN VARGAS DAZA</t>
  </si>
  <si>
    <t>CO1.PCCNTR.8856272</t>
  </si>
  <si>
    <t>hectorvargasivan@gmail.com</t>
  </si>
  <si>
    <t>CRA 87 129 D 11</t>
  </si>
  <si>
    <t>02-14-PP-2498-02-13</t>
  </si>
  <si>
    <t>298-2026-CPS-AG (146670)</t>
  </si>
  <si>
    <t>298-2026</t>
  </si>
  <si>
    <t>298</t>
  </si>
  <si>
    <t>IVONNE KATHALINA SAENZ SANCHEZ</t>
  </si>
  <si>
    <t>CO1.PCCNTR.8871119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</si>
  <si>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</si>
  <si>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ivonsaenz01@gmail.com</t>
  </si>
  <si>
    <t>CARRERA 114 D # 152 D - 27</t>
  </si>
  <si>
    <t>02-14-PP-2498-02-14</t>
  </si>
  <si>
    <t>299-2026-CPS-AG (146670)</t>
  </si>
  <si>
    <t>299-2026</t>
  </si>
  <si>
    <t>299</t>
  </si>
  <si>
    <t>WILMAR HERNAN PEREZ SANCHEZ</t>
  </si>
  <si>
    <t>CO1.PCCNTR.8872250</t>
  </si>
  <si>
    <t>p.wilmarhernan@gmail.com</t>
  </si>
  <si>
    <t>CARRERA 145 # 143 A - 21</t>
  </si>
  <si>
    <t>41.7 Meses</t>
  </si>
  <si>
    <t>02-14-PP-2498-02-15</t>
  </si>
  <si>
    <t>300-2026-CPS-AG (146670)</t>
  </si>
  <si>
    <t>300-2026</t>
  </si>
  <si>
    <t>300</t>
  </si>
  <si>
    <t>SANDRA MILENA ALFONSO LEGUIZAMON</t>
  </si>
  <si>
    <t>CO1.PCCNTR.8872171</t>
  </si>
  <si>
    <t>samilena2827@gmail.com</t>
  </si>
  <si>
    <t>TRANSVERSAL 120 A # 129 D - 68</t>
  </si>
  <si>
    <t>20.6 Meses</t>
  </si>
  <si>
    <t>02-14-PP-2498-02-16</t>
  </si>
  <si>
    <t>301-2026-CPS-AG (146670)</t>
  </si>
  <si>
    <t>301-2026</t>
  </si>
  <si>
    <t>301</t>
  </si>
  <si>
    <t>MICHAEL ANDRÉS CASTRO GUZMÁN</t>
  </si>
  <si>
    <t>CO1.PCCNTR.8872696</t>
  </si>
  <si>
    <t>maicol25_@hotmail.com</t>
  </si>
  <si>
    <t>CALLE 52 A # 78 G - 9 SUR</t>
  </si>
  <si>
    <t>33-44-101271715</t>
  </si>
  <si>
    <t>36.4 Meses</t>
  </si>
  <si>
    <t>01-05-GP-2583-01-01</t>
  </si>
  <si>
    <t>FDLSUBA-CD-134-2026 (146679)</t>
  </si>
  <si>
    <t>302-2026-CPS-AG (146679)</t>
  </si>
  <si>
    <t>302-2026</t>
  </si>
  <si>
    <t>302</t>
  </si>
  <si>
    <t>JOSE EMILIANO CUERO QUIÑONES</t>
  </si>
  <si>
    <t>https://community.secop.gov.co/Public/Tendering/OpportunityDetail/Index?noticeUID=CO1.NTC.9556515&amp;isFromPublicArea=True&amp;isModal=true&amp;asPopupView=true</t>
  </si>
  <si>
    <t>CO1.REQ.9699883</t>
  </si>
  <si>
    <t>CO1.PCCNTR.8925286</t>
  </si>
  <si>
    <t>O23011745992024258301000</t>
  </si>
  <si>
    <t>PRESTAR SERVICIOS DE APOYO EN LAS ACTIVIDADES PARA LA INCLUSIÓN SOCIAL DE LAS VICTIMAS DEL CONFLICTO ARMADO Y LA PROMOCIÓN DE ACCIONES QUE PROPICIEN LA RECONSTRUCCIÓN DEL TEJIDO SOCIAL; LA CONVIVENCIA Y LA PAZ EN LA LOCALIDAD DE SUBA.</t>
  </si>
  <si>
    <t>joseemiliano121221@gmail.com</t>
  </si>
  <si>
    <t>CL 128 D BIS 104 17</t>
  </si>
  <si>
    <t>Apoyar la implementación de actividades pedagógicas, culturales, artísticas y comunicativas que promuevan la memoria colectiva, la reconciliación, la convivencia y la construcción de paz en la localidad, fomentando la participación activa de la comunidad, en especial de las víctimas del conflicto armado, bajo un enfoque diferencial y de derechos.
Realizar labores de acompañamiento territorial, visitas comunitarias y convocatorias a los distintos grupos poblacionales, con el fin de fortalecer los procesos sociales, la inclusión y la reconstrucción del tejido social en los diferentes sectores de la localidad de Suba.
Registrar, organizar y entregar la información relacionada con las actividades realizadas, incluyendo listados de asistencia, avances y evidencias fotográficas o digitales, de acuerdo con las orientaciones impartidas por el apoyo a la supervisión del contrato.
Participar en jornadas de capacitación, inducción y seguimiento convocadas por la Alcaldía Local, la Coordinación de Participación, el apoyo a la supervisión del contrato y/o el referente de víctimas.
Cumplir con las demás actividades que sean inherentes al objeto contractual, o que se deriven de la normatividad vigente, de las orientaciones institucionales o de las instrucciones del supervisor del contrato.
Acompañar todas las etapas de presupuestos participativos de la localidad.
Organizar toda  la gestión de   participación, de acuerdo con las instrucciones recibidas, los manuales, métodos, procedimientos, sistemas y normas vigentes.</t>
  </si>
  <si>
    <t>GESTORES DEL CAMBIO Y EL CUIDADO DEL ESPACIO PUBLICO</t>
  </si>
  <si>
    <t>01-05-GP-2583-01-02</t>
  </si>
  <si>
    <t>303-2026-CPS-AG (146679)</t>
  </si>
  <si>
    <t>303-2026</t>
  </si>
  <si>
    <t>303</t>
  </si>
  <si>
    <t>DUBAN JOSE MONTES NAVARRO</t>
  </si>
  <si>
    <t>CO1.PCCNTR.8925615</t>
  </si>
  <si>
    <t>monteteatro@gmail.com</t>
  </si>
  <si>
    <t>CL 128 86 B 37 IN 5</t>
  </si>
  <si>
    <t>SEGUROS DEL ESDTADO SA</t>
  </si>
  <si>
    <t>01-05-GP-2583-01-03</t>
  </si>
  <si>
    <t>304-2026-CPS-AG (146679)</t>
  </si>
  <si>
    <t>304-2026</t>
  </si>
  <si>
    <t>304</t>
  </si>
  <si>
    <t>NANCY SINISTERRA ORTIZ</t>
  </si>
  <si>
    <t>CO1.PCCNTR.8925556</t>
  </si>
  <si>
    <t>sinisterraortiznancy@gmail.com</t>
  </si>
  <si>
    <t>KR 12 C ESTE 88 F 50 SUR</t>
  </si>
  <si>
    <t>01-05-GP-2583-01-04</t>
  </si>
  <si>
    <t>305-2026-CPS-AG (146679)</t>
  </si>
  <si>
    <t>305-2026</t>
  </si>
  <si>
    <t>305</t>
  </si>
  <si>
    <t>ENEIFI CECILIA MARTINEZ OSUNA</t>
  </si>
  <si>
    <t>CO1.PCCNTR.8925751</t>
  </si>
  <si>
    <t>eneifimartinez@hotmail.com</t>
  </si>
  <si>
    <t>CARRERA  111 B  136 A - 44</t>
  </si>
  <si>
    <t>02-13-PP-2467-01-01</t>
  </si>
  <si>
    <t>FDLSUBA-CD-135-2026 (147286)</t>
  </si>
  <si>
    <t>306-2026-CPS-AG (147286)</t>
  </si>
  <si>
    <t>306-2026</t>
  </si>
  <si>
    <t>306</t>
  </si>
  <si>
    <t>EDUAR AUSBERTO CASTILLO DELGADO</t>
  </si>
  <si>
    <t>https://community.secop.gov.co/Public/Tendering/OpportunityDetail/Index?noticeUID=CO1.NTC.9558826&amp;isFromPublicArea=True&amp;isModal=true&amp;asPopupView=true</t>
  </si>
  <si>
    <t>CO1.REQ.9680828</t>
  </si>
  <si>
    <t>CO1.PCCNTR.8925907</t>
  </si>
  <si>
    <t>PRESTAR LOS SERVICIOS PARA EL APOYO EN EL FUNCIONAMIENTO Y LA DINAMIZACION DE LAS ACTIVIDADES DE LA CASA MEMORIA DE LA LOCALIDAD DE SUBA.</t>
  </si>
  <si>
    <t>eduaracastillodelgado@gmail.com</t>
  </si>
  <si>
    <t>KR 56 161 45</t>
  </si>
  <si>
    <t>Apoyar a la coordinación en la programación de los espacios de La Casa de la Memoria, verificando disponibilidades de espacios y elementos para las actividades que se quieren realizar.
Coadyuvar en la construcción de espacios culturales, académicos, artísticos e institucionales que busquen transmitir y mantener vivas las memorias de la localidad de Suba.
Apoyar a la coordinación en el alistamiento de los espacios y los instrumentos requeridos para las actividades que se lleven a cabo al interior de la casa de la memoria.
Apoyar las interlocuciones con las organizaciones sociales, agrupaciones, JAC y demás grupos ciudadanos que quieran acceder a la casa de la memoria.
Apoyar las actividades que le sean designadas por la coordinación de la casa de la memoria.
Reportar de manera oportuna a la Coordinación de la Casa de Memoria cualquier novedad o eventualidad que se presente, referente a la infraestructura y equipamientos de la casa de la memoria.
Asistir a las reuniones a las que sea convocado o designado por parte del Alcalde Local, Coordinación de Participación o supervisor de contrato.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</si>
  <si>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02-13-PP-2467-01-02</t>
  </si>
  <si>
    <t>307-2026-CPS-AG (147286)</t>
  </si>
  <si>
    <t>307-2026</t>
  </si>
  <si>
    <t>307</t>
  </si>
  <si>
    <t>FABIÁN RAMÍREZ GITÉRREZ</t>
  </si>
  <si>
    <t>CO1.PCCNTR.8926697</t>
  </si>
  <si>
    <t>eltemplodearena@gmail.com</t>
  </si>
  <si>
    <t>CL 152 115 20</t>
  </si>
  <si>
    <t>05-33-GP-2537-03-09</t>
  </si>
  <si>
    <t>308-2026-CPS-P (144902)</t>
  </si>
  <si>
    <t>308-2026</t>
  </si>
  <si>
    <t>308</t>
  </si>
  <si>
    <t>JUAN CAMILO TORRES RAMÍREZ</t>
  </si>
  <si>
    <t>CO1.PCCNTR.8911123</t>
  </si>
  <si>
    <t>camilotr220@gmail.com</t>
  </si>
  <si>
    <t>CARRERA 10B NO. 49F ¿ 62 SUR</t>
  </si>
  <si>
    <t>360 47 994000058605</t>
  </si>
  <si>
    <t>02-13-PP-2467-01-03</t>
  </si>
  <si>
    <t>309-2026-CPS-AG (147286)</t>
  </si>
  <si>
    <t>309-2026</t>
  </si>
  <si>
    <t>309</t>
  </si>
  <si>
    <t>KAREN STPHANIE RODRIGUEZ SOSA</t>
  </si>
  <si>
    <t>CO1.PCCNTR.8926952</t>
  </si>
  <si>
    <t>adsikarenrodriguez@gmail.com</t>
  </si>
  <si>
    <t>CARRERA 128 # 137 - 33</t>
  </si>
  <si>
    <t>05-33-GP-2537-02-169</t>
  </si>
  <si>
    <t>310-2026-CPS-AG (145894)</t>
  </si>
  <si>
    <t>310-2026</t>
  </si>
  <si>
    <t>310</t>
  </si>
  <si>
    <t>SHIRLEY ANDREA MALDONADO MALDONADO</t>
  </si>
  <si>
    <t>CO1.PCCNTR.8915807</t>
  </si>
  <si>
    <t xml:space="preserve">smaldonado23@hotmail.com
</t>
  </si>
  <si>
    <t>TRANSVERSAL 138A Nº155-30</t>
  </si>
  <si>
    <t>01-05-GP-2583-01-06</t>
  </si>
  <si>
    <t>FDLSUBA-CD-136-2026 (147281)</t>
  </si>
  <si>
    <t>311-2026-CPS-P (147281)</t>
  </si>
  <si>
    <t>311-2026</t>
  </si>
  <si>
    <t>311</t>
  </si>
  <si>
    <t>EDISON GERARDO CASTILLO GOMEZ</t>
  </si>
  <si>
    <t>https://community.secop.gov.co/Public/Tendering/OpportunityDetail/Index?noticeUID=CO1.NTC.9561024&amp;isFromPublicArea=True&amp;isModal=true&amp;asPopupView=true</t>
  </si>
  <si>
    <t>CO1.REQ.9661874</t>
  </si>
  <si>
    <t>CO1.PCCNTR.8927616</t>
  </si>
  <si>
    <t>PRESTAR SERVICIOS PROFESIONALES ESPECIALIZADOS PARA ACOMPAÑAR LA EJECUCIÓN DE LOS PROYECTOS ESTRATÉGICOS RELACIONADOS CON SEGURIDAD CIUDADANA DEL PLAN DE DESARROLLO LOCAL Y TEMAS AFINES DE PRIORIDAD DE LA ALCALDÍA LOCAL DE SUBA.</t>
  </si>
  <si>
    <t>castingeniero@gmail.com</t>
  </si>
  <si>
    <t>AVENIDA CALLE 137 # 55 - 42</t>
  </si>
  <si>
    <t>360 47 994000058565</t>
  </si>
  <si>
    <t>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SCJ._x000D_
Asistir a las reuniones del Consejo Local de Seguridad, apoyar el desarrollo de estas, llevar el control y custodia de las actas y hacer seguimiento al cumplimiento de los compromisos adquiridos por la Alcaldía y demás miembros de Consejo.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vigente._x000D_
Participar, propender por el cumplimiento y hacer seguimiento a las metas del Plan de Gestión Local relacionadas con seguridad, convivencia y justicia.
Revisar, analizar y conceptuar sobre la información relacionada con la situación de convivencia y seguridad ciudadana de la localidad, promoviendo y coordinando la caracterización de las problemáticas y la difusión de la información a nivel distrital.
Revisar, analizar y conceptuar sobre de los informes presentados al alcalde (sa) Local, en temas relacionados con seguridad, convivencia y justicia, cuando así lo solicite la Alcaldía Local.
Ejecutar las supervisiones que le sean asignadas relacionadas con seguridad, convivencia y justicia, cumpliendo con los manuales y normas existentes.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Apoyar la supervisión e interventoría de contratos o convenios relacionados con seguridad y convivencia que le sean designados por el Alcalde (sa) Local, conforme con lo establecido en el Manual de Supervisión e Interventoría de la Secretaría Distrital de Gobierno.
Convocar y apoyar la instalación y el desarrollo de los Puestos de Mando Unificado -PMU, de responsabilidad de la Alcaldía Local, de acuerdo con la normatividad vigente y las instrucciones que le imparta el (la) alcalde (sa) Local.
Asistir y apoyar, al Alcalde (sa) Local o a quien este designe, en las reuniones de carácter externo o interno, diligencias, visitas y operativos que se requieran.
Apoyar la implementación del Capítulo Local del Plan Integral de Seguridad, Convivencia y Justicia Distrital, realizar su seguimiento y actualización, de conformidad con las instrucciones que le imparta el (la) Alcalde (sa) Local.
Promover, convocar, participar, hacer seguimiento y registrar, en coordinación con la SCJ, las Juntas Zonales de Seguridad, según la normativa que las reglamenta.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t>
  </si>
  <si>
    <t>01-05-GP-2583-01-07</t>
  </si>
  <si>
    <t>FDLSUBA-CD-137-2026 (152147)</t>
  </si>
  <si>
    <t>312-2026-CPS-P (152147)</t>
  </si>
  <si>
    <t>312-2026</t>
  </si>
  <si>
    <t>312</t>
  </si>
  <si>
    <t>MARÍA CAMILA MENDIVELSO ORTIZ</t>
  </si>
  <si>
    <t>https://community.secop.gov.co/Public/Tendering/OpportunityDetail/Index?noticeUID=CO1.NTC.9664392&amp;isFromPublicArea=True&amp;isModal=true&amp;asPopupView=true</t>
  </si>
  <si>
    <t>CO1.REQ.9706672</t>
  </si>
  <si>
    <t>CO1.PCCNTR.9030726</t>
  </si>
  <si>
    <t>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t>
  </si>
  <si>
    <t>mend10cam@hotmail.com</t>
  </si>
  <si>
    <t>CARRERA 71 A # 117 A - 36</t>
  </si>
  <si>
    <t>EDISON GERARDO CASTILLO GÓMEZ</t>
  </si>
  <si>
    <t>C.C. No. 79.553.844 de Bogotá</t>
  </si>
  <si>
    <t>SEGURIDAD</t>
  </si>
  <si>
    <t>Realizar apoyo en las actividades del área de Derechos Humanos de la oficina de Seguridad convivencia y gestión del riesgo, según le sean asignadas.
Responder a las solicitudes de la ciudadanía como de entes de control, oficios, derechos de petición y/o similares que sean radicados en el aplicativo Orfeo y/o por diferentes medios, que le sean asignados.
Realizar los documentos necesarios para la rendición de informes, rendición de cuentas y avances del Plan de Desarrollo Local a entes de control, entidades, instancias de participación y comunidad en general.
Brindar acompañamiento y soporte en el desarrollo de ejercicios pedagógicos y actividades orientadas a promover la convivencia, la cultura ciudadana, la resolución pacífica de conflictos, los derechos humanos y la ejecución de proyectos del plan de desarrollo, según asignación de su supervisor.
Promover la participación de la ciudadanía en los diversos escenarios comunitarios propuestos por la Alcaldía Local para propender por la convivencia, la seguridad ciudadana y los derechos humano
Brindar acompañamiento en los procesos de movilización ciudadana, operativos de seguridad, actividades interinstitucionales, atención de emergencias, eventos masivos o de alta complejidad que constituyan un riesgo para la seguridad, convivencia y derechos humanos de la ciudadanía.
Brindar soporte y acompañamiento para la realización de las actividades necesarias para la ejecución de los proyectos que hacen parte del plan de desarrollo y a los cuales sea asignado por su supervisor.
Las demás actividades que le sean asignadas por el supervisor y/o apoyo a la supervisión del contrato que sean relacionadas con el objeto del contrato.</t>
  </si>
  <si>
    <t>01-05-GP-2583-01-08</t>
  </si>
  <si>
    <t>FDLSUBA-CD-138-2026 (147318)</t>
  </si>
  <si>
    <t>313-2026-CPS-P (147318)</t>
  </si>
  <si>
    <t>313-2026</t>
  </si>
  <si>
    <t>313</t>
  </si>
  <si>
    <t>ANA MARÍA VALENCIANO</t>
  </si>
  <si>
    <t>https://community.secop.gov.co/Public/Tendering/OpportunityDetail/Index?noticeUID=CO1.NTC.9561096&amp;isFromPublicArea=True&amp;isModal=true&amp;asPopupView=true</t>
  </si>
  <si>
    <t>CO1.REQ.9688894</t>
  </si>
  <si>
    <t>CO1.PCCNTR.8927750</t>
  </si>
  <si>
    <t>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t>
  </si>
  <si>
    <t>anita.maria.amvc@gmail.com</t>
  </si>
  <si>
    <t>CARRERA 88 # 6 A - 90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</si>
  <si>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de los proyectos de inversión relacionados con el objeto contractual.
Asistir a las reuniones, consejos, mesas e instancias de participación que se generen o se relacionen con el objeto contractual y que le sean designados por el Alcalde y/o el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</si>
  <si>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24.4 Meses</t>
  </si>
  <si>
    <t>01-05-GP-2583-01-09</t>
  </si>
  <si>
    <t>314-2026-CPS-P (147318)</t>
  </si>
  <si>
    <t>314-2026</t>
  </si>
  <si>
    <t>314</t>
  </si>
  <si>
    <t>SANTIAGO MEJIA VALDES</t>
  </si>
  <si>
    <t>CO1.PCCNTR.8927865</t>
  </si>
  <si>
    <t>santiagomejiavaldez@gmail.com</t>
  </si>
  <si>
    <t>CALLE 152 B # 58 - 49</t>
  </si>
  <si>
    <t>39.9 Meses</t>
  </si>
  <si>
    <t>01-05-GP-2583-01-10</t>
  </si>
  <si>
    <t>FDLSUBA-CD-139-2026 (147350)</t>
  </si>
  <si>
    <t>315-2026-CPS-AG (147350)</t>
  </si>
  <si>
    <t>315-2026</t>
  </si>
  <si>
    <t>315</t>
  </si>
  <si>
    <t>JUAN DAVID GOMEZ HERNANDEZ</t>
  </si>
  <si>
    <t>https://community.secop.gov.co/Public/Tendering/OpportunityDetail/Index?noticeUID=CO1.NTC.9436050&amp;isFromPublicArea=True&amp;isModal=true&amp;asPopupView=true</t>
  </si>
  <si>
    <t>CO1.REQ.9587368</t>
  </si>
  <si>
    <t>CO1.PCCNTR.8806680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</si>
  <si>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</si>
  <si>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juandgomez40@gmail.com</t>
  </si>
  <si>
    <t>CL 127 BIS 88 07</t>
  </si>
  <si>
    <t>36047994000056958</t>
  </si>
  <si>
    <t>Acompañar los procesos de movilización ciudadana, monitoreo a disturbios, operativos de seguridad, actividades interinstitucionales, atención de emergencias, eventos masivos o de alta complejidad que constituyan un riesgo para la seguridad y convivencia ciudadana en la localidad.
Identificar y analizar riesgos que puedan afectar la convivencia y seguridad ciudadana en los territorios.
Mediar y propiciar confianza y comunicación fluida entre la Administración Local y Distrital, así como con los diferentes actores sociales que se manifiestan y movilizan. 
Monitorear y generar espacios para el diálogo en los disturbios que se desarrollen en la localidad.
Mediar y concertar con la ciudadanía y las instituciones en los eventos masivos, propendiendo evitar la alteración del orden público.
Mediar con los diferentes colectivos urbanos antes y en medio de la ocurrencia de las situaciones que alteren la convivencia y seguridad ciudadana y apoyar a la Administración frente a la ocurrencia de emergencias.
Entregar reportes de forma semanal, de las situaciones encontradas y las gestiones realizadas en cada uno de los territorios asignados, en relación con el espacio público recuperado. 
Realizar campañas de sensibilización a las juntas de acción comunal, colegios y comunidad en general en temas de convivencia ciudadana y recuperación del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y/o apoyo a la supervisión y que sean relacionadas con el objeto del contrato.</t>
  </si>
  <si>
    <t>17.4 Meses</t>
  </si>
  <si>
    <t>01-05-GP-2583-01-11</t>
  </si>
  <si>
    <t>316-2026-CPS-AG (147350)</t>
  </si>
  <si>
    <t>316-2026</t>
  </si>
  <si>
    <t>316</t>
  </si>
  <si>
    <t>JUAN FELIPE SEGURA ORTIZ</t>
  </si>
  <si>
    <t>CO1.PCCNTR.8806399</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</si>
  <si>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</si>
  <si>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 xml:space="preserve">juanfes1999@gmail.com
</t>
  </si>
  <si>
    <t>CALLE 143 A # 111 B 43</t>
  </si>
  <si>
    <t>3604799400056978</t>
  </si>
  <si>
    <t>01-05-GP-2583-01-12</t>
  </si>
  <si>
    <t>317-2026-CPS-AG (147350)</t>
  </si>
  <si>
    <t>317-2026</t>
  </si>
  <si>
    <t>317</t>
  </si>
  <si>
    <t>JUAN SEBASTIAN AROS AGUILERA</t>
  </si>
  <si>
    <t>CO1.PCCNTR.8806862</t>
  </si>
  <si>
    <t>sebastianaros792@gmail.com</t>
  </si>
  <si>
    <t>CRA 22G 58A-68</t>
  </si>
  <si>
    <t>01-05-GP-2583-01-13</t>
  </si>
  <si>
    <t>318-2026-CPS-AG (147350)</t>
  </si>
  <si>
    <t>318-2026</t>
  </si>
  <si>
    <t>318</t>
  </si>
  <si>
    <t>JULIAN FELIPE URREGO VELOSA</t>
  </si>
  <si>
    <t>CO1.PCCNTR.8807326</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</si>
  <si>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</si>
  <si>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urregovelosaj@gmail.com</t>
  </si>
  <si>
    <t>KR  151     143  23</t>
  </si>
  <si>
    <t>01-05-GP-2583-01-14</t>
  </si>
  <si>
    <t>319-2026-CPS-AG (147350)</t>
  </si>
  <si>
    <t>319-2026</t>
  </si>
  <si>
    <t>319</t>
  </si>
  <si>
    <t>LIZETH ALEXANDRA BORJA RINCON</t>
  </si>
  <si>
    <t>CO1.PCCNTR.8807598</t>
  </si>
  <si>
    <t>lizaborja068@gmail.com</t>
  </si>
  <si>
    <t>CALLE 128 D BIS # 87 B 79</t>
  </si>
  <si>
    <t>36047994000056896</t>
  </si>
  <si>
    <t>01-05-GP-2583-01-15</t>
  </si>
  <si>
    <t>320-2026-CPS-AG (147350)</t>
  </si>
  <si>
    <t>320-2026</t>
  </si>
  <si>
    <t>320</t>
  </si>
  <si>
    <t>NATALIA CASTRILLON</t>
  </si>
  <si>
    <t>CO1.PCCNTR.8808322</t>
  </si>
  <si>
    <t>castrillonatalia2111@gmail.com</t>
  </si>
  <si>
    <t>DG 150   142   89</t>
  </si>
  <si>
    <t>36047994000056968</t>
  </si>
  <si>
    <t>01-05-GP-2583-01-16</t>
  </si>
  <si>
    <t>321-2026-CPS-AG (147350)</t>
  </si>
  <si>
    <t>321-2026</t>
  </si>
  <si>
    <t>321</t>
  </si>
  <si>
    <t>PAULA ALEJANDRA ARIZA MORALES</t>
  </si>
  <si>
    <t>CO1.PCCNTR.8808357</t>
  </si>
  <si>
    <t>alejaariza70@gmail.com</t>
  </si>
  <si>
    <t>CARRERA 102C #139-46</t>
  </si>
  <si>
    <t>01-05-GP-2583-01-17</t>
  </si>
  <si>
    <t>322-2026-CPS-AG (147350)</t>
  </si>
  <si>
    <t>322-2026</t>
  </si>
  <si>
    <t>322</t>
  </si>
  <si>
    <t>YILIAN LEAL SANCHEZ</t>
  </si>
  <si>
    <t>CO1.PCCNTR.8808083</t>
  </si>
  <si>
    <t>yilianlealsanchez03@gmail.com</t>
  </si>
  <si>
    <t>CARRERA 80 M NO 71 D 28 SUR</t>
  </si>
  <si>
    <t>360 47 994000056902</t>
  </si>
  <si>
    <t>01-05-GP-2583-01-18</t>
  </si>
  <si>
    <t>323-2026-CPS-AG (147350)</t>
  </si>
  <si>
    <t>323-2026</t>
  </si>
  <si>
    <t>323</t>
  </si>
  <si>
    <t>SARA JULIANA BRICEÑO RODRIGUEZ</t>
  </si>
  <si>
    <t>CO1.PCCNTR.8809418</t>
  </si>
  <si>
    <t xml:space="preserve">sarajulianabricenorodriguez21@gmail.com
</t>
  </si>
  <si>
    <t>360 47 994000056950</t>
  </si>
  <si>
    <t>10.1 Meses</t>
  </si>
  <si>
    <t>01-05-GP-2583-01-19</t>
  </si>
  <si>
    <t>324-2026-CPS-AG (147350)</t>
  </si>
  <si>
    <t>324-2026</t>
  </si>
  <si>
    <t>324</t>
  </si>
  <si>
    <t>RAFAEL ANDRES ALARCON FORERO</t>
  </si>
  <si>
    <t>CO1.PCCNTR.8809446</t>
  </si>
  <si>
    <t>andresforero8025@gmail.com</t>
  </si>
  <si>
    <t>CRA 79G #41-42 SUR</t>
  </si>
  <si>
    <t>ASEGURADORA SOLIDARA DE COLOMBIA</t>
  </si>
  <si>
    <t>360 47 994000056961</t>
  </si>
  <si>
    <t>01-05-GP-2583-01-40</t>
  </si>
  <si>
    <t>FDLSUBA-CD-140-2026 (147365)</t>
  </si>
  <si>
    <t>325-2026-CPS-AG (147365)</t>
  </si>
  <si>
    <t>325-2026</t>
  </si>
  <si>
    <t>325</t>
  </si>
  <si>
    <t>JUAN PABLO PEREZ SANTOS</t>
  </si>
  <si>
    <t>https://community.secop.gov.co/Public/Tendering/OpportunityDetail/Index?noticeUID=CO1.NTC.9436046&amp;isFromPublicArea=True&amp;isModal=true&amp;asPopupView=true</t>
  </si>
  <si>
    <t>CO1.REQ.9577118</t>
  </si>
  <si>
    <t>CO1.PCCNTR.8813377</t>
  </si>
  <si>
    <t>JP1530801@GMAIL.COM</t>
  </si>
  <si>
    <t>CARRERA 111 A 151 C 25</t>
  </si>
  <si>
    <t>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Monitorear los sectores asignados, para el control, identificación, reporte y solución de los posibles incidentes que se presenten.
Apoyar las jornadas de recuperación del espacio público realizadas en la localidad. 
Apoyar logísticamente el desarrollo de las diferentes actividades previstas en cada uno de los componentes, asignaciones y actividades en el marco de proyecto  ¿CONFIANDO EN SU VECI, SUBA CAMINA SEGURA¿ PLAN DE DESARROLLO LOCAL  2025-2028.
Apoyar en el suministro y consolidación de información obtenida de los procesos de recolección de información en la localidad, así como en acciones de apoyo y acompañamiento a espacios e instancias que defina la Alcaldía Local de Suba. 
Suministrar de manera oportuna, precisa y veraz la información y/o actas o evidencias de reunión que se requiere al apoyo a la supervisión o al supervisor del contrato, con el fin de dar trámite a los distintos requerimientos por parte de la Alcaldía Local de Suba.
Generar espacios de interlocución que promuevan la convivencia ciudadana en el territorio que le sea asignado por el Supervisor del contrato y/o apoyo a la supervisión del contrato.
Presentar los informes mensuales e informe final de la ejecución del contrato, en los tiempos establecidos por Fondo de Desarrollo Local de Suba. 
Asistir a las capacitaciones y/o reuniones que sean propias de la ejecución contractual. 
Asistir mensualmente a mínimo 20 actividades que se programen con ocasión al cumplimiento del Plan de Desarrollo Local 2025-2028 ¿CONFIANDO EN SU VECI , SUBA CAMINA SEGURA¿, por parte de la Alcaldía Local, de acuerdo con la solicitud del supervisor y/o apoyo a la supervisión.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Las demás que sean inherentes al objeto contractual y sean solicitadas por el supervisor y/o apoyo a la supervisión del contrato.</t>
  </si>
  <si>
    <t>01-05-GP-2583-01-41</t>
  </si>
  <si>
    <t>326-2026-CPS-AG (147365)</t>
  </si>
  <si>
    <t>326-2026</t>
  </si>
  <si>
    <t>326</t>
  </si>
  <si>
    <t>ADRIAN FERNANDO PARADA MILLAN</t>
  </si>
  <si>
    <t>CO1.PCCNTR.8811056</t>
  </si>
  <si>
    <t>adferandy@hotmail.com</t>
  </si>
  <si>
    <t>CALLE 128 D BIS # 87 B - 15</t>
  </si>
  <si>
    <t>360 47 994000056947</t>
  </si>
  <si>
    <t>01-05-GP-2583-01-42</t>
  </si>
  <si>
    <t>327-2026-CPS-AG (147365)</t>
  </si>
  <si>
    <t>327-2026</t>
  </si>
  <si>
    <t>327</t>
  </si>
  <si>
    <t>ALEXEI ZAMORA BENITEZ</t>
  </si>
  <si>
    <t>CO1.PCCNTR.8812772</t>
  </si>
  <si>
    <t>alcaldialocaldesuba@gobiernobogota.gov.co</t>
  </si>
  <si>
    <t>300-3125863</t>
  </si>
  <si>
    <t>CARRERA 111 A # 151 C - 25</t>
  </si>
  <si>
    <t>Caja de Sueldos de Retiro de la Policia Nacional (CASUR)</t>
  </si>
  <si>
    <t>CBC100073368</t>
  </si>
  <si>
    <t>64 Meses</t>
  </si>
  <si>
    <t>01-05-GP-2583-01-43</t>
  </si>
  <si>
    <t>328-2026-CPS-AG (147365)</t>
  </si>
  <si>
    <t>328-2026</t>
  </si>
  <si>
    <t>328</t>
  </si>
  <si>
    <t>ANDRES CAMILO MARTINEZ MAYORGA</t>
  </si>
  <si>
    <t>CO1.PCCNTR.8812013</t>
  </si>
  <si>
    <t>gabymartinez13@hotmail.es</t>
  </si>
  <si>
    <t>312 572 60 67</t>
  </si>
  <si>
    <t>CARRERA 59 B BIS # 132 - 72</t>
  </si>
  <si>
    <t>01-05-GP-2583-01-44</t>
  </si>
  <si>
    <t>329-2026-CPS-AG (147365)</t>
  </si>
  <si>
    <t>329-2026</t>
  </si>
  <si>
    <t>329</t>
  </si>
  <si>
    <t>ANDRÉS FELIPE CERÓN AGUIRRE</t>
  </si>
  <si>
    <t>CO1.PCCNTR.8813116</t>
  </si>
  <si>
    <t>felipeceron054@gmail.com</t>
  </si>
  <si>
    <t>KR  90 H     91  79</t>
  </si>
  <si>
    <t>01-05-GP-2583-01-45</t>
  </si>
  <si>
    <t>330-2026-CPS-AG (147365)</t>
  </si>
  <si>
    <t>330-2026</t>
  </si>
  <si>
    <t>330</t>
  </si>
  <si>
    <t>ANGEL SANTIAGO ALDANA CHOCONTÁ</t>
  </si>
  <si>
    <t>CO1.PCCNTR.8812445</t>
  </si>
  <si>
    <t>santi_aldana@hotmail.com</t>
  </si>
  <si>
    <t>CALLE 127 A BIS # 5 B - 21 OFC 907</t>
  </si>
  <si>
    <t>40 Meses</t>
  </si>
  <si>
    <t>01-05-GP-2583-01-46</t>
  </si>
  <si>
    <t>331-2026-CPS-AG (147365)</t>
  </si>
  <si>
    <t>331-2026</t>
  </si>
  <si>
    <t>331</t>
  </si>
  <si>
    <t>ANGEL SANTIAGO MONCAYO MARTINEZ</t>
  </si>
  <si>
    <t>CO1.PCCNTR.8819206</t>
  </si>
  <si>
    <t>angelsantiagomoncayomartinez@gmail.com</t>
  </si>
  <si>
    <t>CARRERA 111 A # 152 G - 15</t>
  </si>
  <si>
    <t>01-05-GP-2583-01-47</t>
  </si>
  <si>
    <t>332-2026-CPS-AG (147365)</t>
  </si>
  <si>
    <t>332-2026</t>
  </si>
  <si>
    <t>332</t>
  </si>
  <si>
    <t>ANGGIE ROXANA ESCOBAR GARCIA</t>
  </si>
  <si>
    <t>CO1.PCCNTR.8819253</t>
  </si>
  <si>
    <t>anggier.escobar@gmail.com</t>
  </si>
  <si>
    <t>3 173895045</t>
  </si>
  <si>
    <t>CARRERA 55 A # 169 A - 10 APTO 302</t>
  </si>
  <si>
    <t>41.2 Meses</t>
  </si>
  <si>
    <t>01-05-GP-2583-01-48</t>
  </si>
  <si>
    <t>333-2026-CPS-AG (147365)</t>
  </si>
  <si>
    <t>333-2026</t>
  </si>
  <si>
    <t>333</t>
  </si>
  <si>
    <t>YOJAN YAIR SEPULVEDA VILLAMIL</t>
  </si>
  <si>
    <t>CO1.PCCNTR.8819161</t>
  </si>
  <si>
    <t>yojansepulveda@gmail.com</t>
  </si>
  <si>
    <t>CALLE 128 B BIS A N° 87 D 53</t>
  </si>
  <si>
    <t>01-05-GP-2583-01-49</t>
  </si>
  <si>
    <t>334-2026-CPS-AG (147365)</t>
  </si>
  <si>
    <t>334-2026</t>
  </si>
  <si>
    <t>334</t>
  </si>
  <si>
    <t>BETTY BENAVIDES NIVIA</t>
  </si>
  <si>
    <t>CO1.PCCNTR.8819091</t>
  </si>
  <si>
    <t>betysbn1972@gmail.com</t>
  </si>
  <si>
    <t>CALLE 146 A # 95 - 19</t>
  </si>
  <si>
    <t>01-05-GP-2583-01-50</t>
  </si>
  <si>
    <t>335-2026-CPS-AG (147365)</t>
  </si>
  <si>
    <t>335-2026</t>
  </si>
  <si>
    <t>335</t>
  </si>
  <si>
    <t>CARLOS ALBERTO CARVAJAL PEREZ</t>
  </si>
  <si>
    <t>CO1.PCCNTR.8826999</t>
  </si>
  <si>
    <t>karcar31@hotmail.com</t>
  </si>
  <si>
    <t>CALLE 130C  123 90</t>
  </si>
  <si>
    <t>01-05-GP-2583-01-51</t>
  </si>
  <si>
    <t>336-2026-CPS-AG (147365)</t>
  </si>
  <si>
    <t>336-2026</t>
  </si>
  <si>
    <t>336</t>
  </si>
  <si>
    <t>CARLOS ALBERTO LOZANO MIER</t>
  </si>
  <si>
    <t>CO1.PCCNTR.8819100</t>
  </si>
  <si>
    <t>lozanounad@hotmail.com</t>
  </si>
  <si>
    <t>CALLE 167 # 56 - 25 INT 4</t>
  </si>
  <si>
    <t>25.1 Meses</t>
  </si>
  <si>
    <t>01-05-GP-2583-01-52</t>
  </si>
  <si>
    <t>337-2026-CPS-AG (147365)</t>
  </si>
  <si>
    <t>337-2026</t>
  </si>
  <si>
    <t>337</t>
  </si>
  <si>
    <t>DARWIN ALEJANDRO CUERO ORTIZ</t>
  </si>
  <si>
    <t>CO1.PCCNTR.8819605</t>
  </si>
  <si>
    <t xml:space="preserve">darwin.cuero@yahoo.com
</t>
  </si>
  <si>
    <t>CALLE 128 D BIS # 104 - 17</t>
  </si>
  <si>
    <t>20.1 Meses</t>
  </si>
  <si>
    <t>01-05-GP-2583-01-53</t>
  </si>
  <si>
    <t>338-2026-CPS-AG (147365)</t>
  </si>
  <si>
    <t>338-2026</t>
  </si>
  <si>
    <t>338</t>
  </si>
  <si>
    <t>DIANA PAOLA VELLECILLA MOSQUERA</t>
  </si>
  <si>
    <t>CO1.PCCNTR.8823018</t>
  </si>
  <si>
    <t>street.flavor@outlook.com</t>
  </si>
  <si>
    <t>CL  137     104  35</t>
  </si>
  <si>
    <t>01-05-GP-2583-01-54</t>
  </si>
  <si>
    <t>339-2026-CPS-AG (147365)</t>
  </si>
  <si>
    <t>339-2026</t>
  </si>
  <si>
    <t>339</t>
  </si>
  <si>
    <t>DORIS NATALIA PEÑA SAAVEDRA</t>
  </si>
  <si>
    <t>CO1.PCCNTR.8821004</t>
  </si>
  <si>
    <t>saavedrareyes25@hotmail.com</t>
  </si>
  <si>
    <t>319 5866097</t>
  </si>
  <si>
    <t>CALLE 30 C SUR # 1 A - 72 SUR</t>
  </si>
  <si>
    <t>01-05-GP-2583-01-55</t>
  </si>
  <si>
    <t>340-2026-CPS-AG (147365)</t>
  </si>
  <si>
    <t>340-2026</t>
  </si>
  <si>
    <t>340</t>
  </si>
  <si>
    <t>ELIANA AGUILAR QUIROGA</t>
  </si>
  <si>
    <t>CO1.PCCNTR.8821045</t>
  </si>
  <si>
    <t>nicollesalecm@gmail.com</t>
  </si>
  <si>
    <t>CALLE 11 # 8 - 17 CASO NO. 135813 - CASO 147496 188443 231547</t>
  </si>
  <si>
    <t>01-05-GP-2583-01-56</t>
  </si>
  <si>
    <t>341-2026-CPS-AG (147365)</t>
  </si>
  <si>
    <t>341-2026</t>
  </si>
  <si>
    <t>341</t>
  </si>
  <si>
    <t>ELIANA MAGNOLIA MORALES CASTILLO</t>
  </si>
  <si>
    <t>CO1.PCCNTR.8821113</t>
  </si>
  <si>
    <t>elianammc26@gmail.com</t>
  </si>
  <si>
    <t>KR 94 A 130 A 51</t>
  </si>
  <si>
    <t>17.6 Meses</t>
  </si>
  <si>
    <t>01-05-GP-2583-01-57</t>
  </si>
  <si>
    <t>342-2026-CPS-AG (147365)</t>
  </si>
  <si>
    <t>342-2026</t>
  </si>
  <si>
    <t>342</t>
  </si>
  <si>
    <t>SANDRA YANETH MONROY ESPITIA</t>
  </si>
  <si>
    <t>CO1.PCCNTR.8821472</t>
  </si>
  <si>
    <t>syme.sandram@gmail.com</t>
  </si>
  <si>
    <t>CARRERA 40 # 12-33</t>
  </si>
  <si>
    <t>01-05-GP-2583-01-58</t>
  </si>
  <si>
    <t>343-2026-CPS-AG (147365)</t>
  </si>
  <si>
    <t>343-2026</t>
  </si>
  <si>
    <t>343</t>
  </si>
  <si>
    <t>ELIZABETH VEGA BARAJAS</t>
  </si>
  <si>
    <t>CO1.PCCNTR.8822990</t>
  </si>
  <si>
    <t>gestorasuba@gmail.com</t>
  </si>
  <si>
    <t>CARRERA 93 # 127 F - 25</t>
  </si>
  <si>
    <t>21.6 Meses</t>
  </si>
  <si>
    <t>01-05-GP-2583-01-59</t>
  </si>
  <si>
    <t>344-2026-CPS-AG (147365)</t>
  </si>
  <si>
    <t>344-2026</t>
  </si>
  <si>
    <t>344</t>
  </si>
  <si>
    <t>FABER ADRES RENGIFO  ARACUT</t>
  </si>
  <si>
    <t>CO1.PCCNTR.8823329</t>
  </si>
  <si>
    <t>faberandres1807@live.com</t>
  </si>
  <si>
    <t>CALLE 144 # 146 A - 30</t>
  </si>
  <si>
    <t>01-05-GP-2583-01-60</t>
  </si>
  <si>
    <t>345-2026-CPS-AG (147365)</t>
  </si>
  <si>
    <t>345-2026</t>
  </si>
  <si>
    <t>345</t>
  </si>
  <si>
    <t>FANNY| LEGUIZAMON GOMEZ</t>
  </si>
  <si>
    <t>CO1.PCCNTR.8823373</t>
  </si>
  <si>
    <t>Fannylg888@gmail.com</t>
  </si>
  <si>
    <t>CARRERA 54 # 127 D - 64</t>
  </si>
  <si>
    <t>23.8 Meses</t>
  </si>
  <si>
    <t>01-05-GP-2583-01-61</t>
  </si>
  <si>
    <t>346-2026-CPS-AG (147365)</t>
  </si>
  <si>
    <t>346-2026</t>
  </si>
  <si>
    <t>346</t>
  </si>
  <si>
    <t>FELIPE MENDIVELSO GOMEZ</t>
  </si>
  <si>
    <t>CO1.PCCNTR.8822432</t>
  </si>
  <si>
    <t>mendivelsofelipe@gmail.com</t>
  </si>
  <si>
    <t>29.6 Meses</t>
  </si>
  <si>
    <t>01-05-GP-2583-01-62</t>
  </si>
  <si>
    <t>347-2026-CPS-AG (147365)</t>
  </si>
  <si>
    <t>347-2026</t>
  </si>
  <si>
    <t>347</t>
  </si>
  <si>
    <t>HECTOR PEDRAZA ORTIZ</t>
  </si>
  <si>
    <t>CO1.PCCNTR.8823479</t>
  </si>
  <si>
    <t>hectorpedraza789@gmail.com</t>
  </si>
  <si>
    <t>KR 3 183 A 42</t>
  </si>
  <si>
    <t>01-05-GP-2583-01-63</t>
  </si>
  <si>
    <t>348-2026-CPS-AG (147365)</t>
  </si>
  <si>
    <t>348-2026</t>
  </si>
  <si>
    <t>348</t>
  </si>
  <si>
    <t>JESUS EDUARDO CASTAÑEDA PEREZ</t>
  </si>
  <si>
    <t>CO1.PCCNTR.8823844</t>
  </si>
  <si>
    <t>hyperia.studios@gmail.com</t>
  </si>
  <si>
    <t>KR 84 A 145 C 33</t>
  </si>
  <si>
    <t>01-05-GP-2583-01-64</t>
  </si>
  <si>
    <t>349-2026-CPS-AG (147365)</t>
  </si>
  <si>
    <t>349-2026</t>
  </si>
  <si>
    <t>349</t>
  </si>
  <si>
    <t>JHONATAN STEVEN DAZA AMAYA</t>
  </si>
  <si>
    <t>CO1.PCCNTR.8824622</t>
  </si>
  <si>
    <t>jdazaa123@gmail.com</t>
  </si>
  <si>
    <t>KR 7 A 3 35 SUR</t>
  </si>
  <si>
    <t>01-05-GP-2583-01-65</t>
  </si>
  <si>
    <t>350-2026-CPS-AG (147365)</t>
  </si>
  <si>
    <t>350-2026</t>
  </si>
  <si>
    <t>350</t>
  </si>
  <si>
    <t>JIMMY LUCAS GONZALEZ FLOREZ</t>
  </si>
  <si>
    <t>CO1.PCCNTR.8824550</t>
  </si>
  <si>
    <t>caroadmonpublica@gmail.com</t>
  </si>
  <si>
    <t>CARRERA 119 # 79 B - 49 INT. 1 APTO. 405</t>
  </si>
  <si>
    <t>01-05-GP-2583-01-66</t>
  </si>
  <si>
    <t>351-2026-CPS-AG (147365)</t>
  </si>
  <si>
    <t>351-2026</t>
  </si>
  <si>
    <t>351</t>
  </si>
  <si>
    <t>LEIDY JOHANA GUILLEN VILLALOBOS</t>
  </si>
  <si>
    <t>CO1.PCCNTR.8824847</t>
  </si>
  <si>
    <t>Leguivi31@hotmail.com</t>
  </si>
  <si>
    <t>CL 151B 102B 90</t>
  </si>
  <si>
    <t>01-05-GP-2583-01-67</t>
  </si>
  <si>
    <t>352-2026-CPS-AG (147365)</t>
  </si>
  <si>
    <t>352-2026</t>
  </si>
  <si>
    <t>352</t>
  </si>
  <si>
    <t>JOHANA MILENA GUTIERREZ AVILA</t>
  </si>
  <si>
    <t>CO1.PCCNTR.8824863</t>
  </si>
  <si>
    <t>jomigu80@hotmail.com</t>
  </si>
  <si>
    <t>AVENIDA CARRERA 132 D # 95 - 57</t>
  </si>
  <si>
    <t>15.3 Meses</t>
  </si>
  <si>
    <t>01-05-GP-2583-01-68</t>
  </si>
  <si>
    <t>353-2026-CPS-AG (147365)</t>
  </si>
  <si>
    <t>353-2026</t>
  </si>
  <si>
    <t>353</t>
  </si>
  <si>
    <t>JONATHAN STEVEN SILVA SANCHEZ</t>
  </si>
  <si>
    <t>CO1.PCCNTR.8825511</t>
  </si>
  <si>
    <t>stevensilva120922@gmail.com</t>
  </si>
  <si>
    <t>CARRERA 121 C # 129 D - 24</t>
  </si>
  <si>
    <t>01-05-GP-2583-01-69</t>
  </si>
  <si>
    <t>354-2026-CPS-AG (147365)</t>
  </si>
  <si>
    <t>354-2026</t>
  </si>
  <si>
    <t>354</t>
  </si>
  <si>
    <t>JULIO CESAR SERNA RIVERA</t>
  </si>
  <si>
    <t>CO1.PCCNTR.8825319</t>
  </si>
  <si>
    <t>julioserna8302@hotmail.com</t>
  </si>
  <si>
    <t>CARRERA 121 NO 128 B 52 BLOQUE 155 APTO 103</t>
  </si>
  <si>
    <t>NB100426634</t>
  </si>
  <si>
    <t>01-05-GP-2583-01-70</t>
  </si>
  <si>
    <t>355-2026-CPS-AG (147365)</t>
  </si>
  <si>
    <t>355-2026</t>
  </si>
  <si>
    <t>355</t>
  </si>
  <si>
    <t>LAURA XIMENA SOCHA JOYA</t>
  </si>
  <si>
    <t>CO1.PCCNTR.8825582</t>
  </si>
  <si>
    <t>Laurasochajoya@gmail.com</t>
  </si>
  <si>
    <t>CALLE 11 NO. 8-17</t>
  </si>
  <si>
    <t>VALENTINA</t>
  </si>
  <si>
    <t>01-05-GP-2583-01-71</t>
  </si>
  <si>
    <t>356-2026-CPS-AG (147365)</t>
  </si>
  <si>
    <t>356-2026</t>
  </si>
  <si>
    <t>356</t>
  </si>
  <si>
    <t>LIZA MINNELLI CELIS</t>
  </si>
  <si>
    <t>CO1.PCCNTR.8825819</t>
  </si>
  <si>
    <t>lipamema@gmail.com</t>
  </si>
  <si>
    <t>CARRERA 97 # 131 B - 64</t>
  </si>
  <si>
    <t>13.9 Meses</t>
  </si>
  <si>
    <t>01-05-GP-2583-01-72</t>
  </si>
  <si>
    <t>357-2026-CPS-AG (147365)</t>
  </si>
  <si>
    <t>357-2026</t>
  </si>
  <si>
    <t>357</t>
  </si>
  <si>
    <t>LORENA JULIETH BAEZ CUELLAR</t>
  </si>
  <si>
    <t>CO1.PCCNTR.8825958</t>
  </si>
  <si>
    <t>lorebaezcue44@gmail.com</t>
  </si>
  <si>
    <t>KR 102 155 50</t>
  </si>
  <si>
    <t>SEGURO DEL ESTADO SA</t>
  </si>
  <si>
    <t>01-05-GP-2583-01-73</t>
  </si>
  <si>
    <t>358-2026-CPS-AG (147365)</t>
  </si>
  <si>
    <t>358-2026</t>
  </si>
  <si>
    <t>358</t>
  </si>
  <si>
    <t>LUCELLY PARRA TOLOZA</t>
  </si>
  <si>
    <t>CO1.PCCNTR.8825979</t>
  </si>
  <si>
    <t>lucellyparra@hotmail.com</t>
  </si>
  <si>
    <t>11.3 Meses</t>
  </si>
  <si>
    <t>01-05-GP-2583-01-74</t>
  </si>
  <si>
    <t>359-2026-CPS-AG (147365)</t>
  </si>
  <si>
    <t>359-2026</t>
  </si>
  <si>
    <t>359</t>
  </si>
  <si>
    <t>LUIS ALEJANDRO PEDRAZA MORALES</t>
  </si>
  <si>
    <t>CO1.PCCNTR.8822547</t>
  </si>
  <si>
    <t>luisalejandro_pedraza@hotmail.com</t>
  </si>
  <si>
    <t>CARRERA 93B BIS # 130A - 04</t>
  </si>
  <si>
    <t>01-05-GP-2583-01-75</t>
  </si>
  <si>
    <t>360-2026-CPS-AG (147365)</t>
  </si>
  <si>
    <t>360-2026</t>
  </si>
  <si>
    <t>360</t>
  </si>
  <si>
    <t>LUIS ALFREDO QUIÑONES CANO</t>
  </si>
  <si>
    <t>CO1.PCCNTR.8826259</t>
  </si>
  <si>
    <t>CARRERA 103 # 139 - 50</t>
  </si>
  <si>
    <t>48 Meses</t>
  </si>
  <si>
    <t>01-05-GP-2583-01-76</t>
  </si>
  <si>
    <t>361-2026-CPS-AG (147365)</t>
  </si>
  <si>
    <t>361-2026</t>
  </si>
  <si>
    <t>361</t>
  </si>
  <si>
    <t>LUIS MAURICIO AMADO MATEUS AMADO MATEUS</t>
  </si>
  <si>
    <t>CO1.PCCNTR.8826572</t>
  </si>
  <si>
    <t>mauricioamado88@gmail.com</t>
  </si>
  <si>
    <t>CALLE 68 B NO 111 A-76</t>
  </si>
  <si>
    <t>01-05-GP-2583-01-77</t>
  </si>
  <si>
    <t>362-2026-CPS-AG (147365)</t>
  </si>
  <si>
    <t>362-2026</t>
  </si>
  <si>
    <t>362</t>
  </si>
  <si>
    <t>MARCO MARCELO SIERRA MERCADO</t>
  </si>
  <si>
    <t>CO1.PCCNTR.8826769</t>
  </si>
  <si>
    <t>markmsierra@hotmail.com</t>
  </si>
  <si>
    <t>301 221 76 17</t>
  </si>
  <si>
    <t>CALLE 22F NO. 107-55 APTO 303</t>
  </si>
  <si>
    <t>01-05-GP-2583-01-78</t>
  </si>
  <si>
    <t>363-2026-CPS-AG (147365)</t>
  </si>
  <si>
    <t>363-2026</t>
  </si>
  <si>
    <t>363</t>
  </si>
  <si>
    <t>NHORA MARIA PULIDO URBINA</t>
  </si>
  <si>
    <t>CO1.PCCNTR.8826973</t>
  </si>
  <si>
    <t>nhorapulido@gmail.com</t>
  </si>
  <si>
    <t>CARRERA 89 # 145 - 73</t>
  </si>
  <si>
    <t>01-05-GP-2583-01-79</t>
  </si>
  <si>
    <t>364-2026-CPS-AG (147365)</t>
  </si>
  <si>
    <t>364-2026</t>
  </si>
  <si>
    <t>364</t>
  </si>
  <si>
    <t>ONASIS DARIO VILLALBA GARCIA</t>
  </si>
  <si>
    <t>CO1.PCCNTR.8828410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</si>
  <si>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</si>
  <si>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onasis5072@gmail.com</t>
  </si>
  <si>
    <t>CARRERA 123 # 131 - 61</t>
  </si>
  <si>
    <t>01-05-GP-2583-01-80</t>
  </si>
  <si>
    <t>365-2026-CPS-AG (147365)</t>
  </si>
  <si>
    <t>365-2026</t>
  </si>
  <si>
    <t>365</t>
  </si>
  <si>
    <t>OSCAR PARADA ROZO</t>
  </si>
  <si>
    <t>CO1.PCCNTR.8810159</t>
  </si>
  <si>
    <t>oscarparada649@gmail.com</t>
  </si>
  <si>
    <t>DIAGONAL 146 # 128 70</t>
  </si>
  <si>
    <t>01-05-GP-2583-01-81</t>
  </si>
  <si>
    <t>366-2026-CPS-AG (147365)</t>
  </si>
  <si>
    <t>366-2026</t>
  </si>
  <si>
    <t>366</t>
  </si>
  <si>
    <t>SANDRA MILENA ROA LADINO</t>
  </si>
  <si>
    <t>CO1.PCCNTR.8820791</t>
  </si>
  <si>
    <t>samirola2822@gmail.com</t>
  </si>
  <si>
    <t>CALLE 132 # 158 C 23</t>
  </si>
  <si>
    <t>01-05-GP-2583-01-82</t>
  </si>
  <si>
    <t>367-2026-CPS-AG (147365)</t>
  </si>
  <si>
    <t>367-2026</t>
  </si>
  <si>
    <t>367</t>
  </si>
  <si>
    <t>SANDRA PATRICIA CUADROS CONTRERAS</t>
  </si>
  <si>
    <t>CO1.PCCNTR.8821250</t>
  </si>
  <si>
    <t>sandracuadros2808@gmail.com</t>
  </si>
  <si>
    <t>313 343 81 58</t>
  </si>
  <si>
    <t>01-05-GP-2583-01-83</t>
  </si>
  <si>
    <t>368-2026-CPS-AG (147365)</t>
  </si>
  <si>
    <t>368-2026</t>
  </si>
  <si>
    <t>368</t>
  </si>
  <si>
    <t>SERGIO EDUARDO MORA PACHON</t>
  </si>
  <si>
    <t>CO1.PCCNTR.8821942</t>
  </si>
  <si>
    <t>sergioedomora@gmail.com</t>
  </si>
  <si>
    <t>CALLE 137 # 129 - 10</t>
  </si>
  <si>
    <t>01-05-GP-2583-01-84</t>
  </si>
  <si>
    <t>369-2026-CPS-AG (147365)</t>
  </si>
  <si>
    <t>369-2026</t>
  </si>
  <si>
    <t>369</t>
  </si>
  <si>
    <t>SHAIDY MELANI CUETO TORREZ</t>
  </si>
  <si>
    <t>CO1.PCCNTR.8827367</t>
  </si>
  <si>
    <t>melanicueto260@gmail.com</t>
  </si>
  <si>
    <t>CALLE 131 C # 90 - 15</t>
  </si>
  <si>
    <t>15.4 Meses</t>
  </si>
  <si>
    <t>01-05-GP-2583-01-85</t>
  </si>
  <si>
    <t>370-2026-CPS-AG (147365)</t>
  </si>
  <si>
    <t>370-2026</t>
  </si>
  <si>
    <t>370</t>
  </si>
  <si>
    <t>SOL LUCIA BARRIOS MORA</t>
  </si>
  <si>
    <t>CO1.PCCNTR.8821273</t>
  </si>
  <si>
    <t>sollucia.barrios2@gmail.com</t>
  </si>
  <si>
    <t>CALLE  152 A 89-17</t>
  </si>
  <si>
    <t>01-05-GP-2583-01-86</t>
  </si>
  <si>
    <t>371-2026-CPS-AG (147365)</t>
  </si>
  <si>
    <t>371-2026</t>
  </si>
  <si>
    <t>371</t>
  </si>
  <si>
    <t>WILFRIDO RIOS BONILLA</t>
  </si>
  <si>
    <t>CO1.PCCNTR.8821488</t>
  </si>
  <si>
    <t>wiribo1810@gmail.com</t>
  </si>
  <si>
    <t>01-05-GP-2583-01-87</t>
  </si>
  <si>
    <t>372-2026-CPS-AG (147365)</t>
  </si>
  <si>
    <t>372-2026</t>
  </si>
  <si>
    <t>372</t>
  </si>
  <si>
    <t>YANETH CARDENAS PEREZ</t>
  </si>
  <si>
    <t>CO1.PCCNTR.8821164</t>
  </si>
  <si>
    <t>yanethcardenasperez30@gmail.com</t>
  </si>
  <si>
    <t>CALLE 131 A # 151 A - 63</t>
  </si>
  <si>
    <t>39.5 Meses</t>
  </si>
  <si>
    <t>01-05-GP-2583-01-88</t>
  </si>
  <si>
    <t>373-2026-CPS-AG (147365)</t>
  </si>
  <si>
    <t>373-2026</t>
  </si>
  <si>
    <t>373</t>
  </si>
  <si>
    <t>YIMER ENRIQUE CAHUEÑO</t>
  </si>
  <si>
    <t>CO1.PCCNTR.8842575</t>
  </si>
  <si>
    <t>2015yimer@gmail.com</t>
  </si>
  <si>
    <t>AVENIDA CARRERA 22 # 22 - 75 PISO 3</t>
  </si>
  <si>
    <t>01-05-GP-2583-01-89</t>
  </si>
  <si>
    <t>374-2026-CPS-AG (147365)</t>
  </si>
  <si>
    <t>374-2026</t>
  </si>
  <si>
    <t>374</t>
  </si>
  <si>
    <t>YURY ALEJANDRA GALLEGO BETANCOURTH</t>
  </si>
  <si>
    <t>CO1.PCCNTR.8821529</t>
  </si>
  <si>
    <t>alejandragallegobetancourth@gmail.com</t>
  </si>
  <si>
    <t>CALLE 182 # 45 - 92</t>
  </si>
  <si>
    <t>01-05-GP-2583-01-90</t>
  </si>
  <si>
    <t>375-2026-CPS-AG (147365)</t>
  </si>
  <si>
    <t>375-2026</t>
  </si>
  <si>
    <t>375</t>
  </si>
  <si>
    <t>ANGEL EDUARDO VASQUEZ BARRERA</t>
  </si>
  <si>
    <t>CO1.PCCNTR.8821541</t>
  </si>
  <si>
    <t>evb1823@hotmail.com</t>
  </si>
  <si>
    <t>CL  150 A     96 A  71</t>
  </si>
  <si>
    <t>CBS100002220</t>
  </si>
  <si>
    <t>01-05-GP-2583-01-91</t>
  </si>
  <si>
    <t>376-2026-CPS-AG (147365)</t>
  </si>
  <si>
    <t>376-2026</t>
  </si>
  <si>
    <t>376</t>
  </si>
  <si>
    <t>ANGELICA PAOLA RUIZ GARCIA</t>
  </si>
  <si>
    <t>CO1.PCCNTR.8821970</t>
  </si>
  <si>
    <t>babynikole@hotmail.com</t>
  </si>
  <si>
    <t>CARRERA 98 136 88</t>
  </si>
  <si>
    <t>01-05-GP-2583-01-92</t>
  </si>
  <si>
    <t>377-2026-CPS-AG (147365)</t>
  </si>
  <si>
    <t>377-2026</t>
  </si>
  <si>
    <t>377</t>
  </si>
  <si>
    <t>CARLOS ALBERTO RIVERA PEÑA</t>
  </si>
  <si>
    <t>CO1.PCCNTR.8821683</t>
  </si>
  <si>
    <t>rubenchucarlo@hotmail.com</t>
  </si>
  <si>
    <t>CL 57 H SUR 68 D 75</t>
  </si>
  <si>
    <t>01-05-GP-2583-01-93</t>
  </si>
  <si>
    <t>378-2026-CPS-AG (147365)</t>
  </si>
  <si>
    <t>378-2026</t>
  </si>
  <si>
    <t>378</t>
  </si>
  <si>
    <t>EDWIN MAURICIO RAMIREZ GRACIA</t>
  </si>
  <si>
    <t>CO1.PCCNTR.8827125</t>
  </si>
  <si>
    <t>edwinmara89@hotmail.com</t>
  </si>
  <si>
    <t>KR 128 B 142 D 03</t>
  </si>
  <si>
    <t>01-05-GP-2583-01-94</t>
  </si>
  <si>
    <t>379-2026-CPS-AG (147365)</t>
  </si>
  <si>
    <t>379-2026</t>
  </si>
  <si>
    <t>379</t>
  </si>
  <si>
    <t>JOHN FABER BELTRAN</t>
  </si>
  <si>
    <t>CO1.PCCNTR.8821784</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</si>
  <si>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</si>
  <si>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jhonnfaberbeltran@gmail.com</t>
  </si>
  <si>
    <t>KR 87 A 128 B 76</t>
  </si>
  <si>
    <t>01-05-GP-2583-01-95</t>
  </si>
  <si>
    <t>380-2026-CPS-AG (147365)</t>
  </si>
  <si>
    <t>380-2026</t>
  </si>
  <si>
    <t>380</t>
  </si>
  <si>
    <t>JUANITA GARCIA MARIN</t>
  </si>
  <si>
    <t>CO1.PCCNTR.8822315</t>
  </si>
  <si>
    <t>juanisgarcia26@gmail.com</t>
  </si>
  <si>
    <t>CL  151 C     107  10</t>
  </si>
  <si>
    <t>11.4 Meses</t>
  </si>
  <si>
    <t>01-05-GP-2583-01-20</t>
  </si>
  <si>
    <t>381-2026-CPS-AG (147350)</t>
  </si>
  <si>
    <t>381-2026</t>
  </si>
  <si>
    <t>381</t>
  </si>
  <si>
    <t>LEIDY MILENA ESTACIO ANGULO</t>
  </si>
  <si>
    <t>CO1.PCCNTR.8820552</t>
  </si>
  <si>
    <t>milena.estacio94@gmail.com</t>
  </si>
  <si>
    <t>CARRERA 105 # 129 C - 28</t>
  </si>
  <si>
    <t>01-05-GP-2583-01-97</t>
  </si>
  <si>
    <t>382-2026-CPS-AG (147365)</t>
  </si>
  <si>
    <t>382-2026</t>
  </si>
  <si>
    <t>382</t>
  </si>
  <si>
    <t>MARIELA JIMENEZ VEGA</t>
  </si>
  <si>
    <t>CO1.PCCNTR.8822326</t>
  </si>
  <si>
    <t>valen.h.t@hotmail.com</t>
  </si>
  <si>
    <t>CLLE 64 A # 71-71</t>
  </si>
  <si>
    <t>01-05-GP-2583-01-98</t>
  </si>
  <si>
    <t>383-2026-CPS-AG (147365)</t>
  </si>
  <si>
    <t>383-2026</t>
  </si>
  <si>
    <t>383</t>
  </si>
  <si>
    <t>NATALIA CHIRLESA RUBIANO GONZALEZ</t>
  </si>
  <si>
    <t>CO1.PCCNTR.8821092</t>
  </si>
  <si>
    <t>nataliarubiano94@gmail.com</t>
  </si>
  <si>
    <t>CL 22 J 113 46</t>
  </si>
  <si>
    <t>01-05-GP-2583-01-100</t>
  </si>
  <si>
    <t>384-2026-CPS-AG (147365)</t>
  </si>
  <si>
    <t>384-2026</t>
  </si>
  <si>
    <t>384</t>
  </si>
  <si>
    <t>WILSON DANIEL TORRES PEREZ</t>
  </si>
  <si>
    <t>CO1.PCCNTR.8826975</t>
  </si>
  <si>
    <t>wilsondanielt32@gmail.com</t>
  </si>
  <si>
    <t>KR  79 G     41  56  SUR</t>
  </si>
  <si>
    <t>01-05-GP-2583-01-101</t>
  </si>
  <si>
    <t>385-2026-CPS-AG (147365)</t>
  </si>
  <si>
    <t>385-2026</t>
  </si>
  <si>
    <t>385</t>
  </si>
  <si>
    <t>XIOMARA RODRÍGUEZ MESA</t>
  </si>
  <si>
    <t>CO1.PCCNTR.8826867</t>
  </si>
  <si>
    <t>xmesa31@gmail.com</t>
  </si>
  <si>
    <t>KR  148 B     132 D  10</t>
  </si>
  <si>
    <t>360 47 994000057050</t>
  </si>
  <si>
    <t>01-05-GP-2583-01-102</t>
  </si>
  <si>
    <t>386-2026-CPS-AG (147365)</t>
  </si>
  <si>
    <t>386-2026</t>
  </si>
  <si>
    <t>386</t>
  </si>
  <si>
    <t>DAVID GUILLERMO AVILA CARDENAS</t>
  </si>
  <si>
    <t>CO1.PCCNTR.8822440</t>
  </si>
  <si>
    <t>dgak1992@outlook.com</t>
  </si>
  <si>
    <t>KR 121 A 128 50 CA SEGUNDO PISO</t>
  </si>
  <si>
    <t>01-05-GP-2583-01-103</t>
  </si>
  <si>
    <t>387-2026-CPS-AG (147365)</t>
  </si>
  <si>
    <t>387-2026</t>
  </si>
  <si>
    <t>387</t>
  </si>
  <si>
    <t>HUGO JAVIER ROJAS FORERO</t>
  </si>
  <si>
    <t>CO1.PCCNTR.8822713</t>
  </si>
  <si>
    <t>hjavierrf@hotmail.com</t>
  </si>
  <si>
    <t>CARRERA 89 A # 76 - 85</t>
  </si>
  <si>
    <t>15 Meses</t>
  </si>
  <si>
    <t>01-05-GP-2583-01-99</t>
  </si>
  <si>
    <t>388-2026-CPS-AG (147365)</t>
  </si>
  <si>
    <t>388-2026</t>
  </si>
  <si>
    <t>388</t>
  </si>
  <si>
    <t>LILIANA OCHOA GAMBOA</t>
  </si>
  <si>
    <t>CO1.PCCNTR.8822739</t>
  </si>
  <si>
    <t>rufonirvana@hotmail.com</t>
  </si>
  <si>
    <t>CALLE 192 A BIS # 7 - 70</t>
  </si>
  <si>
    <t>14.3 Meses</t>
  </si>
  <si>
    <t>01-05-GP-2583-01-96</t>
  </si>
  <si>
    <t>389-2026-CPS-AG (147365)</t>
  </si>
  <si>
    <t>389-2026</t>
  </si>
  <si>
    <t>389</t>
  </si>
  <si>
    <t>SEBASTIAN FELIPE ARDILA RIZO</t>
  </si>
  <si>
    <t>CO1.PCCNTR.8822805</t>
  </si>
  <si>
    <t>sebasfelipe2516@gmail.com</t>
  </si>
  <si>
    <t>KR  51 A     169 A  43</t>
  </si>
  <si>
    <t>05-33-GP-2537-02-104</t>
  </si>
  <si>
    <t>390-2026-CPS-AG (145036)</t>
  </si>
  <si>
    <t>390-2026</t>
  </si>
  <si>
    <t>390</t>
  </si>
  <si>
    <t>VALENTINA ORTEGON CETINA</t>
  </si>
  <si>
    <t>CO1.PCCNTR.8871777</t>
  </si>
  <si>
    <t>valentinaortegon1998@gmail.com</t>
  </si>
  <si>
    <t>CALLE 139 # 94 - 90</t>
  </si>
  <si>
    <t>01-02-PP-2442-01-17</t>
  </si>
  <si>
    <t>CONTRATO CEDIDO</t>
  </si>
  <si>
    <t>391-2026-CPS-P (146631)</t>
  </si>
  <si>
    <t>391-2026</t>
  </si>
  <si>
    <t>391</t>
  </si>
  <si>
    <t>ZAIDA MILENA FIQUITIVA CARRILLO</t>
  </si>
  <si>
    <t>CO1.PCCNTR.9013116</t>
  </si>
  <si>
    <t>fiquitivazaida@gmail.com</t>
  </si>
  <si>
    <t>Cra. 5 No. 9 - 34</t>
  </si>
  <si>
    <t>Compensar</t>
  </si>
  <si>
    <t>ANETH LUCERO SÁNCHEZ</t>
  </si>
  <si>
    <t>310 8713154</t>
  </si>
  <si>
    <t>anetsan21112009@gmail.com</t>
  </si>
  <si>
    <t>01-05-GP-2583-01-111</t>
  </si>
  <si>
    <t>FDLSUBA-CD-141-2026 (147379)</t>
  </si>
  <si>
    <t>392-2026-CPS-AG (147379)</t>
  </si>
  <si>
    <t>392-2026</t>
  </si>
  <si>
    <t>392</t>
  </si>
  <si>
    <t>LADY JOHANA ANGEL SANCHEZ</t>
  </si>
  <si>
    <t>https://community.secop.gov.co/Public/Tendering/OpportunityDetail/Index?noticeUID=CO1.NTC.9563725&amp;isFromPublicArea=True&amp;isModal=true&amp;asPopupView=true</t>
  </si>
  <si>
    <t>CO1.REQ.9688222</t>
  </si>
  <si>
    <t>CO1.PCCNTR.8931159</t>
  </si>
  <si>
    <t>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</si>
  <si>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ladyjohanaangel@hotmail.com</t>
  </si>
  <si>
    <t>CARRERA 97 B # 157 A - 2</t>
  </si>
  <si>
    <t>Diligenciar las tablas de retención documental para el trámite de la correspondencia interna y externa en el tema de Seguridad.
Entregar la correspondencia al Centro de Documentación e Información (CDI) para su incorporación como documento definitivo en el sistema, con el fin de realizar el trámite de envío, gestionar correcciones relacionadas con el escaneo o adelantar el respectivo proceso de remisión, conforme a los procedimientos establecidos.
Redactar los memorandos, comunicaciones internas, externas y demás documentos que le sean requeridos en el aplicativo ORFEO.
Realizar el apoyo administrativo en todas las actividades específicas que se generen en el tema de Seguridad, Convivencia y Gestión del Riesgo. 
Organizar la documentación del archivo que se genere en el área de Seguridad, Convivencia y Gestión del Riesgo, de acuerdo con las instrucciones, manuales, métodos y procedimientos, sistemas y normas legales adoptadas y vigentes de la Secretaría Distrital de Gobierno.
Apoyar en las labores de tipo secretarial que le sean asignadas, incluyendo la asistencia a reuniones, comités o convocatorias dispuestas por supervisor y/o apoyo a la supervisión del contrato, dejando los respectivos registros o memorias cuando así se requiera.
Apoyar la creación y alimentación de información en las bases de datos relacionadas con el Área de Seguridad, Convivencia y Gestión del Riesgo de la Alcaldía Local de Suba, además realizar el debido seguimiento de las mismas. 
Apoyar las actividades de programación, ejecución y seguimiento de los operativos distritales, locales, compromisos con comunidad y peticiones que lleguen por el aplicativo ORFEO o que sean radicadas al Fondo de Desarrollo Local de Suba.
Suministrar en forma oportuna, precisa y veraz la información que se requiere, con el fin de dar trámite a los distintos requerimientos por parte de la Alcaldía Local de Suba.
Elaborar y cargar mensualmente a la plataforma SECOP II, el informe de ejecución de la gestión adelantada debidamente firmado por el supervisor, que evidencie el cumplimiento de las obligaciones pactadas en el contrato, en las fechas establecidas en el mismo. 
Las demás que sean inherentes al objeto contractual y sean solicitadas por el del supervisor y/o apoyo a la supervisión.</t>
  </si>
  <si>
    <t>49 Meses</t>
  </si>
  <si>
    <t>01-05-GP-2583-01-112</t>
  </si>
  <si>
    <t>FDLSUBA-CD-142-2026 (147386)</t>
  </si>
  <si>
    <t>393-2026-CPS-AG (147386)</t>
  </si>
  <si>
    <t>393-2026</t>
  </si>
  <si>
    <t>393</t>
  </si>
  <si>
    <t>WOLFANG HEMELIN ORTIZ RAMIREZ</t>
  </si>
  <si>
    <t>https://community.secop.gov.co/Public/Tendering/OpportunityDetail/Index?noticeUID=CO1.NTC.9530116&amp;isFromPublicArea=True&amp;isModal=true&amp;asPopupView=true</t>
  </si>
  <si>
    <t>CO1.REQ.9642158</t>
  </si>
  <si>
    <t>CO1.PCCNTR.8897410</t>
  </si>
  <si>
    <t>PRESTAR SUS SERVICIOSTECNICOS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t>
  </si>
  <si>
    <t>whortiz_89@hotmail.com</t>
  </si>
  <si>
    <t>CALLE 11 # 8 - 17 - 167927 218782</t>
  </si>
  <si>
    <t>360 47 994000058194</t>
  </si>
  <si>
    <t>Garantizar la articulación operativa, el acompañamiento y seguimiento de los gestores de confianza en las actividades de seguridad, convivencia ciudadana, recuperación del espacio público y atención de situaciones de conflictividad social que se adelanten en la localidad
Realizar el cronograma diario, semanal y mensual de las acciones acompañadas por los Gestores de Confianza.
Realizar el seguimiento de las actividades adelantadas por los Gestores de Confianza, garantizando el registro en acta, reporte y seguimiento de los compromisos adquiridos.
Identificar y analizar riesgos que puedan afectar la convivencia y seguridad ciudadana en los territorios en conjunto con las autoridades y las comunidades del territorio y presentar informes a la coordinación de la oficina de seguridad y/o al despacho del alcalde local.
Asistir a las mesas de trabajo y/o reuniones que le sean asignadas, garantizando el registro en acta, reporte y seguimiento de los compromisos adquiridos.
Mediar y concertar con la ciudadanía y las instituciones en los eventos masivos, propendiendo evitar la alteración del orden público.
Apoyar a la Administración frente a la ocurrencia de emergencias.
Apoyar y/o proponer campañas de sensibilización a la comunidad en general en temas de convivencia, cultura ciudadana y recuperación del espacio público.
Las demás actividades que le sean asignadas por el supervisor y/o apoyo a la supervisión y que sean relacionadas con el objeto del contrato.</t>
  </si>
  <si>
    <t>20.3 Meses</t>
  </si>
  <si>
    <t>01-05-GP-2583-01-113</t>
  </si>
  <si>
    <t>394-2026-CPS-AG (147386)</t>
  </si>
  <si>
    <t>394-2026</t>
  </si>
  <si>
    <t>394</t>
  </si>
  <si>
    <t>BETSABE OLIVEROS SAAVEDRA</t>
  </si>
  <si>
    <t>CO1.PCCNTR.8898560</t>
  </si>
  <si>
    <t>betsabeoliveros979@gmail.com</t>
  </si>
  <si>
    <t>CL 132 A BIS 134-21</t>
  </si>
  <si>
    <t>SEGUROS DEL ESTDO</t>
  </si>
  <si>
    <t>01-02-PP-2442-01-18</t>
  </si>
  <si>
    <t>395-2026-CPS-P (146631)</t>
  </si>
  <si>
    <t>395-2026</t>
  </si>
  <si>
    <t>395</t>
  </si>
  <si>
    <t>PAULA ALEJANDRA VIVAS SÁNCHEZ</t>
  </si>
  <si>
    <t>CO1.PCCNTR.9011857</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</si>
  <si>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</si>
  <si>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vivasp@javeriana.edu.co</t>
  </si>
  <si>
    <t>KR 59 A 136 50 AP 421 TO 9</t>
  </si>
  <si>
    <t>04-27-GP-2581-01-02</t>
  </si>
  <si>
    <t>FDLSUBA-CD-143-2026 (147394)</t>
  </si>
  <si>
    <t>396-2026-CPS-AG (147394)</t>
  </si>
  <si>
    <t>396-2026</t>
  </si>
  <si>
    <t>396</t>
  </si>
  <si>
    <t>WENDY TATIANA VALLEJO CAMPUZANO</t>
  </si>
  <si>
    <t>https://community.secop.gov.co/Public/Tendering/OpportunityDetail/Index?noticeUID=CO1.NTC.9495186&amp;isFromPublicArea=True&amp;isModal=true&amp;asPopupView=true</t>
  </si>
  <si>
    <t>CO1.REQ.9634572</t>
  </si>
  <si>
    <t>CO1.PCCNTR.8864489</t>
  </si>
  <si>
    <t>O23011745992024258101000</t>
  </si>
  <si>
    <t>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t>
  </si>
  <si>
    <t>wen.tatis97@gmail.com</t>
  </si>
  <si>
    <t>CALLE 107 SUR # 3 A - 72 ESTE</t>
  </si>
  <si>
    <t>Apoyar al profesional territorial de atención a riesgos y emergencias de la Localidad de Suba._x000D_
Acompañar y facilitar los procesos de capacitación y organización de actores comunitarios de la_x000D_
localidad de Suba, teniendo en cuenta la estructura ecológica principal y los escenarios de riesgos de la_x000D_
localidad.
Apoyar los procesos de formación y articulación interinstitucional para la capacitación de actores_x000D_
comunitarios en la atención de riesgos y emergencias de la localidad de Suba.
Acompañar y replicar las acciones de formación, organización y acompañamiento de actores comunitarios para la atención de riesgos y emergencias de la localidad.
Implementar las estrategias pedagógicas y comunitarias propuestas por el profesional de riesgos y_x000D_
emergencias para la mitigación de estos escenarios en la localidad de Suba.
Apoyar la construcción de diagnósticos sobre situaciones de riesgos y emergencias en la localidad de_x000D_
Suba y la construcción de acciones y propuesta para su mitigación.
Acompañar la consolidación de una brigada comunitaria de atención a riesgos y emergencias en la_x000D_
localidad de Suba.
Apoyar la realización de simulacros para la atención de riesgos y emergencias con los actores comunitarios.
Apoyar la consolidación de puntos comunitarios para la atención de riesgos y emergencias.
Adelantar acciones pedagógicas para la generación de buenas prácticas comunitarias que mitiguen_x000D_
emergencias y desastres en la localidad de Suba
Las demás actividades que le sean asignadas por el supervisor y/o apoyo a la supervisión y que sean_x000D_
relacionadas con el objeto del contrato.</t>
  </si>
  <si>
    <t xml:space="preserve"> SUBA MITIGA LOS RIESGOS NATURALES</t>
  </si>
  <si>
    <t>04-27-GP-2581-01-03</t>
  </si>
  <si>
    <t>397-2026-CPS-AG (147394)</t>
  </si>
  <si>
    <t>397-2026</t>
  </si>
  <si>
    <t>397</t>
  </si>
  <si>
    <t>NELCY MALODY LAMPREA CARRILLO</t>
  </si>
  <si>
    <t>CO1.PCCNTR.8864857</t>
  </si>
  <si>
    <t>nelsy7777@gmail.com</t>
  </si>
  <si>
    <t>314 7074080</t>
  </si>
  <si>
    <t>CALLE 52 # 12 - 32</t>
  </si>
  <si>
    <t>04-27-GP-2581-01-04</t>
  </si>
  <si>
    <t>398-2026-CPS-AG (147394)</t>
  </si>
  <si>
    <t>398-2026</t>
  </si>
  <si>
    <t>398</t>
  </si>
  <si>
    <t>DANIELA ALEJANDRA CARRIAZO ORTIZ</t>
  </si>
  <si>
    <t>CO1.PCCNTR.8865233</t>
  </si>
  <si>
    <t>dcarriazo4@gmail.com</t>
  </si>
  <si>
    <t>CARRERA 96 A # 157 - 70</t>
  </si>
  <si>
    <t>NB100427270</t>
  </si>
  <si>
    <t>04-26-PP-2456-01-23</t>
  </si>
  <si>
    <t>399-2026-CPS-P (147186)</t>
  </si>
  <si>
    <t>399-2026</t>
  </si>
  <si>
    <t>399</t>
  </si>
  <si>
    <t>JERSSON EDUARDO VILLARRAGA RIVERA</t>
  </si>
  <si>
    <t>CO1.PCCNTR.8926274</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</si>
  <si>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</si>
  <si>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eduardovillarraga.05@hotmail.com</t>
  </si>
  <si>
    <t>CALLE 44D NO. 45-30</t>
  </si>
  <si>
    <t>10 Meses</t>
  </si>
  <si>
    <t>05-33-GP-2537-02-182</t>
  </si>
  <si>
    <t>400-2026-CPS-AG (147307)</t>
  </si>
  <si>
    <t>400-2026</t>
  </si>
  <si>
    <t>400</t>
  </si>
  <si>
    <t>JUAN GUILLERMO HERNANDEZ MORA</t>
  </si>
  <si>
    <t>CO1.PCCNTR.8875823</t>
  </si>
  <si>
    <t>juangui0206@hotmail.com</t>
  </si>
  <si>
    <t>317 839 3525</t>
  </si>
  <si>
    <t>CALLE 165 A  54C  73</t>
  </si>
  <si>
    <t>05-33-GP-2537-02-183</t>
  </si>
  <si>
    <t>401-2026-CPS-AG (147307)</t>
  </si>
  <si>
    <t>401-2026</t>
  </si>
  <si>
    <t>401</t>
  </si>
  <si>
    <t>OLMAN LEONARDO PEREZ VILLARREAL</t>
  </si>
  <si>
    <t>CO1.PCCNTR.9063551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</si>
  <si>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</si>
  <si>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yolocreochanel@gmail.com</t>
  </si>
  <si>
    <t>CL 63 B 77 C 11</t>
  </si>
  <si>
    <t>03-19-PP-2544-01-01</t>
  </si>
  <si>
    <t>FDLSUBA-CD-144-2026 (146437)</t>
  </si>
  <si>
    <t>402-2026-CPS-P (146437)</t>
  </si>
  <si>
    <t>402-2026</t>
  </si>
  <si>
    <t>402</t>
  </si>
  <si>
    <t>EDGAR ENRIQUE ALONSO GOMEZ</t>
  </si>
  <si>
    <t>https://community.secop.gov.co/Public/Tendering/OpportunityDetail/Index?noticeUID=CO1.NTC.9507293&amp;isFromPublicArea=True&amp;isModal=true&amp;asPopupView=true</t>
  </si>
  <si>
    <t>CO1.REQ.9638038</t>
  </si>
  <si>
    <t>CO1.PCCNTR.8876127</t>
  </si>
  <si>
    <t>O23011745992024254401000</t>
  </si>
  <si>
    <t>PRESTAR LOS SERVICIOS PROFESIONALES ESPECIALIZADOS AL ÁREA DE GESTIÓN DEL DESARROLLO LOCAL PARA APOYAR LA COORDINACIÓN DE LOS TEMAS RELACIONADOS CON EL FORTALECIMIENTO DEL TEJIDO ECONÓMICO LOCAL; PARA EL CUMPLIMIENTO DE LAS METAS DEL PLAN DE DESARROLLO LOCAL DE SUBA.</t>
  </si>
  <si>
    <t>edgaralonso18@gmail.com</t>
  </si>
  <si>
    <t>CALLE 143 A NO. 54-50 TORRE 2 APTO 1204</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</si>
  <si>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Realizar las actividades pertinentes para promover la participación de los ciudadanos en los procesos de reactivación económica que se generen a través de la Alcaldía Local de Suba_x000D_
Asistir a los consejos, mesas e instancias de participación que se generen o se relacionen con los asuntos locales o que se desarrollen en la localidad, que le sea solicitados por el Alcalde._x000D_
Realizar los documentos para informar, citar o invitar a los ciudadanos y ciudadanas de la localidad a los diferentes procesos de reactivación económica de la Administración Local_x000D_
Realizar la presentación o rendición de informes a los entes de control, entidades, instancias de participación y comunidad en general._x000D_
Proyectar las respuestas a derechos de petición y demás comunicaciones y apoyar la administración de esta información en el aplicativo ORFEO._x000D_
Las demás que sean inherentes al objeto contractual, que se encuentren en la normatividad o que sean solicitadas por el supervisor del contrato._x000D_
</t>
  </si>
  <si>
    <t>57.5 Meses</t>
  </si>
  <si>
    <t>SUBA SON OPORTUNIDADES PARA EL EMPLEO Y EL TURISMO</t>
  </si>
  <si>
    <t>01-05-PP-2813-01-01</t>
  </si>
  <si>
    <t>FDLSUBA-CD-145-2026 (146485)</t>
  </si>
  <si>
    <t>403-2026-CPS-P (146485)</t>
  </si>
  <si>
    <t>403-2026</t>
  </si>
  <si>
    <t>403</t>
  </si>
  <si>
    <t>ANGELICA MARIA CASAS ANGEL</t>
  </si>
  <si>
    <t>https://community.secop.gov.co/Public/Tendering/OpportunityDetail/Index?noticeUID=CO1.NTC.9507390&amp;isFromPublicArea=True&amp;isModal=true&amp;asPopupView=true</t>
  </si>
  <si>
    <t>CO1.REQ.9638286</t>
  </si>
  <si>
    <t>CO1.PCCNTR.8876087</t>
  </si>
  <si>
    <t>O23011745992024281301000</t>
  </si>
  <si>
    <t>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</si>
  <si>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angelica.casas@outlook.com</t>
  </si>
  <si>
    <t>CARRERA 49 B # 174 A - 61</t>
  </si>
  <si>
    <t>C.C. No. 19.491.384 de Bogotá</t>
  </si>
  <si>
    <t>DESARROLLO ECONÓMICO</t>
  </si>
  <si>
    <t>360 47 994000057832</t>
  </si>
  <si>
    <t>Diseñar y ejecutar estrategias para incrementar las oportunidades de empleo digno y sostenible en la localidad de Suba, priorizando grupos vulnerables.
Realizar la formulación, evaluación, seguimiento y manejo de presupuesto relacionado con empleabilidad.
Colaborar en la implementación de proyectos intersectoriales en coordinación con los demás profesionales.
Promover alianzas público-privadas que fortalezcan las opciones laborales en sectores estratégicos.
Participar en la elaboración de informes técnicos y financieros relacionados con los proyectos de empleabilidad.
Las demás que sean inherentes al objeto contractual.</t>
  </si>
  <si>
    <t>UN MEJOR ESPACIO PÚBLICO PARA LOS VECIS DE SUBA</t>
  </si>
  <si>
    <t>01-05-PP-2813-01-02</t>
  </si>
  <si>
    <t>FDLSUBA-CD-146-2026 (146489)</t>
  </si>
  <si>
    <t>404-2026-CPS-P (146489)</t>
  </si>
  <si>
    <t>404-2026</t>
  </si>
  <si>
    <t>404</t>
  </si>
  <si>
    <t>MARY ISABEL RINCON HERNANDEZ</t>
  </si>
  <si>
    <t>https://community.secop.gov.co/Public/Tendering/OpportunityDetail/Index?noticeUID=CO1.NTC.9507581&amp;isFromPublicArea=True&amp;isModal=true&amp;asPopupView=true</t>
  </si>
  <si>
    <t>CO1.REQ.9638642</t>
  </si>
  <si>
    <t>CO1.PCCNTR.8876300</t>
  </si>
  <si>
    <t>PRESTAR SERVICIOS PROFESIONALES PARA DISEÑAR E IMPLEMENTAR PROYECTOS QUE PROMUEVAN EL DESARROLLO ECONÓMICO RURAL DE SUBA; INTEGRANDO PRÁCTICAS SOSTENIBLES Y JUSTICIA CLIMÁTICA; FORTALECIENDO LAS CADENAS PRODUCTIVAS LOCALES E IMPULSANDO LA INTEGRACIÓN
REGIONAL.</t>
  </si>
  <si>
    <t>maryluna8506@hotmail.com</t>
  </si>
  <si>
    <t>CALLE 128 D # 93 B - 36</t>
  </si>
  <si>
    <t>Diseñar e implementar proyectos que impulsen el desarrollo económico rural en Suba.
Realizar la formulación, evaluación, seguimiento y manejo de presupuestos de los proyectos relacionados con desarrollo rural de la localidad.
Promover prácticas productivas sostenibles y justas en las áreas rurales de la localidad.
Fortalecer las cadenas productivas rurales, fomentando la integración regional.
Participar en la elaboración de informes técnicos y financieros sobre los proyectos rurales.
Las demás que sean inherentes al objeto contractual.</t>
  </si>
  <si>
    <t>03-19-PP-2544-01-02</t>
  </si>
  <si>
    <t>FDLSUBA-CD-147-2026 (146500)</t>
  </si>
  <si>
    <t>405-2026-CPS-P (146500)</t>
  </si>
  <si>
    <t>405-2026</t>
  </si>
  <si>
    <t>405</t>
  </si>
  <si>
    <t>ANA  MARIA ROMERO BARRETO</t>
  </si>
  <si>
    <t>https://community.secop.gov.co/Public/Tendering/OpportunityDetail/Index?noticeUID=CO1.NTC.9507954&amp;isFromPublicArea=True&amp;isModal=true&amp;asPopupView=true</t>
  </si>
  <si>
    <t>CO1.REQ.9643417</t>
  </si>
  <si>
    <t>CO1.PCCNTR.8876821</t>
  </si>
  <si>
    <t>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</si>
  <si>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anama_romero@hotmail.com</t>
  </si>
  <si>
    <t>CALLE 113 # 55 - 22</t>
  </si>
  <si>
    <t>360 47 994000057771</t>
  </si>
  <si>
    <t>Supervisar contratos y convenios que le sean designados por el alcalde(sa) Local, conforme con lo establecido en el Manual de Supervisión e Interventoría de la Secretaría Distrital de Gobierno.
Desarrollar actividades de planeación estratégica y de seguimiento a las metas establecidas en el Plan de Desarrollo Local  y lo referente al Área de Gestión del Desarrollo Local con respecto a la reactivación económica local.
Elaborar los estudios previos de los proyectos de inversión designados por el ordenador del gasto y la inclusión de los presupuestos participativos de iniciativas de carácter turístico priorizadas por la Alcaldía Local de Suba.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relacionados con el turismo que le sean asignados.
Dar acompañamiento a las iniciativas y procesos del sector turístico como consejos consultivos, reuniones o estudios relacionados con las líneas de inversión o incentivos a MiPymes.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</si>
  <si>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03-20-PP-2534-02-01</t>
  </si>
  <si>
    <t>FDLSUBA-CD-148-2026 (146502)</t>
  </si>
  <si>
    <t>406-2026-CPS-P (146502)</t>
  </si>
  <si>
    <t>406-2026</t>
  </si>
  <si>
    <t>406</t>
  </si>
  <si>
    <t>LUIS ALFREDO PARDO PANQUEVA</t>
  </si>
  <si>
    <t>https://community.secop.gov.co/Public/Tendering/OpportunityDetail/Index?noticeUID=CO1.NTC.9508124&amp;isFromPublicArea=True&amp;isModal=true&amp;asPopupView=true</t>
  </si>
  <si>
    <t>CO1.REQ.9644008</t>
  </si>
  <si>
    <t>CO1.PCCNTR.8876740</t>
  </si>
  <si>
    <t>PRESTAR LOS SERVICIOS PROFESIONALES PARA FORTALECER A MICRO; PEQUEÑAS Y MEDIANAS EMPRESAS EN SU CRECIMIENTO SOSTENIBLE MEDIANTE PROGRAMAS DE REACTIVACIÓN ECONÓMICA ALINEADOS CON LOS PRINCIPIOS DE SOSTENIBILIDAD E INNOVACIÓN.</t>
  </si>
  <si>
    <t>luchopardo011@hotmail.com</t>
  </si>
  <si>
    <t>CALLE 151 # 13 A - 50</t>
  </si>
  <si>
    <t>360 47 994000057796</t>
  </si>
  <si>
    <t xml:space="preserve">Formular los proyectos relacionados con el desarrollo económico de la localidad, asegurando su alineación con los objetivos estratégicos del Plan Local de Desarrollo. 
Evaluar la viabilidad técnica, financiera, social y ambiental de los proyectos relacionados con el desarrollo económico en todas sus líneas estratégicas. _x000D_
Realizar el seguimiento y monitoreo de los proyectos ejecutados, garantizando el cumplimiento de los objetivos, indicadores y metas establecidos._x000D_
Gestionar y administrar los presupuestos asignados a los proyectos, promoviendo un uso eficiente, equitativo y transparente de los recursos públicos._x000D_
Diseñar estrategias de fortalecimiento empresarial para las micro, pequeñas y medianas empresas de la localidad, incluyendo capacitaciones y asistencia técnica.
Generar reportes técnicos y financieros que evidencien el avance, impacto y resultados de los proyectos desarrollados en tema de desarrollo económico en la localidad.
Implementar programas sostenibles e innovadores para promover la reactivación económica de la localidad
Gestionar intra e inter institucionalmente para integrar esfuerzos y garantizar la coherencia en la planificación y ejecución de los proyectos de desarrollo económico de la localidad.
Las demás que sean inherentes al objeto contractual, que se encuentren en la normatividad o que sean solicitadas por el supervisor del contrato._x000D_
</t>
  </si>
  <si>
    <t>03-20-PP-2534-01-01</t>
  </si>
  <si>
    <t>FDLSUBA-CD-149-2026 (146517)</t>
  </si>
  <si>
    <t>407-2026-CPS-P (146517)</t>
  </si>
  <si>
    <t>407-2026</t>
  </si>
  <si>
    <t>407</t>
  </si>
  <si>
    <t>OSCAR OSWALDO AMAYA LOZANO</t>
  </si>
  <si>
    <t>https://community.secop.gov.co/Public/Tendering/OpportunityDetail/Index?noticeUID=CO1.NTC.9508149&amp;isFromPublicArea=True&amp;isModal=true&amp;asPopupView=true</t>
  </si>
  <si>
    <t>CO1.REQ.9644293</t>
  </si>
  <si>
    <t>CO1.PCCNTR.8876566</t>
  </si>
  <si>
    <t>PRESTAR LOS SERVICIOS PROFESIONALES AL ÁREA DE GESTIÓN DEL DESARROLLO LOCAL EN LA ASISTENCIA ÉCNICA Y EJECUCIÓN DE ACCIONES RELACIONADAS CON LA REACTIVACIÓN Y DESARROLLO ECONÓMICO EN LA LOCALIDAD; EN CUMPLIMIENTO DE LAS METAS DEL PLAN DE DESARROLLO LOCAL Y DEMAS TEMAS AFINES DEL PROYECTO.</t>
  </si>
  <si>
    <t>oswaldoamaya431@gmail.com</t>
  </si>
  <si>
    <t>311 80 89 294</t>
  </si>
  <si>
    <t>CALLE 83 A # 114 - 90</t>
  </si>
  <si>
    <t>Desarrollar actividades de planeación estratégica y de seguimiento a las metas establecidas en el Plan de Desarrollo Local y lo referente al Área de Gestión del Desarrollo Local con respecto a la reactivación económica local._x000D_
Participar en las reuniones y comités en los cuales sea designado por el supervisor y/o apoyo a la supervisión, de conformidad con el objeto de su contrato o con la reactivación económica de la localidad.
Gestionar, apoyar y hacer seguimiento a los proyectos de inversión que se deriven del_x000D_
Plan de Desarrollo Local de Suba principalmente los relacionados con la reactivación_x000D_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y/o de entes de control oficios, derechos de petición y/o similares que sean radicados en el aplicativo Orfeo y/o por diferentes medios, que le sean asignados.
Elaborar los estudios previos de los proyectos de inversión designados por el ordenador del gasto, de acuerdo con el plan de compras del Área de Gestión del Desarrollo Local
Las demás que sean inherentes al objeto contractual, que se encuentren en la normatividad o que sean solicitadas por el supervisor del contrato.</t>
  </si>
  <si>
    <t>46 Meses</t>
  </si>
  <si>
    <t>03-19-PP-2544-01-03</t>
  </si>
  <si>
    <t>FDLSUBA-CD-150-2026 (146523)</t>
  </si>
  <si>
    <t>408-2026-CPS-P (146523)</t>
  </si>
  <si>
    <t>408-2026</t>
  </si>
  <si>
    <t>408</t>
  </si>
  <si>
    <t>SANDRA YANNETH GORDILLO PEDROZA</t>
  </si>
  <si>
    <t>https://community.secop.gov.co/Public/Tendering/OpportunityDetail/Index?noticeUID=CO1.NTC.9508184&amp;isFromPublicArea=True&amp;isModal=true&amp;asPopupView=true</t>
  </si>
  <si>
    <t>CO1.REQ.9645323</t>
  </si>
  <si>
    <t>CO1.PCCNTR.8877008</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</si>
  <si>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</si>
  <si>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sangor168@gmail.com</t>
  </si>
  <si>
    <t>CALLE 114 F # 152 B - 50</t>
  </si>
  <si>
    <t>360 47 994000058068</t>
  </si>
  <si>
    <t>Supervisar contratos y convenios que le sean designados por el alcalde(sa) Local, conforme con lo establecido en el Manual de Supervisión e Interventoría de la Secretaría Distrital de Gobierno.
Elaborar estudios previos de los proyectos de inversión designados por el ordenador del gasto, de acuerdo con el plan de compras del Área de Gestión del Desarrollo Local.
Desarrollar actividades de planeación estratégica y de seguimiento a las metas establecidas en el Plan de Desarrollo Local y lo referente al Área de Gestión del Desarrollo Local con respecto a la reactivación económica local.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</si>
  <si>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66 Meses</t>
  </si>
  <si>
    <t>03-19-PP-2544-01-04</t>
  </si>
  <si>
    <t>FDLSUBA-CD-151-2026 (146544)</t>
  </si>
  <si>
    <t>409-2026-CPS-P (146544)</t>
  </si>
  <si>
    <t>409-2026</t>
  </si>
  <si>
    <t>409</t>
  </si>
  <si>
    <t>CAMILO ALBERTO BERBESÍ BARRIENTOS</t>
  </si>
  <si>
    <t>https://community.secop.gov.co/Public/Tendering/OpportunityDetail/Index?noticeUID=CO1.NTC.9510904&amp;isFromPublicArea=True&amp;isModal=true&amp;asPopupView=true</t>
  </si>
  <si>
    <t>CO1.REQ.9646330</t>
  </si>
  <si>
    <t>CO1.PCCNTR.8879312</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</si>
  <si>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</si>
  <si>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cberbesi.2121@gmail.com</t>
  </si>
  <si>
    <t>CL 146 7 F 54</t>
  </si>
  <si>
    <t>05-33-GP-2537-02-117</t>
  </si>
  <si>
    <t>FDLSUBA-CD-152-2026 (145107)</t>
  </si>
  <si>
    <t>410-2026-CPS-AG (145107)</t>
  </si>
  <si>
    <t>410-2026</t>
  </si>
  <si>
    <t>410</t>
  </si>
  <si>
    <t>EDUARDO PRADA CASTRO</t>
  </si>
  <si>
    <t>https://community.secop.gov.co/Public/Tendering/OpportunityDetail/Index?noticeUID=CO1.NTC.9673224&amp;isFromPublicArea=True&amp;isModal=true&amp;asPopupView=true</t>
  </si>
  <si>
    <t>CO1.REQ.9634781</t>
  </si>
  <si>
    <t>CO1.PCCNTR.9051095</t>
  </si>
  <si>
    <t>PRESTAR LOS SERVICIOS DE APOYO A LA GESTIÓN PARA APOYAR Y DAR SOPORTE TÉCNICO AL ADMINISTRADOR Y USUARIO FINAL DE LA RED DE SISTEMAS Y TECNOLOGÍA E INFORMACIÓN DE LA ALCALDÍA LOCAL.</t>
  </si>
  <si>
    <t>eduardopradacastro@gmail.com</t>
  </si>
  <si>
    <t>KR 74 152 B 70 AP 1304</t>
  </si>
  <si>
    <t>RAFAEL ESTEBAN ROZO VELANDIA</t>
  </si>
  <si>
    <t>C.C. No. 80912935 de Bogotá</t>
  </si>
  <si>
    <t>SISTEMAS - SOCIAL DATA DELIVERY</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</si>
  <si>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Local._x000D_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</si>
  <si>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05-33-GP-2537-02-118</t>
  </si>
  <si>
    <t>411-2026-CPS-AG (145107)</t>
  </si>
  <si>
    <t>411-2026</t>
  </si>
  <si>
    <t>411</t>
  </si>
  <si>
    <t>JUAN ALEXANDER ZAPATA PÁEZ</t>
  </si>
  <si>
    <t>CO1.PCCNTR.9291574</t>
  </si>
  <si>
    <t>juanozapata8610@gmail.com</t>
  </si>
  <si>
    <t>CARRERA 73 B BIS # 26 - 81 SUR</t>
  </si>
  <si>
    <t>05-35-PP-2563-01-02</t>
  </si>
  <si>
    <t>FDLSUBA-CD-153-2026 (150305)</t>
  </si>
  <si>
    <t>412-2026-CPS-AG (150305)</t>
  </si>
  <si>
    <t>412-2026</t>
  </si>
  <si>
    <t>412</t>
  </si>
  <si>
    <t>DIANA DUARTE</t>
  </si>
  <si>
    <t>https://community.secop.gov.co/Public/Tendering/OpportunityDetail/Index?noticeUID=CO1.NTC.9511241&amp;isFromPublicArea=True&amp;isModal=true&amp;asPopupView=true</t>
  </si>
  <si>
    <t>CO1.REQ.9646775</t>
  </si>
  <si>
    <t>CO1.PCCNTR.8879434</t>
  </si>
  <si>
    <t>O23011745992024256301000</t>
  </si>
  <si>
    <t>mardidi_31@hotmail.com</t>
  </si>
  <si>
    <t>CALLE 142 A # 128 B - 55</t>
  </si>
  <si>
    <t>360 47 994000057841</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</si>
  <si>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</si>
  <si>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SUBA TE CONECTA</t>
  </si>
  <si>
    <t>PENDIENTE LINEA PAA</t>
  </si>
  <si>
    <t>FDLSUBA-CD-154-2026 (152750)</t>
  </si>
  <si>
    <t>413-2026-CPS-AG (152750)</t>
  </si>
  <si>
    <t>413-2026</t>
  </si>
  <si>
    <t>413</t>
  </si>
  <si>
    <t>LUIS FERNANDO CRUZ GUAUTA</t>
  </si>
  <si>
    <t>https://community.secop.gov.co/Public/Tendering/OpportunityDetail/Index?noticeUID=CO1.NTC.9815486&amp;isFromPublicArea=True&amp;isModal=true&amp;asPopupView=true</t>
  </si>
  <si>
    <t>CO1.REQ.9851090</t>
  </si>
  <si>
    <t>CO1.PCCNTR.9183087</t>
  </si>
  <si>
    <t>lcruzguauta@gmail.com</t>
  </si>
  <si>
    <t>CALLE 38 A ESTE # 49 - 14</t>
  </si>
  <si>
    <t>36047994000061905</t>
  </si>
  <si>
    <t>05-33-GP-2537-02-127</t>
  </si>
  <si>
    <t>FDLSUBA-CD-155-2026 (145316)</t>
  </si>
  <si>
    <t>414-2026-CPS-P (145316)</t>
  </si>
  <si>
    <t>414-2026</t>
  </si>
  <si>
    <t>414</t>
  </si>
  <si>
    <t>BRAYAN ORLANDO STIK GARCIA ESPITIA</t>
  </si>
  <si>
    <t>https://community.secop.gov.co/Public/Tendering/OpportunityDetail/Index?noticeUID=CO1.NTC.9512240&amp;isFromPublicArea=True&amp;isModal=true&amp;asPopupView=true</t>
  </si>
  <si>
    <t>CO1.REQ.9635823</t>
  </si>
  <si>
    <t>CO1.PCCNTR.8880161</t>
  </si>
  <si>
    <t>PRESTAR SERVICIOS PROFESIONALES EN TEMAS DE TECNOLOGÍA Y/O SISTEMAS EN EL LEVANTAMIENTO Y ANÁLISIS DE REQUISITOS; DESARROLLO; DOCUMENTACIÓN; PRUEBAS Y PUESTA EN MARCHA DE LOS SISTEMAS DE
INFORMACIÓN Y LA GESTIÓN DE LA INFORMACIÓN DE LA ALCALDÍA LOCAL DE SUBA.</t>
  </si>
  <si>
    <t>brayangarcia.bg7@gmail.com</t>
  </si>
  <si>
    <t>313 369 4432</t>
  </si>
  <si>
    <t>CALLE 150 # 50-38</t>
  </si>
  <si>
    <t>36047 994000059039</t>
  </si>
  <si>
    <t>Realizar seguimiento y control de los procesos contractuales relacionados con los recursos tecnológicos locales, que le sean asignados por el (la) Alcalde(sa) Local y/o su supervisor.
Realizar seguimiento al cumplimiento de las actividades contractuales de los Contratos de Prestación de Servicios Profesionales y de Apoyo a la Gestión, cuyos objetos sean enfocados en asuntos de tecnología y el laboratorio de innovación del FDLS.
Realizar la estructuración de los estudios previos, pre-pliegos y pliegos de los procesos precontractuales relacionados con los recursos tecnológicos locales, que le sean asignados por el (la) Alcalde(sa) Local y/o su supervisor.
Realizar proyectos de transformación digital y propender la política cero papel, salvaguardando la memoria institucional y de los procesos que se desarrollan en la entidad
Incluir y mantener actualizada la información de la plataforma SIVICOF de Bogotá, así como solicitar la información necesaria de acuerdo con la temática._x000D_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
Presentar informe mensual de las actividades realizadas en cumplimiento de las obligaciones pactadas_x000D_
Las demás que sean inherentes al objeto contractual, que se encuentren en la normatividad o que sean solicitadas por el supervisor del contrato.</t>
  </si>
  <si>
    <t>05-33-GP-2537-02-142</t>
  </si>
  <si>
    <t>FDLSUBA-CD-156-2026 (145398)</t>
  </si>
  <si>
    <t>415-2026-CPS-P (145398)</t>
  </si>
  <si>
    <t>415-2026</t>
  </si>
  <si>
    <t>415</t>
  </si>
  <si>
    <t>JUAN CARLOS MONSALVE TORRES</t>
  </si>
  <si>
    <t>https://community.secop.gov.co/Public/Tendering/OpportunityDetail/Index?noticeUID=CO1.NTC.9512574&amp;isFromPublicArea=True&amp;isModal=true&amp;asPopupView=true</t>
  </si>
  <si>
    <t>CO1.REQ.9636155</t>
  </si>
  <si>
    <t>CO1.PCCNTR.8880495</t>
  </si>
  <si>
    <t>PRESTAR SERVICIOS PROFESIONALES PARA REALIZAR ANÁLISIS DE DATOS PARA LA TOMA DE DECISIONES INFORMADAS EN LA ALCALDÍA LOCAL DE SUBA; MEDIANTE LA IMPLEMENTACIÓN DE HERRAMIENTAS DE ANALÍTICA INSTITUCIONAL Y LA GENERACIÓN DE INFORMES Y VISUALIZACIONES
DE DATOS.</t>
  </si>
  <si>
    <t xml:space="preserve">juank.monsalve@gmail.com </t>
  </si>
  <si>
    <t>CL 143 118 20</t>
  </si>
  <si>
    <t>Recopilar, procesar y analizar datos de diversas fuentes para identificar tendencias, patrones y insights
Aplicar técnicas estadísticas y de machine learning para extraer conocimientos de los datos.
Implementar y configurar herramientas de analítica institucional, como Power BI y Python.
Desarrollar y mantener tableros de control y mapas de geoespacilización.
Crear informes y visualizaciones de datos para comunicar insights y resultados.
Diseñar y desarrollar dashboards y reportes para la toma de decisiones informadas.
Las demás que le delegue el supervisor y que tengan relación directa con el cumplimiento del objeto contractual</t>
  </si>
  <si>
    <t>19.5 Meses</t>
  </si>
  <si>
    <t>05-33-GP-2537-02-143</t>
  </si>
  <si>
    <t>416-2026-CPS-P (145398)</t>
  </si>
  <si>
    <t>416-2026</t>
  </si>
  <si>
    <t>416</t>
  </si>
  <si>
    <t>JUAN GUILLERMO DIMEY MANRIQUE</t>
  </si>
  <si>
    <t>CO1.PCCNTR.8880858</t>
  </si>
  <si>
    <t>PRESTAR SERVICIOS PROFESIONALES PARA REALIZAR ANÁLISIS DE DATOS PARA LA TOMA DE DECISIONES INFORMADAS EN LA ALCALDÍA LOCAL DE SUBA; MEDIANTE LA IMPLEMENTACIÓN DE HERRAMIENTAS DE ANALÍTICA INSTITUCIONAL Y LA GENERACIÓN DE INFORMES Y VISUALIZACIONES DE DATOS.</t>
  </si>
  <si>
    <t>juandimey89@outlook.es</t>
  </si>
  <si>
    <t>CARRERA 85D #46A-65</t>
  </si>
  <si>
    <t>4 Mes(es)</t>
  </si>
  <si>
    <t>89547994000009110</t>
  </si>
  <si>
    <t>05-33-GP-2537-02-144</t>
  </si>
  <si>
    <t>FDLSUBA-CD-157-2026 (145419)</t>
  </si>
  <si>
    <t>417-2026-CPS-P (145419)</t>
  </si>
  <si>
    <t>417-2026</t>
  </si>
  <si>
    <t>417</t>
  </si>
  <si>
    <t>FABIAN ESTEBAN HERNANDEZ MORA</t>
  </si>
  <si>
    <t>https://community.secop.gov.co/Public/Tendering/OpportunityDetail/Index?noticeUID=CO1.NTC.9514003&amp;isFromPublicArea=True&amp;isModal=true&amp;asPopupView=true</t>
  </si>
  <si>
    <t>CO1.REQ.9636081</t>
  </si>
  <si>
    <t>CO1.PCCNTR.8881557</t>
  </si>
  <si>
    <t>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t>
  </si>
  <si>
    <t>Estebanhdzm@outlook.com</t>
  </si>
  <si>
    <t>CALLE 25 G # 74 B - 50</t>
  </si>
  <si>
    <t>Recopilar y revisar documentación relevante para la implementación del SDI.
Identificar necesidades de documentación y desarrollar planes para abordarlas.
Diseñar y ejecutar planes de comunicación y capacitación para las coordinaciones de la Alcaldía.
Brindar capacitación y soporte en la utilización de herramientas de analítica institucional y geoespacialización.
Trabajar para asegurar la adopción efectiva de herramientas y procesos.
Realizar seguimiento y evaluación de la efectividad de la comunicación y capacitación.
Identificar áreas de mejora y proponer acciones correctivas.</t>
  </si>
  <si>
    <t>05-33-GP-2537-02-146</t>
  </si>
  <si>
    <t>FDLSUBA-CD-158-2026 (145430)</t>
  </si>
  <si>
    <t>418-2026-CPS-P (145430)</t>
  </si>
  <si>
    <t>418-2026</t>
  </si>
  <si>
    <t>418</t>
  </si>
  <si>
    <t>JOSÉ DAVID PATIÑO JIMÉNEZ</t>
  </si>
  <si>
    <t>https://community.secop.gov.co/Public/Tendering/OpportunityDetail/Index?noticeUID=CO1.NTC.9514331&amp;isFromPublicArea=True&amp;isModal=true&amp;asPopupView=true</t>
  </si>
  <si>
    <t>CO1.REQ.9637366</t>
  </si>
  <si>
    <t>CO1.PCCNTR.8881986</t>
  </si>
  <si>
    <t>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</si>
  <si>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josedpatinoj@gmail.com</t>
  </si>
  <si>
    <t>CL 132 A 89 80 BL 19 AP 527</t>
  </si>
  <si>
    <t>Recopilar, procesar y analizar datos geoespaciales para identificar tendencias, patrones y insights.
Aplicar técnicas de geoprocessing y análisis espacial para extraer conocimientos de los datos geoespaciales.
Implementar y configurar herramientas de geoespacialización.
Desarrollar y mantener mapas de geoespacilización y visualizaciones geográficas.
Crear mapas y visualizaciones geográficas para comunicar insights y resultados._x000D_
Diseñar y desarrollar mapas y visualizaciones geográficas para la toma de decisiones informadas.
Integrar datos geoespaciales con análisis de datos para obtener resultados que permitan la toma de decisiones.</t>
  </si>
  <si>
    <t>12.3 Meses</t>
  </si>
  <si>
    <t>05-33-GP-2537-02-193</t>
  </si>
  <si>
    <t>FDLSUBA-CD-159-2026 (145567)</t>
  </si>
  <si>
    <t>419-2026-CPS-P (145567)</t>
  </si>
  <si>
    <t>419-2026</t>
  </si>
  <si>
    <t>419</t>
  </si>
  <si>
    <t>WINGEL MILLAN NUÑEZ</t>
  </si>
  <si>
    <t>https://community.secop.gov.co/Public/Tendering/OpportunityDetail/Index?noticeUID=CO1.NTC.9518506&amp;isFromPublicArea=True&amp;isModal=true&amp;asPopupView=true</t>
  </si>
  <si>
    <t>CO1.REQ.9637482</t>
  </si>
  <si>
    <t>CO1.PCCNTR.8885816</t>
  </si>
  <si>
    <t>wingelmillan@gmail.com</t>
  </si>
  <si>
    <t>AVENIDA CALLE 1 # 1 - 40</t>
  </si>
  <si>
    <t>05-33-GP-2537-02-194</t>
  </si>
  <si>
    <t>FDLSUBA-CD-160-2026 (151813)</t>
  </si>
  <si>
    <t>420-2026-CPS-P (151813)</t>
  </si>
  <si>
    <t>420-2026</t>
  </si>
  <si>
    <t>420</t>
  </si>
  <si>
    <t>MARIA PAULA TORRES SIMBAQUEBA|</t>
  </si>
  <si>
    <t>https://community.secop.gov.co/Public/Tendering/OpportunityDetail/Index?noticeUID=CO1.NTC.9515311&amp;isFromPublicArea=True&amp;isModal=true&amp;asPopupView=true</t>
  </si>
  <si>
    <t>CO1.REQ.9647151</t>
  </si>
  <si>
    <t>CO1.PCCNTR.8882747</t>
  </si>
  <si>
    <t>PRESTAR SERVICIOS PROFESIONALES EN TEMAS DE TECNOLOGÍA Y/O SISTEMAS EN EL LEVANTAMIENTO Y ANÁLISIS DE REQUISITOS; DESARROLLO; DOCUMENTACIÓN; PRUEBAS Y PUESTA EN MARCHA DE LOS SISTEMAS DE INFORMACIÓN Y LA GESTIÓN DE LA INFORMACIÓN DE LA ALCALDÍA LOCAL DE
SUBA</t>
  </si>
  <si>
    <t>paulasimbaqueba1001@gmail.com</t>
  </si>
  <si>
    <t>CL  12     21  21</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</si>
  <si>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entidad_x000D_
Realizar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</si>
  <si>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05-39-GP-2523-01-01</t>
  </si>
  <si>
    <t>FDLSUBA-CD-161-2026 (150321)</t>
  </si>
  <si>
    <t>421-2026-CPS-P (150321)</t>
  </si>
  <si>
    <t>421-2026</t>
  </si>
  <si>
    <t>421</t>
  </si>
  <si>
    <t>ANA KARINA VARGAS ALVAREZ</t>
  </si>
  <si>
    <t>https://community.secop.gov.co/Public/Tendering/OpportunityDetail/Index?noticeUID=CO1.NTC.9518926&amp;isFromPublicArea=True&amp;isModal=true&amp;asPopupView=true</t>
  </si>
  <si>
    <t>CO1.REQ.9647231</t>
  </si>
  <si>
    <t>CO1.PCCNTR.8886249</t>
  </si>
  <si>
    <t>O23011745992024252301000</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</si>
  <si>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t>
  </si>
  <si>
    <t>anakari_vargas@hotmail.com</t>
  </si>
  <si>
    <t>CALLE 52 # 68 - 69</t>
  </si>
  <si>
    <t>Realizar el plan de trabajo y cronograma de actividades al inicio de la ejecución, el cual deberá ser aprobado por el supervisor y/o el apoyo a la supervisión del contrato.
Aportar el conocimiento técnico y experiencia profesional en la dinamización del sistema de Innovación Pública del Distrito
Realizar la gestión institucional e interinstitucional a nivel local o Distrital requerida para el cumplimiento de los objetivos del laboratorio de innovación de la Alcaldía Local de Suba SubaLab
Elaborar propuestas metodológicas y proporcionar contenidos para llevar a cabo los procesos formativos requeridos por SubaLab.
Acompañar las diferentes reuniones y eventos que se programen para gestionar la realización de los procesos de formación y experimentación que adelante SubaLab y aquellas que se asignen
Participar del diseño de procesos formativos tales como talleres o capacitaciones, presenciales o virtuales en materia de innovación para los funcionarios y contratistas de la Entidad.
Brindar apoyo a la gestión institucional que se requiera para la adecuada realización de modelos de mejoramiento organizacional.
Elaborar informe que reporte los alcances de ciudadanos y el impacto de los diseños desarrollados.
Diseñar, gestionar y realizar actividades de innovación social que promuevan el empoderamiento ciudadano y genere cercanía a la Alcaldía y promueva su participación
Realizar la convocatoria y perfilamiento de los participantes en el proceso que pueden ser representantes líderes,representantes de las juntas de acción comunal, entre otros que podrían participar en el laboratorio.
Las demás actividades que le sean asignadas por el Alcalde Local y/o el apoyo a la supervisión del contrato y que surjan de la naturaleza del contrato</t>
  </si>
  <si>
    <t>27.4 Meses</t>
  </si>
  <si>
    <t>SUBALAB, GOBIERNO ABIERTO E INNOVACIÓN PÚBLICA PARA UNA SUBA MÁS CERCANA</t>
  </si>
  <si>
    <t>05-39-GP-2523-01-02</t>
  </si>
  <si>
    <t>422-2026-CPS-P (150321)</t>
  </si>
  <si>
    <t>422-2026</t>
  </si>
  <si>
    <t>422</t>
  </si>
  <si>
    <t>PAULA ALEJANDRA ARIZA CHICA</t>
  </si>
  <si>
    <t>CO1.PCCNTR.8886149</t>
  </si>
  <si>
    <t>arizapaula51@gmail.com</t>
  </si>
  <si>
    <t>CARRERA 31 D # 1 C - 57</t>
  </si>
  <si>
    <t>C100110605</t>
  </si>
  <si>
    <t>05-33-GP-2537-02-195</t>
  </si>
  <si>
    <t>FDLSUBA-CD-162-2026 (145587)</t>
  </si>
  <si>
    <t>423-2026-CPS-P (145587)</t>
  </si>
  <si>
    <t>423-2026</t>
  </si>
  <si>
    <t>423</t>
  </si>
  <si>
    <t>FELIX ANTONIO ORTIZ SUAREZ</t>
  </si>
  <si>
    <t>https://community.secop.gov.co/Public/Tendering/OpportunityDetail/Index?noticeUID=CO1.NTC.9605272&amp;isFromPublicArea=True&amp;isModal=true&amp;asPopupView=true</t>
  </si>
  <si>
    <t>CO1.REQ.9726447</t>
  </si>
  <si>
    <t>CO1.PCCNTR.8974750</t>
  </si>
  <si>
    <t>PRESTAR SERVICIOS PROFESIONALES PARA DISEÑAR; IMPLEMENTAR Y REALIZAR SEGUIMIENTO A UN MODELO DE SEGURIDAD DE LA INFORMACIÓN Y PROTECCIÓN DE DATOS PERSONALES EN LA ALCALDÍA LOCAL DE SUBA.</t>
  </si>
  <si>
    <t>fortizsu01@uninpahu.edu.co</t>
  </si>
  <si>
    <t>CALLE 151 C # 107 - 10 APA 1204 TORRE 3</t>
  </si>
  <si>
    <t xml:space="preserve">Identificar la brecha entre el Modelo de seguridad y privacidad de la información y la situación de la Alcaldía Local de Suba. 
Elaborar el autodiagnóstico correspondiente a la política de Seguridad Digital del Modelo Integrado de Planeación y Gestión.
Realizar un diagnóstico de la implementación de la Ley 1581 de 2012 y demás disposiciones aplicables a la Alcaldía Local de Suba sobre protección de datos personales.
Elaborar el plan de trabajo y desarrollar las actividades necesarias para la implementación del Modelo de Seguridad y privacidad de la información en la Alcaldía Local de Suba_x000D_
Proponer y realizar seguimiento mensual a la implementación y cumplimiento de las políticas de seguridad, normativas y procedimientos aplicables a la Alcaldía Local de Suba. </t>
  </si>
  <si>
    <t>02-10-PP-2309-02-01</t>
  </si>
  <si>
    <t>FDLSUBA-CD-163-2026 (146654)</t>
  </si>
  <si>
    <t>424-2026-CPS-P (146654)</t>
  </si>
  <si>
    <t>424-2026</t>
  </si>
  <si>
    <t>424</t>
  </si>
  <si>
    <t>JENNY CRISTINA SANABRIA MORA</t>
  </si>
  <si>
    <t>https://community.secop.gov.co/Public/Tendering/OpportunityDetail/Index?noticeUID=CO1.NTC.9520609&amp;isFromPublicArea=True&amp;isModal=true&amp;asPopupView=true</t>
  </si>
  <si>
    <t>CO1.REQ.9647477</t>
  </si>
  <si>
    <t>CO1.PCCNTR.8887563</t>
  </si>
  <si>
    <t>O23011745992024230901000</t>
  </si>
  <si>
    <t>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</si>
  <si>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jcsm790428@gmail.com</t>
  </si>
  <si>
    <t xml:space="preserve">JOHANNA LOPEZ SUAREZ </t>
  </si>
  <si>
    <t>C.C. No. 52.371.623 de Bogotá</t>
  </si>
  <si>
    <t xml:space="preserve">POLITICA SOCIAL </t>
  </si>
  <si>
    <t>Realizar las actividades precontractuales, contractuales y/o de seguimiento que sean necesarias para la correcta ejecución de los diferentes componentes del proyecto 1967 Suba saludable y sin barreras: acciones complementarias y/o disminución factores de riesgo Sustancias Psicoactivas y/o dispositivos de asistencia personal y/o saberes ancestrales y/o acciones del cuidado y/o estratégica territorial de salud
Apoyar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Articular las actividades necesarias para garantizar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Articular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</si>
  <si>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58 Meses</t>
  </si>
  <si>
    <t xml:space="preserve">SALUD INTEGRAL PARA SUBA_x000D_
</t>
  </si>
  <si>
    <t>02-10-PP-2309-06-01</t>
  </si>
  <si>
    <t>FDLSUBA-CD-164-2026 (146999)</t>
  </si>
  <si>
    <t>425-2026-CPS-P (146999)</t>
  </si>
  <si>
    <t>425-2026</t>
  </si>
  <si>
    <t>425</t>
  </si>
  <si>
    <t>SANDRA EDITH GALLEGOS GARCIA</t>
  </si>
  <si>
    <t>https://community.secop.gov.co/Public/Tendering/OpportunityDetail/Index?noticeUID=CO1.NTC.9527771&amp;isFromPublicArea=True&amp;isModal=true&amp;asPopupView=true</t>
  </si>
  <si>
    <t>CO1.REQ.9647548</t>
  </si>
  <si>
    <t>CO1.PCCNTR.8895470</t>
  </si>
  <si>
    <t>PRESTAR SERVICIOS PROFESIONALES AL ÁREA DE GESTIÓN DEL DESARROLLO LOCAL DE LA ALCALDÍA LOCAL DE SUBA; PARA APOYAR LA ESTRUCTURACIÓN; FORMULACIÓN; EVALUACIÓN Y SEGUIMIENTO A LOS PROYECTOS DE INVERSIÓN ENFOCADOS A PROMOVER LA SALUD SEXUAL Y REPRODUCTIVA.</t>
  </si>
  <si>
    <t>sandraedithgallegosgarcia@gmail.com</t>
  </si>
  <si>
    <t xml:space="preserve">Apoyar la supervisión de contratos y convenios que le sean designados por el alcalde(sa) Local, conforme con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Local_x000D_
Apoyar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Responder a las solicitudes de la ciudadanía como de entes de control, oficios, derechos de petición y/o similares que sean radicados en el aplicativo Orfeo y/o por diferentes medios, que le sean asignados.  </t>
  </si>
  <si>
    <t>54 Meses</t>
  </si>
  <si>
    <t>02-10-GP-2309-01-02</t>
  </si>
  <si>
    <t>FDLSUBA-CD-165-2026 (147028)</t>
  </si>
  <si>
    <t>426-2026-CPS-P (147028)</t>
  </si>
  <si>
    <t>426-2026</t>
  </si>
  <si>
    <t>426</t>
  </si>
  <si>
    <t>YANETH CUITIVA SIERRA</t>
  </si>
  <si>
    <t>https://community.secop.gov.co/Public/Tendering/OpportunityDetail/Index?noticeUID=CO1.NTC.9688486&amp;isFromPublicArea=True&amp;isModal=true&amp;asPopupView=true</t>
  </si>
  <si>
    <t>CO1.REQ.9778876</t>
  </si>
  <si>
    <t>CO1.PCCNTR.9054127</t>
  </si>
  <si>
    <t>PRESTAR SERVICIOS PROFESIONALES; PARA APORTAR AL CUMPLIMIENTO DE LAS METAS; OBJETIVOS Y PLAN DE ACCIÓN DE LA MESA DE SALUD MENTAL DE LA LOCALIDAD DE SUBA.</t>
  </si>
  <si>
    <t>yaneth365@hotmail.com</t>
  </si>
  <si>
    <t>CALLE 154 A 96 - 40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</si>
  <si>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designados por el Alcalde y/o el apoyo a la supervisión del contrato.
Efectuar la planeación, gestión, convocatoria, acompañamiento y seguimiento a la participación e instancias de participación, en vía de fortalecer sus procesos de participación, representación, diálogo, concertación e incidencia en la dinámica a nivel local.  
Las demás actividades que le sean asignadas por el supervisor y/o apoyo a la supervisión del contrato que sean relacionadas con el objeto del contrato.</t>
  </si>
  <si>
    <t>10.5 Meses</t>
  </si>
  <si>
    <t>02-10-PP-2309-02-04</t>
  </si>
  <si>
    <t>FDLSUBA-CD-166-2026 (147042)</t>
  </si>
  <si>
    <t>427-2026-CPS-P (147042)</t>
  </si>
  <si>
    <t>427-2026</t>
  </si>
  <si>
    <t>427</t>
  </si>
  <si>
    <t>GUSTAVO EDUARDO GAONA GARCÍA</t>
  </si>
  <si>
    <t>https://community.secop.gov.co/Public/Tendering/OpportunityDetail/Index?noticeUID=CO1.NTC.9528212&amp;isFromPublicArea=True&amp;isModal=true&amp;asPopupView=true</t>
  </si>
  <si>
    <t>CO1.REQ.9648215</t>
  </si>
  <si>
    <t>CO1.PCCNTR.8895622</t>
  </si>
  <si>
    <t>PRESTAR SERVICIOS PROFESIONALES DE APOYO AL ÁREA DE GESTIÓN DEL DESARROLLO LOCAL EN EL ÁREA DE POLÍTICA SOCIAL; DE LAS ACCIONES INTEGRALES EN PROGRAMAS SOCIALES DE LA ALCALDÍA LOCAL DE SUBA.</t>
  </si>
  <si>
    <t>gustavoegg@gmail.com</t>
  </si>
  <si>
    <t>CARRERA 115 N 153-80 TORRE 8 APTO 504</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</si>
  <si>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</si>
  <si>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02-10-PP-2309-02-05</t>
  </si>
  <si>
    <t>FDLSUBA-CD-167-2026 (147073)</t>
  </si>
  <si>
    <t>428-2026-CPS-AG (147073)</t>
  </si>
  <si>
    <t>428-2026</t>
  </si>
  <si>
    <t>428</t>
  </si>
  <si>
    <t>ANGELA PAOLA ROMERO RAMIREZ</t>
  </si>
  <si>
    <t>https://community.secop.gov.co/Public/Tendering/OpportunityDetail/Index?noticeUID=CO1.NTC.9528440&amp;isFromPublicArea=True&amp;isModal=true&amp;asPopupView=true</t>
  </si>
  <si>
    <t>CO1.REQ.9648424</t>
  </si>
  <si>
    <t>CO1.PCCNTR.8895765</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</si>
  <si>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</si>
  <si>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apromeror@ut.edu.co</t>
  </si>
  <si>
    <t>CARRERA 98 B # 128 C - 18</t>
  </si>
  <si>
    <t>8Mes(es)</t>
  </si>
  <si>
    <t xml:space="preserve">Apoyar en la elaboración de documentos técnicos que hagan parte de los procesos contractuales_x000D_
Apoyar la realización y/o participar en las reuniones de carácter ordinario y/o extraordinario de las instancias de participación y/o de Gobierno de la localidad que le sean designadas por el Alcalde (sa) Local._x000D_
_x000D_
Generar y mantener actualizadas las bases de datos que sean necesarias para el almacenamiento oportuno de la información_x000D_
Apoyar la proyección de las respuestas a derechos de petición y demás comunicaciones oficiales, gestionando la administración de esta información en el aplicativo ORFEO. _x000D_
Consolidar las bases de datos necesarias para dar respuesta a proposiciones, derechos de petición y demás solicitudes de la ciudadanía y entes de control_x000D_
Realizar los estudios de mercado de los procesos contractuales asignados _x000D_
Apoyar y articular los espacios de participación ciudadana y comunitaria, Juntas de Acción Comunal, Asociaciones de Vecinos y demás instancias de participación existentes en la Localidad de conformidad con las indicaciones de la Alcaldía Local_x000D_
Apoyar la realización de eventos ciudadanos y/o comunitarios que le sean designados._x000D_
Las demás que se le asignen y tengan relación directa con la naturaleza del contrato._x000D_
</t>
  </si>
  <si>
    <t>02-10-PP-2309-06-02</t>
  </si>
  <si>
    <t>FDLSUBA-CD-168-2026 (147050)</t>
  </si>
  <si>
    <t>429-2026-CPS-P (147050)</t>
  </si>
  <si>
    <t>429-2026</t>
  </si>
  <si>
    <t>429</t>
  </si>
  <si>
    <t>MARICELA PATIÑO HERRERA</t>
  </si>
  <si>
    <t>https://community.secop.gov.co/Public/Tendering/OpportunityDetail/Index?noticeUID=CO1.NTC.9605603&amp;isFromPublicArea=True&amp;isModal=true&amp;asPopupView=true</t>
  </si>
  <si>
    <t>CO1.REQ.9681235</t>
  </si>
  <si>
    <t>CO1.PCCNTR.8974886</t>
  </si>
  <si>
    <t>marybonita_070693@hotmail.com</t>
  </si>
  <si>
    <t>CALLE 70 BIS SUR 14 F 33</t>
  </si>
  <si>
    <t xml:space="preserve">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t>
  </si>
  <si>
    <t>Salud Integral para Suba</t>
  </si>
  <si>
    <t>02-10-PP-2309-06-03</t>
  </si>
  <si>
    <t>430-2026-CPS-P (147050)</t>
  </si>
  <si>
    <t>430-2026</t>
  </si>
  <si>
    <t>430</t>
  </si>
  <si>
    <t>JEIMY ANDREA CORREDOR PEREZ</t>
  </si>
  <si>
    <t>CO1.PCCNTR.8975079</t>
  </si>
  <si>
    <t>andreacorredor04@gmail.com</t>
  </si>
  <si>
    <t>CALLE 23 H N° 108 A 10</t>
  </si>
  <si>
    <t>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t>
  </si>
  <si>
    <t>02-10-GP-2309-01-03</t>
  </si>
  <si>
    <t>FDLSUBA-CD-169-2026 (147066)</t>
  </si>
  <si>
    <t>431-2026-CPS-P (147066)</t>
  </si>
  <si>
    <t>431-2026</t>
  </si>
  <si>
    <t>431</t>
  </si>
  <si>
    <t>LEIDY VANESSA ARENAS HERNANDEZ</t>
  </si>
  <si>
    <t>https://community.secop.gov.co/Public/Tendering/OpportunityDetail/Index?noticeUID=CO1.NTC.9582958&amp;isFromPublicArea=True&amp;isModal=true&amp;asPopupView=true</t>
  </si>
  <si>
    <t>CO1.REQ.9681525</t>
  </si>
  <si>
    <t>CO1.PCCNTR.8987723</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</si>
  <si>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</si>
  <si>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psicologavanessaah@gmail.com</t>
  </si>
  <si>
    <t>CALLE 52 NO 82 51</t>
  </si>
  <si>
    <t xml:space="preserve">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asignados._x000D_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_x000D_
encuentren en la  normatividad o que  sean solicitadas por el  supervisor del  contrato._x000D_
</t>
  </si>
  <si>
    <t>02-10-GP-2309-01-04</t>
  </si>
  <si>
    <t>432-2026-CPS-P (147066)</t>
  </si>
  <si>
    <t>432-2026</t>
  </si>
  <si>
    <t>432</t>
  </si>
  <si>
    <t>ALEXANDRA CASTIBLANCO DIAZ</t>
  </si>
  <si>
    <t>CO1.PCCNTR.8975200</t>
  </si>
  <si>
    <t>Alex.a1112@hotmail.com</t>
  </si>
  <si>
    <t>CARRERA 68 # 40 - 58 TORRE 7</t>
  </si>
  <si>
    <t>23.4 Meses</t>
  </si>
  <si>
    <t>02-10-PP-2309-02-06</t>
  </si>
  <si>
    <t>FDLSUBA-CD-170-2026 (147079)</t>
  </si>
  <si>
    <t>433-2026-CPS-P (147079)</t>
  </si>
  <si>
    <t>433-2026</t>
  </si>
  <si>
    <t>433</t>
  </si>
  <si>
    <t>CLAUDIA MARCELA MAHECHA  MAHECHA</t>
  </si>
  <si>
    <t>https://community.secop.gov.co/Public/Tendering/OpportunityDetail/Index?noticeUID=CO1.NTC.9509488&amp;isFromPublicArea=True&amp;isModal=true&amp;asPopupView=true</t>
  </si>
  <si>
    <t>CO1.REQ.9655955</t>
  </si>
  <si>
    <t>CO1.PCCNTR.8878235</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</si>
  <si>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</si>
  <si>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marcelamh@hotmail.com</t>
  </si>
  <si>
    <t>CARRERA 100 # 148 57</t>
  </si>
  <si>
    <t>02-10-PP-2309-02-07</t>
  </si>
  <si>
    <t>FDLSUBA-CD-171-2026 (147100)</t>
  </si>
  <si>
    <t>434-2026-CPS-P (147100)</t>
  </si>
  <si>
    <t>434-2026</t>
  </si>
  <si>
    <t>434</t>
  </si>
  <si>
    <t>JULIET NATALIA PINILLA JIMENEZ</t>
  </si>
  <si>
    <t>https://community.secop.gov.co/Public/Tendering/OpportunityDetail/Index?noticeUID=CO1.NTC.9632716&amp;isFromPublicArea=True&amp;isModal=true&amp;asPopupView=true</t>
  </si>
  <si>
    <t>CO1.REQ.9763535</t>
  </si>
  <si>
    <t>CO1.PCCNTR.9000004</t>
  </si>
  <si>
    <t>PRESTAR SERVICIOS PROFESIONALES AL ÁREA DE GESTIÓN DEL DESARROLLO LOCAL DE LA ALCALDÍA LOCAL DE SUBA; PARA EJECUTAR ACCIONES PARTICIPATIVAS Y ARTÍSTICAS.</t>
  </si>
  <si>
    <t>nataliapinilla.producciones@gmail.co m</t>
  </si>
  <si>
    <t>CL 4 36 85</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</si>
  <si>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Las demás que sean inherentes al objeto contractual, que se encuentren en la normatividad o que sean solicitadas por el supervisor del contrato.</t>
  </si>
  <si>
    <t>02-10-PP-2309-02-08</t>
  </si>
  <si>
    <t>FDLSUBA-CD-172-2026 (147106)</t>
  </si>
  <si>
    <t>435-2026-CPS-P (147106)</t>
  </si>
  <si>
    <t>435-2026</t>
  </si>
  <si>
    <t>435</t>
  </si>
  <si>
    <t>ALBERTO ENRIQUE NUÑEZ MOLINARES</t>
  </si>
  <si>
    <t>https://community.secop.gov.co/Public/Tendering/OpportunityDetail/Index?noticeUID=CO1.NTC.9638424&amp;isFromPublicArea=True&amp;isModal=true&amp;asPopupView=true</t>
  </si>
  <si>
    <t>CO1.REQ.9681579</t>
  </si>
  <si>
    <t>CO1.PCCNTR.9005011</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</si>
  <si>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</si>
  <si>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alenumo@yahoo.com</t>
  </si>
  <si>
    <t>310 323 9962</t>
  </si>
  <si>
    <t>CALLE 143 # 58 C - 41 BLOQUE 4, APTO 715</t>
  </si>
  <si>
    <t>02-10-PP-2309-02-09</t>
  </si>
  <si>
    <t>436-2026-CPS-P (147106)</t>
  </si>
  <si>
    <t>436-2026</t>
  </si>
  <si>
    <t>436</t>
  </si>
  <si>
    <t>ANGIE MILENA CONTRERAS MONGUI</t>
  </si>
  <si>
    <t>CO1.PCCNTR.9009270</t>
  </si>
  <si>
    <t>angiemilenac@gmail.com</t>
  </si>
  <si>
    <t>CALLE 143 # 128 - 2</t>
  </si>
  <si>
    <t>02-12-PP-2439-04-02</t>
  </si>
  <si>
    <t>FDLSUBA-CD-173-2026 (151351)</t>
  </si>
  <si>
    <t>437-2026-CPS-P (151351)</t>
  </si>
  <si>
    <t>437-2026</t>
  </si>
  <si>
    <t>437</t>
  </si>
  <si>
    <t>ZULMA JINNETH MONROY HERNÁNDEZ</t>
  </si>
  <si>
    <t>https://community.secop.gov.co/Public/Tendering/OpportunityDetail/Index?noticeUID=CO1.NTC.9719595&amp;isFromPublicArea=True&amp;isModal=true&amp;asPopupView=true</t>
  </si>
  <si>
    <t>CO1.REQ.9763778</t>
  </si>
  <si>
    <t>CO1.PCCNTR.9085214</t>
  </si>
  <si>
    <t>O23011745992024243901000</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</si>
  <si>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</si>
  <si>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ps.zulmamonroy@gmail.com</t>
  </si>
  <si>
    <t>CALLE 127 C # 2 B - 80</t>
  </si>
  <si>
    <t xml:space="preserve">Supervisar los contratos y convenios que le sean designados por el alcalde(sa) Local, conforme con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Local_x000D_
Realizar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t>
  </si>
  <si>
    <t>SUBA VIVE EN ENTORNO FAMILAR</t>
  </si>
  <si>
    <t>03-16-GP-2529-01-01</t>
  </si>
  <si>
    <t>FDLSUBA-CD-174-2026 (147169)</t>
  </si>
  <si>
    <t>438-2026-CPS-P (147169)</t>
  </si>
  <si>
    <t>438-2026</t>
  </si>
  <si>
    <t>438</t>
  </si>
  <si>
    <t>TATIANA RODRIGUEZ GRACIA</t>
  </si>
  <si>
    <t>https://community.secop.gov.co/Public/Tendering/OpportunityDetail/Index?noticeUID=CO1.NTC.9514490&amp;isFromPublicArea=True&amp;isModal=true&amp;asPopupView=true</t>
  </si>
  <si>
    <t>CO1.REQ.9666071</t>
  </si>
  <si>
    <t>CO1.PCCNTR.8882455</t>
  </si>
  <si>
    <t>O23011745992024252901000</t>
  </si>
  <si>
    <t>PRESTAR SERVICIOS PROFESIONALES AL ÁREA DE GESTIÓN DEL DESARROLLO LOCAL DE LA ALCALDÍA LOCAL DE SUBA; PARA LA COORDINACIÓN; ESTRUCTURACIÓN; FORMULACIÓN; EVALUACIÓN Y SEGUIMIENTO A LOS PROYECTOS DE INVERSIÓN ENFOCADOS A LA REALIZACIÓN DE LAS ACCIONES
EDUCATIVAS.</t>
  </si>
  <si>
    <t>tatianarodrig2015@gmail.com</t>
  </si>
  <si>
    <t>CRA 68B NO. 96-70</t>
  </si>
  <si>
    <t>Realizar las actividades precontractuales, contractuales y/o de seguimiento que sean necesarias para la correcta ejecución de la meta ¿Beneficiar 575 estudiantes de programas de educación superior con apoyo de sostenimiento para la permanencia¿ del proyecto 1994 ¿Jóvenes formados para el futuro¿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</si>
  <si>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SUBA EDUCA CON PROPÓSITO</t>
  </si>
  <si>
    <t>03-16-GP-2529-01-02</t>
  </si>
  <si>
    <t>FDLSUBA-CD-175-2026 (147176)</t>
  </si>
  <si>
    <t>439-2026-CPS-P (147176)</t>
  </si>
  <si>
    <t>439-2026</t>
  </si>
  <si>
    <t>439</t>
  </si>
  <si>
    <t>ANA MARIA TURIZO VERGARA</t>
  </si>
  <si>
    <t>https://community.secop.gov.co/Public/Tendering/OpportunityDetail/Index?noticeUID=CO1.NTC.9613214&amp;isFromPublicArea=True&amp;isModal=true&amp;asPopupView=true</t>
  </si>
  <si>
    <t>CO1.REQ.9667592</t>
  </si>
  <si>
    <t>CO1.PCCNTR.8982440</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</si>
  <si>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t>
  </si>
  <si>
    <t>ana.turizo@uniminuto.edu.co</t>
  </si>
  <si>
    <t>CALLE 129 B # 97 - 16</t>
  </si>
  <si>
    <t>Apoyar la supervisión de contratos y convenios que le sean designados por el alcalde(sa) Local, conforme con lo establecido en el Manual de Supervisión e Interventoría de la Secretaría Distrital de Gobierno.
Apoyar la elaboración de los estudios previos de los proyectos de inversión designados por el ordenador del gasto, de acuerdo con el plan de compras del Área de Gestión del Desarrollo Local.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</si>
  <si>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01-05-PP-2813-01-04</t>
  </si>
  <si>
    <t>FDLSUBA-CD-176-2026 (147188)</t>
  </si>
  <si>
    <t>440-2026-CPS-AG (147188)</t>
  </si>
  <si>
    <t>440-2026</t>
  </si>
  <si>
    <t>440</t>
  </si>
  <si>
    <t>SARAY MARIA MENDOZA LEONES</t>
  </si>
  <si>
    <t>https://community.secop.gov.co/Public/Tendering/OpportunityDetail/Index?noticeUID=CO1.NTC.9467470&amp;isFromPublicArea=True&amp;isModal=true&amp;asPopupView=true</t>
  </si>
  <si>
    <t>CO1.REQ.9558826</t>
  </si>
  <si>
    <t>CO1.PCCNTR.8852029</t>
  </si>
  <si>
    <t>PRESTAR SERVICIOS DE APOYO EN LAS ACTIVIDADES DE CUIDADO DEL ESPACIO PÚBLICO PARA EL LOGRO DE LAS METAS DE GESTIÓN DE LA VIGENCIA.</t>
  </si>
  <si>
    <t>saraymaria090@gmail.com</t>
  </si>
  <si>
    <t>CALLE 170 B # 6-22</t>
  </si>
  <si>
    <t>36047994000057387</t>
  </si>
  <si>
    <t>Acompañar los procesos de reubicación y organización del espacio público.
Mediar y propiciar confianza y comunicación fluida entre la Administración Local y Distrital, así como con los diferentes actores sociales que ocupan el espacio público.
Entregar reportes semanalmente de las situaciones encontradas y las gestiones realizadas en cada uno de los territorios asignados, en relación con el espacio público recuperado.
Realizar campañas de sensibilización a las juntas de acción comunal, colegios y comunidad en general en temas de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t>
  </si>
  <si>
    <t>19.2 Meses</t>
  </si>
  <si>
    <t>01-05-PP-2813-01-05</t>
  </si>
  <si>
    <t>441-2026-CPS-AG (147188)</t>
  </si>
  <si>
    <t>441-2026</t>
  </si>
  <si>
    <t>441</t>
  </si>
  <si>
    <t>IRMA JOHANA JIMENEZ LAGUNA</t>
  </si>
  <si>
    <t>CO1.PCCNTR.8837738</t>
  </si>
  <si>
    <t>Jovisj_13@hotmail.com</t>
  </si>
  <si>
    <t>311 8955065</t>
  </si>
  <si>
    <t>CARRERA 109 A # 150 B - 79</t>
  </si>
  <si>
    <t>360 47 994000057759</t>
  </si>
  <si>
    <t>01-05-PP-2813-01-06</t>
  </si>
  <si>
    <t>442-2026-CPS-AG (147188)</t>
  </si>
  <si>
    <t>442-2026</t>
  </si>
  <si>
    <t>442</t>
  </si>
  <si>
    <t>LUIS GUILLERMO CABUYA SALINAS</t>
  </si>
  <si>
    <t>CO1.PCCNTR.8852831</t>
  </si>
  <si>
    <t>guillermocabuya@hotmail.com</t>
  </si>
  <si>
    <t>CALLE 11 # 8 - 17</t>
  </si>
  <si>
    <t>02-10-GP-2309-01-07</t>
  </si>
  <si>
    <t>FDLSUBA-CD-177-2026 (147447)</t>
  </si>
  <si>
    <t>443-2026-CPS-P (147447)</t>
  </si>
  <si>
    <t>443-2026</t>
  </si>
  <si>
    <t>443</t>
  </si>
  <si>
    <t>LINA MARIA ZEA CAMPIÑO</t>
  </si>
  <si>
    <t>https://community.secop.gov.co/Public/Tendering/OpportunityDetail/Index?noticeUID=CO1.NTC.9504544&amp;isFromPublicArea=True&amp;isModal=true&amp;asPopupView=true</t>
  </si>
  <si>
    <t>CO1.REQ.9656733</t>
  </si>
  <si>
    <t>CO1.PCCNTR.8873802</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</si>
  <si>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</si>
  <si>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linamariazeacampino@gmail.com</t>
  </si>
  <si>
    <t>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
Acompañar las actividades de formulación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Realizar formulación,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encuentren en la normatividad o que sean solicitadas por el supervisor del contrato.</t>
  </si>
  <si>
    <t>02-10-GP-2309-01-08</t>
  </si>
  <si>
    <t>444-2026-CPS-P (147447)</t>
  </si>
  <si>
    <t>444-2026</t>
  </si>
  <si>
    <t>444</t>
  </si>
  <si>
    <t>MARIA CAROLINA VILLAMARIN JIMENEZ</t>
  </si>
  <si>
    <t>CO1.PCCNTR.8921458</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</si>
  <si>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</si>
  <si>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carovilla32@hotmail.com</t>
  </si>
  <si>
    <t>318 629 5300</t>
  </si>
  <si>
    <t>CALLE 129 # 72 A - 26</t>
  </si>
  <si>
    <t>30.5 Meses</t>
  </si>
  <si>
    <t>05-33-GP-2537-02-01</t>
  </si>
  <si>
    <t>FDLSUBA-CD-178-2026 (144776)</t>
  </si>
  <si>
    <t>445-2026-CPS-P (144776)</t>
  </si>
  <si>
    <t>445-2026</t>
  </si>
  <si>
    <t>445</t>
  </si>
  <si>
    <t>MAYRA YINETH HENAO CONDE</t>
  </si>
  <si>
    <t>https://community.secop.gov.co/Public/Tendering/OpportunityDetail/Index?noticeUID=CO1.NTC.9503954&amp;isFromPublicArea=True&amp;isModal=true&amp;asPopupView=true</t>
  </si>
  <si>
    <t>CO1.REQ.9636470</t>
  </si>
  <si>
    <t>CO1.PCCNTR.8873162</t>
  </si>
  <si>
    <t>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</si>
  <si>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mairayhc@hotmail.com</t>
  </si>
  <si>
    <t>CALLE 66 # 70 A - 30</t>
  </si>
  <si>
    <t>MARI LUZ CASAS</t>
  </si>
  <si>
    <t>C.C. No.1.024.483.230 de Bogotá D.C.</t>
  </si>
  <si>
    <t>PLANEACIÓN</t>
  </si>
  <si>
    <t xml:space="preserve">Realizar las actividades  relacionadas con la implementación cargue, manejo, seguimiento y_x000D_
actualización de información en aplicativo SIPSE._x000D_
Realizar los diferentes informes relacionados con la gestión de la Alcaldía Local de Suba, al igual que mantener las bases de datos actualizadas.
Mantener actualizado el expediente precontractual de los procesos gestionados mediante SIPSE de la Alcaldía local de Suba. 
Apoyar la actualización y seguimiento al Plan Anual de Adquisiciones. 
Proyectar documentos y responder a las solicitudes de la ciudadanía, entes de control, derechos de petición y/o similares que sean radicados en el aplicativo Orfeo y/o por diferentes medios, que le sean asignados.
Participar en las reuniones en las cuales sea designado por el apoyo a la supervisión y/o la supervisión._x000D_
Apoyar las actividades de orden administrativo que sean designadas por el apoyo a la supervisión. 
Apoyar las demás actividades que le sean asignadas por el Alcalde Local y/o el apoyo a la supervisión del contrato. </t>
  </si>
  <si>
    <t>05-33-GP-2537-02-02</t>
  </si>
  <si>
    <t>FDLSUBA-CD-179-2026 (144779)</t>
  </si>
  <si>
    <t>446-2026-CPS-P (144779)</t>
  </si>
  <si>
    <t>446-2026</t>
  </si>
  <si>
    <t>446</t>
  </si>
  <si>
    <t>ANDRÉS FELIPE CURREA ROJAS</t>
  </si>
  <si>
    <t>https://community.secop.gov.co/Public/Tendering/OpportunityDetail/Index?noticeUID=CO1.NTC.9465340&amp;isFromPublicArea=True&amp;isModal=true&amp;asPopupView=true</t>
  </si>
  <si>
    <t>CO1.REQ.9557971</t>
  </si>
  <si>
    <t>CO1.PCCNTR.8835029</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</si>
  <si>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</si>
  <si>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afcurrea@gmail.com</t>
  </si>
  <si>
    <t>CALLE 66 B # 70 - 40</t>
  </si>
  <si>
    <t xml:space="preserve">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proyectos_x000D_
que le sean asignados.
Realizar las evaluaciones en el componente técnico y/o financiero de los proponentes y las propuestas que le sean asignadas en el marco de los procesos de selección de contratistas que adelanta en el Área de Gestión de Desarrollo Local._x000D_
Participar en las reuniones en los cuales sea designado por el apoyo a la supervisión y/o la supervisión.
Apoyar el seguimiento a los proyectos de inversión y la inclusión de presupuestos participativos en la estructuración de procesos derivados del Plan de Desarrollo_x000D_
Local de Suba.
Proyectar documentos y responder a las solicitudes de la ciudadanía, entes de control, derechos de petición y/o similares que sean radicados en el aplicativo Orfeo y/o por diferentes medios, que le sean asignados._x000D_
Apoyar las demás actividades que le sean asignadas por el Alcalde Local y/o el apoyo a la supervisión del contrato y que surjan de la naturaleza del contrato. </t>
  </si>
  <si>
    <t>05-33-GP-2537-02-03</t>
  </si>
  <si>
    <t>447-2026-CPS-P (144779)</t>
  </si>
  <si>
    <t>447-2026</t>
  </si>
  <si>
    <t>447</t>
  </si>
  <si>
    <t>SERGIO  MEJIA DUSSAN</t>
  </si>
  <si>
    <t>CO1.PCCNTR.8919638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</si>
  <si>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</si>
  <si>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mejiadsergio@gmail.com</t>
  </si>
  <si>
    <t>CARRERA 54 D # 135 - 65</t>
  </si>
  <si>
    <t>3946101018373 Anexo 0</t>
  </si>
  <si>
    <t>28 Meses</t>
  </si>
  <si>
    <t>05-33-GP-2537-02-04</t>
  </si>
  <si>
    <t>448-2026-CPS-P (144779)</t>
  </si>
  <si>
    <t>448-2026</t>
  </si>
  <si>
    <t>448</t>
  </si>
  <si>
    <t>SANTIAGO ALEJANDRO CARDENAS CABALLERO</t>
  </si>
  <si>
    <t>CO1.PCCNTR.8919499</t>
  </si>
  <si>
    <t>cardenassantiago94@hotmail.com</t>
  </si>
  <si>
    <t>320 4915721</t>
  </si>
  <si>
    <t>AVENIDA CALLE 78 # 56 A - 37</t>
  </si>
  <si>
    <t>73.4 Meses</t>
  </si>
  <si>
    <t>05-33-GP-2537-02-05</t>
  </si>
  <si>
    <t>449-2026-CPS-P (144779)</t>
  </si>
  <si>
    <t>449-2026</t>
  </si>
  <si>
    <t>449</t>
  </si>
  <si>
    <t>ANDREA CAROLINA SANCHEZ TORRES</t>
  </si>
  <si>
    <t>CO1.PCCNTR.8919691</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</si>
  <si>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</si>
  <si>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carolina.st20@gmail.com</t>
  </si>
  <si>
    <t>CALLE 134 A # 55 - 45 INT 3 APTO 202</t>
  </si>
  <si>
    <t>05-33-GP-2537-02-15</t>
  </si>
  <si>
    <t>FDLSUBA-CD-180-2026 (144780)</t>
  </si>
  <si>
    <t>450-2026-CPS-P (144780)</t>
  </si>
  <si>
    <t>450-2026</t>
  </si>
  <si>
    <t>450</t>
  </si>
  <si>
    <t>MARIA ANGELICA GOMEZ FERNANDEZ</t>
  </si>
  <si>
    <t>https://community.secop.gov.co/Public/Tendering/OpportunityDetail/Index?noticeUID=CO1.NTC.9532653&amp;isFromPublicArea=True&amp;isModal=true&amp;asPopupView=true</t>
  </si>
  <si>
    <t>CO1.REQ.9682061</t>
  </si>
  <si>
    <t>CO1.PCCNTR.8899481</t>
  </si>
  <si>
    <t>PRESTAR SERVICIOS PROFESIONALES EN EL
ÁREA DE GESTIÓN DEL DESARROLLO LOCAL DE LA ALCALDÍA LOCAL DE SUBA; EN EL PROCESO DE FORMULACIÓN; EJECUCIÓN; SEGUIMIENTO Y EVALUACIÓN DE LAS POLÍTICAS; PLANES; PROGRAMAS Y PROYECTOS DE DESARROLLO LOCAL</t>
  </si>
  <si>
    <t>angelicaf2411@hotmail.com</t>
  </si>
  <si>
    <t>CALLE 136 BIS # 101 B - 25</t>
  </si>
  <si>
    <t>Apoyar el proceso de consolidación de la información y actualización de bases de datos en los diferentes aplicativos
Proyectar documentos y responder a las solicitudes de la ciudadanía, entes de control, derechos de petición y/o similares que sean radicados en el aplicativo Orfeo y/o por diferentes medios que le sean asignados.
Apoyar la elaboración de documentos técnicos y presentaciones que hagan parte de las acciones realizadas en la oficina de planeación
Acompañar las actividades relacionadas con la implementación, cargue, manejo, validación y actualización de información el aplicativo SIPSE.
Acompañar las actividades relacionadas con la elaboración de documentos técnicos y seguimiento que hagan parte del proceso de presupuestos participativos.
Apoyar la actualización del banco de proyectos, fichas EBI, DTS y demás documentos necesarios para los proyectos de inversión que le sean asignados_x000D_
Participar en las reuniones en los cuales sea designado por el apoyo a la supervisión y/o la supervisión.
Apoyar las demás actividades que le sean asignadas por el Alcalde Local y/o el apoyo a la supervisión del contrato y que surjan de la naturaleza del contrato</t>
  </si>
  <si>
    <t>05-33-GP-2537-02-16</t>
  </si>
  <si>
    <t>451-2026-CPS-P (144780)</t>
  </si>
  <si>
    <t>451-2026</t>
  </si>
  <si>
    <t>451</t>
  </si>
  <si>
    <t>LAURA JULIANA PISCO LOPEZ</t>
  </si>
  <si>
    <t>CO1.PCCNTR.8920722</t>
  </si>
  <si>
    <t>PRESTAR SERVICIOS PROFESIONALES EN EL
ÁREA DE GESTIÓN DEL DESARROLLO LOCAL DE LA ALCALDÍA LOCAL DE SUBA; EN EL PROCESO DE FORMULACIÓN; EJECUCIÓN; SEGUIMIENTO Y EVALUACIÓN DE LAS POLÍTICAS; PLANES; PROGRAMAS Y PROYECTOS DE DESARROLLO LOCAL.</t>
  </si>
  <si>
    <t xml:space="preserve">piscolaura12@gmail.com
</t>
  </si>
  <si>
    <t>316620-8481</t>
  </si>
  <si>
    <t>CALLE 186 A # 16 - 60</t>
  </si>
  <si>
    <t>05-33-GP-2537-02-20</t>
  </si>
  <si>
    <t>FDLSUBA-CD-181-2026 (144783)</t>
  </si>
  <si>
    <t>452-2026-CPS-P (144783)</t>
  </si>
  <si>
    <t>452-2026</t>
  </si>
  <si>
    <t>452</t>
  </si>
  <si>
    <t>YUDI MARCELA GONZALEZ GONZALEZ</t>
  </si>
  <si>
    <t>https://community.secop.gov.co/Public/Tendering/OpportunityDetail/Index?noticeUID=CO1.NTC.9500597&amp;isFromPublicArea=True&amp;isModal=true&amp;asPopupView=true</t>
  </si>
  <si>
    <t>CO1.REQ.9642929</t>
  </si>
  <si>
    <t>CO1.PCCNTR.8870805</t>
  </si>
  <si>
    <t>PRESTAR LOS SERVICIOS PROFESIONALES EN EL ÁREA DE GESTIÓN DEL DESARROLLO LOCAL; REALIZANDO ACTIVIDADES ADMINISTRATIVAS DE APOYO QUE CONTRIBUYAN AL CUMPLIMIENTO DE LAS METAS DEL PLAN
DE DESARROLLO LOCAL.</t>
  </si>
  <si>
    <t>a.jimenezfandino@hotmail.com</t>
  </si>
  <si>
    <t>CARRERA 77 # 20 - 53</t>
  </si>
  <si>
    <t xml:space="preserve">Generar herramientas de seguimiento, mantener actualizadas las bases  de datos y todo relacionado con el almacenamiento oportuno de la información.
Realizar la revisión y ajuste de  los estudios de mercado que hagan parte del proceso precontractual de proyectos que le sean asignadas en el marco de los procesos de_x000D_
selección de contratistas que adelanta en el Área de Gestión de Desarrollo Local.  
Apoyar las actividades relacionadas con el proceso de presupuesto participativo.
Apoyar la elaboración de documentos técnicos que hagan parte del proceso precontractual de proyectos así como las evaluaciones en el componente técnico y/o financiero de los proponentes y las propuestas que le sean asignadas en el marco de los procesos de selección de contratistas que adelanta en el Área de Gestión de Desarrollo Local. 
Realizar las actividades técnicas operativas y administrativas  que le sean designadas por el apoyo a la supervisión. 
Realizar actividades de implementación, manejo, validación y actualización de información en aplicativo SIPSE. 
Apoyar las demás actividades que le sean asignadas por el Alcalde Local y/o el apoyo a _x000D_
la supervisión del contrato y que surjan de la naturaleza del  contrato _x000D_
</t>
  </si>
  <si>
    <t>05-33-GP-2537-02-21</t>
  </si>
  <si>
    <t>FDLSUBA-CD-182-2026 (144785)</t>
  </si>
  <si>
    <t>453-2026-CPS-AG (144785)</t>
  </si>
  <si>
    <t>453-2026</t>
  </si>
  <si>
    <t>453</t>
  </si>
  <si>
    <t>LUISA FERNANDA ROSADA AZUERO</t>
  </si>
  <si>
    <t>https://community.secop.gov.co/Public/Tendering/OpportunityDetail/Index?noticeUID=CO1.NTC.9500468&amp;isFromPublicArea=True&amp;isModal=true&amp;asPopupView=true</t>
  </si>
  <si>
    <t>CO1.REQ.9644319</t>
  </si>
  <si>
    <t>CO1.PCCNTR.8870668</t>
  </si>
  <si>
    <t>PRESTAR SERVICIOS TECNICOS DE APOYO A LA GESTIÓN MEDIANTE LABORES ADMINISTRATIVAS EN EL ÁREA DE GESTIÓN DEL DESARROLLO LOCAL</t>
  </si>
  <si>
    <t>marcelagzg87@gmail.com</t>
  </si>
  <si>
    <t>CALLE 145 # 46 - 13</t>
  </si>
  <si>
    <t xml:space="preserve">Realizar las actividades técnicas operativas y administrativas  que le sean designadas por el apoyo a la supervisión 
Realizar la verificación, depuración, reasignación y seguimiento al trámite de los radicados en el sistema de correspondencia Orfeo, así como correo electrónico en los temas de planeación. 
Implementar y actualizar el archivo digital y físico, garantizando la custodia de la información y la veracidad del mismo.
Realizar las actividades de orden logístico y operativo para coadyuvar en el desarrollo de las funciones de la oficina de planeación. 
Generar y mantener actualizadas las bases de datos que sean necesarias para el almacenamiento oportuno de la información.
Participar en las reuniones en los cuales sea designado por el apoyo a la supervisión y/o la supervisión.
Las demás actividades que le sean asignadas por el Alcalde Local y/o el apoyo a la supervisión del contrato y que surjan de la naturaleza del contrato. </t>
  </si>
  <si>
    <t>24.8 Meses</t>
  </si>
  <si>
    <t>05-33-GP-2537-02-122</t>
  </si>
  <si>
    <t>FDLSUBA-CD-183-2026 (145147)</t>
  </si>
  <si>
    <t>454-2026-CPS-P (145147)</t>
  </si>
  <si>
    <t>454-2026</t>
  </si>
  <si>
    <t>454</t>
  </si>
  <si>
    <t>JULIAN OSORIO ARROYO</t>
  </si>
  <si>
    <t>https://community.secop.gov.co/Public/Tendering/OpportunityDetail/Index?noticeUID=CO1.NTC.9465886&amp;isFromPublicArea=True&amp;isModal=true&amp;asPopupView=true</t>
  </si>
  <si>
    <t>CO1.REQ.9610120</t>
  </si>
  <si>
    <t>CO1.PCCNTR.8922233</t>
  </si>
  <si>
    <t>PRESTAR SERVICIOS PROFESIONALES ESPECIALIZADOS EN EL ÁREA DE GESTIÓN DEL DESARROLLO LOCAL DE LA ALCALDÍA LOCAL DE SUBA EN TEMAS DE PLANEACIÓN; PARA LOGRAR EL CUMPLIMIENTO DE LAS METAS DEL PLAN DE DESARROLLO LOCAL DE LA VIGENCIA</t>
  </si>
  <si>
    <t>julianoso8@hotmail.com</t>
  </si>
  <si>
    <t>316 535 7552</t>
  </si>
  <si>
    <t>CARRERA 69 B # 24 - 39</t>
  </si>
  <si>
    <t xml:space="preserve">Realizar el proceso de consolidación de la información para generar reportes, así como la actualización del aplicativo SEGPLAN y demás procesos de seguimiento a la gestión que se les sean asignados.
Apoyar la elaboración de informes que hagan parte del seguimiento al plan de gestión local, el plan de desarrollo local y los planes de mejoramiento del área de gestión para el desarrollo local
Revisar, analizar y atender los requerimientos  de la ciudadanía, entes de control, derechos de petición y/o similares que sean radicados en el aplicativo Orfeo y/o por diferentes medios, _x000D_
que le sean asignados._x000D_
Realizar la actualización del banco de proyectos, fichas EBI, DTS y demás documentos necesarios para los  proyectos de inversión que le sean asignados.
Participar en las reuniones en los cuales sea designado por el apoyo a la supervisión y/o la supervisión.
Apoyar la elaboración de documentos técnicos que hagan parte del proceso pre contractual de proyectos en el marco del cumplimiento del Plan de Desarrollo Local.
Apoyar la elaboración, revisión, actualización y seguimiento del presupuesto de los proyectos de inversión del Plan de Desarrollo Local.
Las demás actividades que le sean asignadas por el Alcalde Local y/o el apoyo a la _x000D_
supervisión del contrato y que surjan de la naturaleza del contrato._x000D_
</t>
  </si>
  <si>
    <t>84.3 Meses</t>
  </si>
  <si>
    <t>05-33-GP-2537-02-123</t>
  </si>
  <si>
    <t>455-2026-CPS-P (145147)</t>
  </si>
  <si>
    <t>455-2026</t>
  </si>
  <si>
    <t>455</t>
  </si>
  <si>
    <t>JUAN  CAMILO CRUZ CRUZ</t>
  </si>
  <si>
    <t>CO1.PCCNTR.8836025</t>
  </si>
  <si>
    <t>Camilo.299@hotmail.com</t>
  </si>
  <si>
    <t>321954 2807</t>
  </si>
  <si>
    <t>CALLE 44 # 78 I - 36 SUR CASA</t>
  </si>
  <si>
    <t>360 47 994000057276</t>
  </si>
  <si>
    <t>05-33-GP-2537-02-170-145894</t>
  </si>
  <si>
    <t>456-2026-CPS-AG (145894)</t>
  </si>
  <si>
    <t>456-2026</t>
  </si>
  <si>
    <t>456</t>
  </si>
  <si>
    <t>DIANA PAOLA PEDRAZA GARZÓN</t>
  </si>
  <si>
    <t>CO1.PCCNTR.8849880</t>
  </si>
  <si>
    <t>PAOCAMI12@HOTMAIL.COM</t>
  </si>
  <si>
    <t>CALLE 145 B # 82 - 33</t>
  </si>
  <si>
    <t xml:space="preserve">05-33-GP-2537-02-206-146514 </t>
  </si>
  <si>
    <t>FDLSUBA-CD-184-2026 (146514)</t>
  </si>
  <si>
    <t>457-2026-CPS-P (146514)</t>
  </si>
  <si>
    <t>457-2026</t>
  </si>
  <si>
    <t>457</t>
  </si>
  <si>
    <t>MARIA PILAR SOTO VARGAS</t>
  </si>
  <si>
    <t>https://community.secop.gov.co/Public/Tendering/OpportunityDetail/Index?noticeUID=CO1.NTC.9500664&amp;isFromPublicArea=True&amp;isModal=true&amp;asPopupView=true</t>
  </si>
  <si>
    <t>CO1.REQ.9638461</t>
  </si>
  <si>
    <t>CO1.PCCNTR.8870344</t>
  </si>
  <si>
    <t>PRESTAR LOS SERVICIOS PROFESIONALES A LA JUNTA ADMINISTRADORA LOCAL.</t>
  </si>
  <si>
    <t>pilarsoto_solonabogados@hotmail.com</t>
  </si>
  <si>
    <t>AK 94 152 90</t>
  </si>
  <si>
    <t xml:space="preserve">Dirigir las actividades relacionadas con el desarrollo de las sesiones de la JAL.
Llevar actualizado el listado de asistencia de los ediles a las sesiones 
Ejercer apoyo a la supervisión 
Llevar el registro numérico, continuo ascendente y permanente de los acuerdos locales.
Orientar jurídicamente a la Junta Administradora Local  en las sesiones, mesas de trabajo, comités y eventos de acuerdo con los temas que le sean designados y en el cumplimiento de las atribuciones a su cargo de conformidad con la normatividad vigente.
Brindar apoyo en la revisión y/o proyección jurídica de los acuerdos locales de la Junta Administradora Local y demás actos administrativos, conforme con la normatividad vigente. 
Elaborar y revisar los requerimientos, derechos de petición, solicitudes y/o documentos técnicos de información que deba atender la Junta Administradora Local.
Asistir a las reuniones a las que sea citado o designado, para la atención de los asuntos relacionados con el objeto contractual.
Las demás que le sean asignadas y que estén relacionadas con el objeto del contrato. </t>
  </si>
  <si>
    <t xml:space="preserve">ANDRÉS FELIPE JIMÉNEZ FANDIÑO </t>
  </si>
  <si>
    <t>CALLE 166 #9-45</t>
  </si>
  <si>
    <t>05-33-GP-2537-02-19-144781</t>
  </si>
  <si>
    <t>458-2026-CPS-AG (144781)</t>
  </si>
  <si>
    <t>458-2026</t>
  </si>
  <si>
    <t>458</t>
  </si>
  <si>
    <t>WILLIAM ANDRES PEREIRA ZEA</t>
  </si>
  <si>
    <t>CO1.PCCNTR.9085979</t>
  </si>
  <si>
    <t>wapereiraz@unal.edu.co</t>
  </si>
  <si>
    <t>KR 57 128 B 14</t>
  </si>
  <si>
    <t>05-33-GP-2537-02-06-144779</t>
  </si>
  <si>
    <t>459-2026-CPS-P (144779)</t>
  </si>
  <si>
    <t>459-2026</t>
  </si>
  <si>
    <t>459</t>
  </si>
  <si>
    <t>CAROLINA VALENCIA BAUTISTA</t>
  </si>
  <si>
    <t>CO1.PCCNTR.8920311</t>
  </si>
  <si>
    <t>ingvalencia.b@gmail.com</t>
  </si>
  <si>
    <t>CARRERA 100 # 72 - 20</t>
  </si>
  <si>
    <t>895 47 994000009117</t>
  </si>
  <si>
    <t>05-33-GP-2537-02-07-144779</t>
  </si>
  <si>
    <t>460-2026-CPS-P (144779)</t>
  </si>
  <si>
    <t>460-2026</t>
  </si>
  <si>
    <t>460</t>
  </si>
  <si>
    <t>CRISTIAN ANDRES MONROY CARANTON</t>
  </si>
  <si>
    <t>CO1.PCCNTR.8933541</t>
  </si>
  <si>
    <t>cristianmonroy91@gmail.com</t>
  </si>
  <si>
    <t>CALLE 95 # 71 - 75</t>
  </si>
  <si>
    <t>47.4 Meses</t>
  </si>
  <si>
    <t>05-33-GP-2537-02-22-144793</t>
  </si>
  <si>
    <t>FDLSUBA-CD-185-2026 (144793)</t>
  </si>
  <si>
    <t>461-2026-CPS-AG (144793)</t>
  </si>
  <si>
    <t>461-2026</t>
  </si>
  <si>
    <t>461</t>
  </si>
  <si>
    <t xml:space="preserve">CAROL YASMINE LOPEZ MARTINEZ </t>
  </si>
  <si>
    <t>https://community.secop.gov.co/Public/Tendering/OpportunityDetail/Index?noticeUID=CO1.NTC.9552094&amp;isFromPublicArea=True&amp;isModal=true&amp;asPopupView=true</t>
  </si>
  <si>
    <t>CO1.REQ.9635437</t>
  </si>
  <si>
    <t>CO1.PCCNTR.8919259</t>
  </si>
  <si>
    <t>PRESTAR SERVICIOS EN EL ÁREA DE GESTIÓN DEL DESARROLLO LOCAL; REALIZANDO ACTIVIDADES DE APOYO QUE CONTRIBUYAN AL CUMPLIMIENTO DE LAS METAS DEL PLAN DE DESARROLLO LOCAL</t>
  </si>
  <si>
    <t>karolopez1114@gmail.com</t>
  </si>
  <si>
    <t>CALLE 42 # 90 C - 4</t>
  </si>
  <si>
    <t xml:space="preserve">Generar y mantener actualizadas las bases de datos que sean necesarias para el almacenamiento oportuno de la información, garantizando la custodia de la información y su veracidad. 
Realizar  la solicitud de cotizaciones requeridas para la elaboración de estudios de mercado de los proyectos a formular a través de diferentes mecanismos (contactos, vía telefónica, correo electrónico y visita presencial), organizando los soportes y la matriz que permita consolidar los elementos y/o servicios requeridos.
Apoyar las actividades relacionadas con el proceso de presupuesto participativo.
Participar en las reuniones en los cuales sea designado por el apoyo a la supervisión y/o la supervisión. 
Realizar las actividades logísticas, técnicas, operativas y administrativas  que le sean designadas por el apoyo a la supervisión para coadyudar en el desarrollo de las funciones de la oficina de planeación. 
Apoyar las demás actividades que le sean asignadas por el Alcalde Local y/o el apoyo a _x000D_
la supervisión del contrato y que surjan de la naturaleza del mismo_x000D_
</t>
  </si>
  <si>
    <t>05-33-GP-2537-02-23-144793</t>
  </si>
  <si>
    <t>462-2026-CPS-AG (144793)</t>
  </si>
  <si>
    <t>462-2026</t>
  </si>
  <si>
    <t>462</t>
  </si>
  <si>
    <t>MICHAEL ANDRES BAUTISTA CESPEDES</t>
  </si>
  <si>
    <t>CO1.PCCNTR.8932820</t>
  </si>
  <si>
    <t>michaelbautista920612@gmail.com</t>
  </si>
  <si>
    <t>CARRERA 136 A # 17 D - 66</t>
  </si>
  <si>
    <t>05-33-GP-2537-02-24-144793</t>
  </si>
  <si>
    <t>463-2026-CPS-AG (144793)</t>
  </si>
  <si>
    <t>463-2026</t>
  </si>
  <si>
    <t>463</t>
  </si>
  <si>
    <t>SANDRA MILENA VARGAS TAMAYO</t>
  </si>
  <si>
    <t>CO1.PCCNTR.9207815</t>
  </si>
  <si>
    <t>PRESTAR SERVICIOS EN EL ÁREA DE GESTIÓN DEL DESARROLLO LOCAL; REALIZANDO ACTIVIDADES DE APOYO QUE CONTRIBUYAN AL CUMPLIMIENTO DE LAS METAS DEL PLAN DE DESARROLLO LOCAL.</t>
  </si>
  <si>
    <t xml:space="preserve"> ALEXANDRA_P17@HOTMAIL.COM</t>
  </si>
  <si>
    <t>CLL 1 D # 25-51</t>
  </si>
  <si>
    <t>05-33-GP-2537-02-25-144793</t>
  </si>
  <si>
    <t>464-2026-CPS-AG (144793)</t>
  </si>
  <si>
    <t>464-2026</t>
  </si>
  <si>
    <t>464</t>
  </si>
  <si>
    <t>LUZ NELIDA JIMENEZ MENDIETA</t>
  </si>
  <si>
    <t>CO1.PCCNTR.8919284</t>
  </si>
  <si>
    <t>luzj430@gmail.com</t>
  </si>
  <si>
    <t>TRANSVERSAL 94 D # 88 - 36</t>
  </si>
  <si>
    <t>29.5 Meses</t>
  </si>
  <si>
    <t>05-33-GP-2537-02-08-144779</t>
  </si>
  <si>
    <t>465-2026-CPS-P (144779)</t>
  </si>
  <si>
    <t>465-2026</t>
  </si>
  <si>
    <t>465</t>
  </si>
  <si>
    <t>SARITA RICO VALDES</t>
  </si>
  <si>
    <t>CO1.PCCNTR.8959806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</si>
  <si>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</si>
  <si>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saritaricov1@gmail.com</t>
  </si>
  <si>
    <t>CALLE 115 #52-30</t>
  </si>
  <si>
    <t>04-26-PP-2456-01-24-147186</t>
  </si>
  <si>
    <t>466-2026-CPS-P (147186)</t>
  </si>
  <si>
    <t>466-2026</t>
  </si>
  <si>
    <t>466</t>
  </si>
  <si>
    <t>JHONATAN ALEXANDER MARROQUIN VASQUEZ</t>
  </si>
  <si>
    <t>CO1.PCCNTR.8890919</t>
  </si>
  <si>
    <t>ing.jamarroquin@gmail.com</t>
  </si>
  <si>
    <t>CARRERA 1ª NO 6C-35 SUR</t>
  </si>
  <si>
    <t>05-33-GP-2537-02-110-153250</t>
  </si>
  <si>
    <t>FDLSUBA-CD-186-2026 (153250)</t>
  </si>
  <si>
    <t>467-2026-CPS-P (153250)</t>
  </si>
  <si>
    <t>467-2026</t>
  </si>
  <si>
    <t>467</t>
  </si>
  <si>
    <t>SONIA  CAROLINA  RIAÑO DAZA</t>
  </si>
  <si>
    <t>https://community.secop.gov.co/Public/Tendering/OpportunityDetail/Index?noticeUID=CO1.NTC.9511802&amp;isFromPublicArea=True&amp;isModal=true&amp;asPopupView=true</t>
  </si>
  <si>
    <t>CO1.BDOS.9491786</t>
  </si>
  <si>
    <t>CO1.PCCNTR.8879667</t>
  </si>
  <si>
    <t>Prestar los servicios profesionales especializados al Área Gestión del Desarrollo Local en el Centro de Documentación e Información CDI de la Alcaldía Local de Suba.</t>
  </si>
  <si>
    <t>socarida1@hotmail.com</t>
  </si>
  <si>
    <t>KR 14 B 161 54 AP 1201</t>
  </si>
  <si>
    <t>LIDER CDI</t>
  </si>
  <si>
    <t xml:space="preserve">Guiar la gestión correspondiente al trámite de documentos a través del CDI_x000D_
Dirigir las actividades necesarias para la radicación de documentos a través del CDI_x000D_
Apoyar la supervisión de contratos y convenios que le sean designados por el alcalde(sa) Local, conforme con lo establecido en el Manual de Supervisión e Interventoría de la Secretaría Distrital de Gobierno._x000D_
_x000D_
Garantizar que todos los documentos radicados sean digitalizados para su respectivo trámite_x000D_
Programar la logística de reparto externo de los documentos generados por la Entidad_x000D_
Garantizar la digitalización de todos los documentos remitidos por la Entidad para acuse de recibo_x000D_
Organizar la entrega al archivo de la Alcaldía para su respectivo almacenamiento_x000D_
Las demás que le sean asignadas y de cumplimiento a su objeto contractual_x000D_
</t>
  </si>
  <si>
    <t>05-33-GP-2537-02-204-146506</t>
  </si>
  <si>
    <t>FDLSUBA-CD-187-2026 (146506)</t>
  </si>
  <si>
    <t>468-2026-CPS-P (146506)</t>
  </si>
  <si>
    <t>468-2026</t>
  </si>
  <si>
    <t>468</t>
  </si>
  <si>
    <t>JAZMIN ASTRID MOYANO ORDOÑEZ</t>
  </si>
  <si>
    <t>https://community.secop.gov.co/Public/Tendering/OpportunityDetail/Index?noticeUID=CO1.NTC.9513183&amp;isFromPublicArea=True&amp;isModal=true&amp;asPopupView=true</t>
  </si>
  <si>
    <t>CO1.REQ.9659760</t>
  </si>
  <si>
    <t>CO1.PCCNTR.8881532</t>
  </si>
  <si>
    <t>PRESTAR SERVICIOS PROFESIONALES COMO APOYO AL ÁREA DE GERENCIAS DE LA SOLUCIÓN; EN PROCESOS Y PROCEDIMIENTOS DE PRESUPUESTO DE LA ALCALDÍA LOCAL DE SUBA.</t>
  </si>
  <si>
    <t>jazmina.moyanoo@gmail.com</t>
  </si>
  <si>
    <t>CARRERA 94 # 151 - 36</t>
  </si>
  <si>
    <t>MARIA ALEJANDRA BARBOSA VALDERRAMA</t>
  </si>
  <si>
    <t>C.C. No.1110505661 de Bogotá D.C.</t>
  </si>
  <si>
    <t xml:space="preserve">GERENCIAS DE LA SOLUCIÓN </t>
  </si>
  <si>
    <t>Realizar el seguimiento de las comunicaciones oficiales, incluyendo la elaboración, radicación, envío y respuesta de los oficios dirigidos a entidades externas y dependencias internas de la Alcaldía Local de Suba, garantizando la trazabilidad y el adecuado control de los mismos.
Asistir a las reuniones convocadas por el supervisor del contrato, elaborando los respectivos registros, actas o reportes que se deriven de las mismas, conforme a lo dispuesto en el objeto contractual
Verificar, organizar y depurar los registros del sistema ORFEO y de la plataforma Bogotá Te Escucha (BTE) que ingresen al área de Gerencias de la Solución, asegurando la correcta clasificación, gestión y archivo documental, conforme a la normatividad vigente en materia de gestión documental.
Organizar, custodiar y administrar el archivo físico y digital del área de Gerencias, garantizando el cumplimiento de las políticas institucionales de gestión documental, conservación y acceso a la información.
Apoyar la planeación y ejecución logística de reuniones, jornadas y eventos relacionados con las Gerencias de la Solución y demás actividades institucionales, asegurando el cumplimiento de los requerimientos técnicos, operativos y administrativos establecidos por la entidad.
Hacer seguimiento y actualizar las solicitudes registradas en la plataforma GERSON por el equipo de Gerencias, documentando los avances y resultados de gestión, y elaborando los reportes necesarios para la toma de decisiones.
Elaborar un informe mensual que consolide el seguimiento a las actividades desarrolladas y a la gestión de las solicitudes registradas por los equipos en las plataformas institucionales, con el fin de generar indicadores y mediciones de desempeño que contribuyan al control y evaluación de la gestión contractual.
Cumplir con las demás obligaciones que sean inherentes al objeto contractual, que se deriven de la normatividad vigente o que sean asignadas por el supervisor y/o el apoyo a la supervisión del contrato.</t>
  </si>
  <si>
    <t xml:space="preserve">05-33-GP-2537-02-207-146548 </t>
  </si>
  <si>
    <t>FDLSUBA-CD-188-2026 (146548)</t>
  </si>
  <si>
    <t>469-2026-CPS-P (146548)</t>
  </si>
  <si>
    <t>469-2026</t>
  </si>
  <si>
    <t>469</t>
  </si>
  <si>
    <t>ADY JOHANNA CUASTUZA RODRÍGUEZ</t>
  </si>
  <si>
    <t>https://community.secop.gov.co/Public/Tendering/OpportunityDetail/Index?noticeUID=CO1.NTC.9591819&amp;isFromPublicArea=True&amp;isModal=true&amp;asPopupView=true</t>
  </si>
  <si>
    <t>CO1.REQ.9727081</t>
  </si>
  <si>
    <t>CO1.PCCNTR.8960531</t>
  </si>
  <si>
    <t>PRESTAR SERVICIOS PROFESIONALES COMO ENLACE TERRITORIAL PARA LA ARTICULACIÓN; PLANEACIÓN Y EJECUCIÓN DE LA GERENCIA DE SOLUCIÓN CON LAS ACTIVIDADES ESTABLECIDAS POR LA ALCALDÍA LOCAL DE SUBA EN EL TERRITORIO ASIGNADO.</t>
  </si>
  <si>
    <t>adyjoha@gmail.com</t>
  </si>
  <si>
    <t>CL  132 C     92 A  05</t>
  </si>
  <si>
    <t>Canalizar las necesidades de la comunidad al interior de las diferentes áreas de la Alcaldía Local según su competencia, y ante las entidades públicas del orden Distrital y Nacional según sea el caso.
Identificar las necesidades del territorio asignado y de los ciudadanos que la habitan teniendo en cuenta sus características culturales, étnicas, edades, estratos etc.
Realizar una caracterización del territorio apoyándose en el diagnóstico de la localidad, e identificando sus características demográficas, de infraestructura y servicios públicos, de salud, educación, vivienda, seguridad, desarrollo económico, deportes, etc.
Identificar y caracterizar a los líderes comunitarios, deportivos, sociales, religiosos y empresariales del territorio asignado, así como representantes de entidades públicas y distritales. Con base en esta identificación, articular una red de actores estratégicos que_x000D_
permita establecer alianzas y generar acciones coordinadas orientadas a la solución de problemáticas y necesidades prioritarias de la comunidad.
Realizar recorridos territoriales de manera periódica en el área asignada, con el fin de garantizar presencia institucional continua en el marco de la Gerencia de la Solución a su cargo, documentando cada recorrido mediante registros, informes o reportes mensuales que evidencien las acciones realizadas, los actores contactados y las situaciones identificadas en el territorio.
Asistir a todas las reuniones que se citen relacionadas con las Gerencias de la Solución.
Atender a los ciudadanos, dejando registro de al menos el 100 % de las interacciones en los medios institucionales establecidos para tal fin.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sean inherentes al objeto contractual, que se encuentren en la normatividad vigente o sean solicitadas por el supervisor y/o apoyo a la supervisión del contrato.</t>
  </si>
  <si>
    <t>11.7 Meses</t>
  </si>
  <si>
    <t xml:space="preserve">05-33-GP-2537-02-208-146548 </t>
  </si>
  <si>
    <t>470-2026-CPS-P (146548)</t>
  </si>
  <si>
    <t>470-2026</t>
  </si>
  <si>
    <t>470</t>
  </si>
  <si>
    <t>CAMILA ALEXANDRA SILVA PAEZ</t>
  </si>
  <si>
    <t>CO1.PCCNTR.8960736</t>
  </si>
  <si>
    <t>ALEXANDRA.SILVAP@GMAIL.COM</t>
  </si>
  <si>
    <t>CALLE 145 A # 45 A - 11</t>
  </si>
  <si>
    <t xml:space="preserve">05-33-GP-2537-02-209-146548 </t>
  </si>
  <si>
    <t>471-2026-CPS-P (146548)</t>
  </si>
  <si>
    <t>471-2026</t>
  </si>
  <si>
    <t>471</t>
  </si>
  <si>
    <t>DIANA PAOLA PERDOMO FERNANDEZ</t>
  </si>
  <si>
    <t>CO1.PCCNTR.9095724</t>
  </si>
  <si>
    <t>dianaperdomof@outlook.com</t>
  </si>
  <si>
    <t>CALLE 83 # 96 - 51</t>
  </si>
  <si>
    <t>22.4 Meses</t>
  </si>
  <si>
    <t xml:space="preserve">05-33-GP-2537-02-210-146548 </t>
  </si>
  <si>
    <t>472-2026-CPS-P (146548)</t>
  </si>
  <si>
    <t>472-2026</t>
  </si>
  <si>
    <t>472</t>
  </si>
  <si>
    <t xml:space="preserve">JOSE  CAMILO GOMEZ ALBORNOZ </t>
  </si>
  <si>
    <t>CO1.PCCNTR.8961022</t>
  </si>
  <si>
    <t>Jvsolucioneselectricas@gmail.com</t>
  </si>
  <si>
    <t>CARRERA 141 A BIS # 143 B - 19</t>
  </si>
  <si>
    <t xml:space="preserve">05-33-GP-2537-02-211-146548 </t>
  </si>
  <si>
    <t>473-2026-CPS-P (146548)</t>
  </si>
  <si>
    <t>473-2026</t>
  </si>
  <si>
    <t>473</t>
  </si>
  <si>
    <t>LEYDI PAOLA AVILA</t>
  </si>
  <si>
    <t>CO1.PCCNTR.8961240</t>
  </si>
  <si>
    <t>leluzavila@gmail.com</t>
  </si>
  <si>
    <t>CALLE 143 # 138 B - 5</t>
  </si>
  <si>
    <t xml:space="preserve">05-33-GP-2537-02-212-146548 </t>
  </si>
  <si>
    <t>474-2026-CPS-P (146548)</t>
  </si>
  <si>
    <t>474-2026</t>
  </si>
  <si>
    <t>474</t>
  </si>
  <si>
    <t>NICOLAS ROMÁN GUTIERREZ</t>
  </si>
  <si>
    <t>CO1.PCCNTR.8961521</t>
  </si>
  <si>
    <t>nickrom.26@hotmail.com</t>
  </si>
  <si>
    <t>315 711 7777</t>
  </si>
  <si>
    <t>CARRERA 9 # 23 - 5</t>
  </si>
  <si>
    <t xml:space="preserve">05-33-GP-2537-02-213-146548 </t>
  </si>
  <si>
    <t>475-2026-CPS-P (146548)</t>
  </si>
  <si>
    <t>475-2026</t>
  </si>
  <si>
    <t>475</t>
  </si>
  <si>
    <t>ROSA INES GUIO LOPEZ</t>
  </si>
  <si>
    <t>CO1.PCCNTR.8961548</t>
  </si>
  <si>
    <t>PRESTAR SERVICIOS PROFESIONALES COMO ENLACE TERRITORIAL PARA LA ARTICULACIÓN; PLANEACIÓN Y EJECUCIÓN DE LA GERENCIA DE SOLUCIÓN CON LAS ACTIVIDADES ESTABLECIDAS POR LA ALCALDÍA LOCAL DE SUBA EN EL TERRITORIO ASIGNADO</t>
  </si>
  <si>
    <t>leroguio@hotmail.com</t>
  </si>
  <si>
    <t>CALLE 143 F # 127 - 6</t>
  </si>
  <si>
    <t>360  47  994000059467</t>
  </si>
  <si>
    <t xml:space="preserve">05-33-GP-2537-02-214-146548 </t>
  </si>
  <si>
    <t>476-2026-CPS-P (146548)</t>
  </si>
  <si>
    <t>476-2026</t>
  </si>
  <si>
    <t>476</t>
  </si>
  <si>
    <t>CARMEN LILIANA PALOMINO VALENCIA</t>
  </si>
  <si>
    <t>CO1.PCCNTR.8994675</t>
  </si>
  <si>
    <t>seguridadplancolina@gmail.com</t>
  </si>
  <si>
    <t>320 395 0164</t>
  </si>
  <si>
    <t>CALLE 152 # 58 - 51</t>
  </si>
  <si>
    <t xml:space="preserve">NO APLICA </t>
  </si>
  <si>
    <t>32047994000035451</t>
  </si>
  <si>
    <t>20.2 Meses</t>
  </si>
  <si>
    <t xml:space="preserve">05-33-GP-2537-02-215-146548 </t>
  </si>
  <si>
    <t>477-2026-CPS-P (146548)</t>
  </si>
  <si>
    <t>477-2026</t>
  </si>
  <si>
    <t>477</t>
  </si>
  <si>
    <t>LILIA ALEXANDRA ARJONA MARIN</t>
  </si>
  <si>
    <t>CO1.PCCNTR.8961448</t>
  </si>
  <si>
    <t>laamsj@gmail.com</t>
  </si>
  <si>
    <t>300-3918879</t>
  </si>
  <si>
    <t>CARRERA 101 # 151 - 33</t>
  </si>
  <si>
    <t xml:space="preserve">05-33-GP-2537-02-216-146548 </t>
  </si>
  <si>
    <t>478-2026-CPS-P (146548)</t>
  </si>
  <si>
    <t>478-2026</t>
  </si>
  <si>
    <t>478</t>
  </si>
  <si>
    <t>JUAN CARLOS PIEDRAHÍTA SÁNCHEZ</t>
  </si>
  <si>
    <t>CO1.PCCNTR.8962347</t>
  </si>
  <si>
    <t>juank.ps78@gmail.com</t>
  </si>
  <si>
    <t>DG 146 136A 59</t>
  </si>
  <si>
    <t xml:space="preserve">05-33-GP-2537-02-218-146571 </t>
  </si>
  <si>
    <t>FDLSUBA-CD-189-2026 (146571)</t>
  </si>
  <si>
    <t>479-2026-CPS-AG (146571)</t>
  </si>
  <si>
    <t>479-2026</t>
  </si>
  <si>
    <t>479</t>
  </si>
  <si>
    <t>EDWIN ALEXANDER JIMENEZ GUERRERO</t>
  </si>
  <si>
    <t>https://community.secop.gov.co/Public/Tendering/OpportunityDetail/Index?noticeUID=CO1.NTC.9514562&amp;isFromPublicArea=True&amp;isModal=true&amp;asPopupView=true</t>
  </si>
  <si>
    <t>CO1.REQ.9660345</t>
  </si>
  <si>
    <t>CO1.PCCNTR.8882377</t>
  </si>
  <si>
    <t>PRESTAR SERVICIOS TECNICOS COMO
ENLACE TERRITORIAL PARA LA ARTICULACIÓN; PLANEACIÓN Y EJECUCIÓN DE LA GERENCIA
DE SOLUCIÓN CON LAS ACTIVIDADES ESTABLECIDAS POR LA ALCALDÍA LOCAL DE SUBA EN EL
TERRITORIO ASIGNADO.</t>
  </si>
  <si>
    <t>alexjimbass@gmail.com</t>
  </si>
  <si>
    <t>CL 129 D 103 45</t>
  </si>
  <si>
    <t>Generar espacios de escucha activa con la comunidad, recepcionando solicitudes y gestionando su trámite mediante los oficios correspondientes, a través de los canales establecidos por la Alcaldía Local para tal fin.
Realizar recorridos y participar en mesas de trabajo en el territorio asignado, con el fin de reconocer e identificar las necesidades de la comunidad.
Elaborar mensualmente un plan de trabajo basado en las necesidades del territorio asignado, en articulación con los lineamientos de la Alcaldía Local.
Promover la articulación estratégica con la comunidad, líderes y organizaciones del sector asignado, orientada a la construcción de acciones de impacto que fortalezcan el desarrollo comunitario.
Realizar seguimiento a los compromisos adquiridos en las reuniones mensuales con la comunidad y las entidades participantes, garantizando su adecuada gestión.
Las demás obligaciones inherentes al objeto contractual que le sean asignadas por el supervisor y/o el apoyo a la supervisión del contrato.</t>
  </si>
  <si>
    <t xml:space="preserve">05-33-GP-2537-02-219-146572 </t>
  </si>
  <si>
    <t>FDLSUBA-CD-190-2026 (146572)</t>
  </si>
  <si>
    <t>480-2026-CPS-AG (146572)</t>
  </si>
  <si>
    <t>480-2026</t>
  </si>
  <si>
    <t>480</t>
  </si>
  <si>
    <t>ANDRES FELIPE MEZA DIAZ</t>
  </si>
  <si>
    <t>https://community.secop.gov.co/Public/Tendering/OpportunityDetail/Index?noticeUID=CO1.NTC.9561790&amp;isFromPublicArea=True&amp;isModal=true&amp;asPopupView=true</t>
  </si>
  <si>
    <t>CO1.REQ.9700362</t>
  </si>
  <si>
    <t>CO1.PCCNTR.8934325</t>
  </si>
  <si>
    <t>PRESTAR SERVICIOS DE APOYO PARA LAS ACTIVIDADES ADMINISTRATIVAS Y DE GESTIÓN DOCUMENTAL; QUE SEAN PARTE DEL DESARROLLO DE LA ESTRATEGIA GERENCIA DE LA SOLUCIÓN EN EL TERRITORIO ASIGNADO POR PARTE DEL LA ALCALDÍA LOCAL DE SUBA</t>
  </si>
  <si>
    <t>andresmezad2519@gmail.com</t>
  </si>
  <si>
    <t>CARRERA 141 A # 132 D - 11</t>
  </si>
  <si>
    <t>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caso._x000D_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Construir y hacer seguimiento a la base de datos de los líderes comunitarios, entidades distritales y empresarios para generar alianzas estratégicas y solución para coadyuvar a resolver los problemas y las necesidades más sentidas de la ciudadanía del territorio asignado.
Apoyar la gestión logística de los espacios en los que se desarrollen los encuentros relacionados con las Gerencias de la Solución, garantizando el cumplimiento de los requerimientos operativos definidos por la entidad.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demande la Administración Local a través de su supervisor, que correspondan a la naturaleza del contrato y que sean necesarias para la consecución del fin del objeto contractual.</t>
  </si>
  <si>
    <t xml:space="preserve">05-33-GP-2537-02-220-146572 </t>
  </si>
  <si>
    <t>481-2026-CPS-AG (146572)</t>
  </si>
  <si>
    <t>481-2026</t>
  </si>
  <si>
    <t>481</t>
  </si>
  <si>
    <t>MAYERLY VARGAS CASTILLO</t>
  </si>
  <si>
    <t>CO1.PCCNTR.8934913</t>
  </si>
  <si>
    <t>mayerly21ang@hotmail.com</t>
  </si>
  <si>
    <t>CALLE 147 D 92 30</t>
  </si>
  <si>
    <t xml:space="preserve">05-33-GP-2537-02-221-146572 </t>
  </si>
  <si>
    <t>482-2026-CPS-AG (146572)</t>
  </si>
  <si>
    <t>482-2026</t>
  </si>
  <si>
    <t>482</t>
  </si>
  <si>
    <t>ANDRES CAUSTUZA RODRIGUEZ</t>
  </si>
  <si>
    <t>CO1.PCCNTR.8935028</t>
  </si>
  <si>
    <t>acrdrums83@gmail.com</t>
  </si>
  <si>
    <t>320 8150811</t>
  </si>
  <si>
    <t>TV 120 A 129 D 68</t>
  </si>
  <si>
    <t xml:space="preserve">05-33-GP-2537-02-222-146572 </t>
  </si>
  <si>
    <t>483-2026-CPS-AG (146572)</t>
  </si>
  <si>
    <t>483-2026</t>
  </si>
  <si>
    <t>483</t>
  </si>
  <si>
    <t>PAULINA ALEJANDRA GONZALEZ MONTES</t>
  </si>
  <si>
    <t>CO1.PCCNTR.8936211</t>
  </si>
  <si>
    <t>alejandra1979bb@gmail.com</t>
  </si>
  <si>
    <t>31047994000020351</t>
  </si>
  <si>
    <t>05-33-GP-2537-02-160-145562</t>
  </si>
  <si>
    <t>FDLSUBA-CD-191-2026 (145562)</t>
  </si>
  <si>
    <t>484-2026-CPS-P (145562)</t>
  </si>
  <si>
    <t>484-2026</t>
  </si>
  <si>
    <t>484</t>
  </si>
  <si>
    <t>HUGO ORTEGA</t>
  </si>
  <si>
    <t>https://community.secop.gov.co/Public/Tendering/OpportunityDetail/Index?noticeUID=CO1.NTC.9459859&amp;isFromPublicArea=True&amp;isModal=true&amp;asPopupView=true</t>
  </si>
  <si>
    <t>CO1.REQ.9601843</t>
  </si>
  <si>
    <t>CO1.PCCNTR.8829934</t>
  </si>
  <si>
    <t xml:space="preserve"> ESPECIALIZADO MAGISTER PROFESIONAL</t>
  </si>
  <si>
    <t>heog0519@gmail.com</t>
  </si>
  <si>
    <t>KR 7 A 0 72 CHIA</t>
  </si>
  <si>
    <t>27.9 Meses</t>
  </si>
  <si>
    <t xml:space="preserve">05-33-GP-2537-02-223-146572 </t>
  </si>
  <si>
    <t>485-2026-CPS-P (146572)</t>
  </si>
  <si>
    <t>485-2026</t>
  </si>
  <si>
    <t>485</t>
  </si>
  <si>
    <t>ALBA NELLYMAR CAMACHO BORREGO</t>
  </si>
  <si>
    <t>CO1.PCCNTR.8936198</t>
  </si>
  <si>
    <t>produccionesalbacamacho@gmail.com</t>
  </si>
  <si>
    <t>KR 101 A 130 C 47</t>
  </si>
  <si>
    <t>18.5 Meses</t>
  </si>
  <si>
    <t>05-33-GP-2537-02-136-145368</t>
  </si>
  <si>
    <t>486-2026-CPS-AG (145368)</t>
  </si>
  <si>
    <t>486-2026</t>
  </si>
  <si>
    <t>486</t>
  </si>
  <si>
    <t>DARLY VANNESA SOTELO BORDA</t>
  </si>
  <si>
    <t>CO1.PCCNTR.8892188</t>
  </si>
  <si>
    <t>vanesotelo10@gmail.com</t>
  </si>
  <si>
    <t>TRANSVERSAL 127 C BIS # 139 A - 76</t>
  </si>
  <si>
    <t>360 47 994000058418 0</t>
  </si>
  <si>
    <t>05-33-GP-2537-02-94-145029</t>
  </si>
  <si>
    <t>487-2026-CPS-P (145029)</t>
  </si>
  <si>
    <t>487-2026</t>
  </si>
  <si>
    <t>487</t>
  </si>
  <si>
    <t>CLAUDIA MARCELA MONTERO ROJAS</t>
  </si>
  <si>
    <t>CO1.PCCNTR.8831696</t>
  </si>
  <si>
    <t>marcela.montero1@hotmail.com</t>
  </si>
  <si>
    <t>CARRERA 81 A # 13 F - 67</t>
  </si>
  <si>
    <t>05-33-GP-2537-02-126-145205</t>
  </si>
  <si>
    <t>FDLSUBA-CD-192-2026 (145205)</t>
  </si>
  <si>
    <t>488-2026-CPS-P (145205)</t>
  </si>
  <si>
    <t>488-2026</t>
  </si>
  <si>
    <t>488</t>
  </si>
  <si>
    <t>CARLOS ALBERTO VARGAS CARPINTERO</t>
  </si>
  <si>
    <t>https://community.secop.gov.co/Public/Tendering/OpportunityDetail/Index?noticeUID=CO1.NTC.9557761&amp;isFromPublicArea=True&amp;isModal=true&amp;asPopupView=true</t>
  </si>
  <si>
    <t>CO1.REQ.9704845</t>
  </si>
  <si>
    <t>CO1.PCCNTR.8924400</t>
  </si>
  <si>
    <t>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t>
  </si>
  <si>
    <t>cvargascarpinetro@gmail.com</t>
  </si>
  <si>
    <t>3187938876_x000D_</t>
  </si>
  <si>
    <t>CALLE 71 SUR # 14 B - 57</t>
  </si>
  <si>
    <t xml:space="preserve">Consolidar y revisar documentos precontractuales del Área de Gestión del Desarrollo verificando el cumplimiento de las metas establecidas en el Plan de Desarrollo Local y la normatividad aplicable.
Acompañar el seguimiento y control a la ejecución de los proyectos de inversión, propuestas de ciudadanos a través del mecanismo de participación de presupuestos participativos y funcionamiento de la alcaldía local, conforme a los lineamientos institucionales y distritales en materia.
Consolidar la información de la formulación y ejecución de los Proyectos de Inversión realizada por el Área de Gestión del Desarrollo Local.
Acompañar la ejecución de los procesos administrativos, técnicos que se adelanten en el Área de Gestión del Desarrollo Local, así como el control y evaluación de los diferentes planes, programas y proyectos adoptados en el plan de desarrollo local.
Revisar, analizar y atender los requerimientos de la ciudadanía, entes de control, derechos de petición y/o similares que sean radicados en el aplicativo Orfeo y/o por diferentes medios, que le sean asignados.			
Las demás actividades que se generen en temas de Planeación Local y que le sean asignadas por el Alcalde Local y/o el Apoyo a la Supervisión del contrato.		</t>
  </si>
  <si>
    <t>68.6 Meses</t>
  </si>
  <si>
    <t>05-33-GP-2537-03-33-145410</t>
  </si>
  <si>
    <t>489-2026-CPS-P (145410)</t>
  </si>
  <si>
    <t>489-2026</t>
  </si>
  <si>
    <t>489</t>
  </si>
  <si>
    <t>AYDA VANESA RUIZ RIVERA</t>
  </si>
  <si>
    <t>CO1.PCCNTR.8872888</t>
  </si>
  <si>
    <t>CARRERA 107 A # 141 A - 9</t>
  </si>
  <si>
    <t>02-07-GP-2599-03-09-149753</t>
  </si>
  <si>
    <t>FDLSUBA-CD-193-2026 (149753)</t>
  </si>
  <si>
    <t>490-2026-CPS-P (149753)</t>
  </si>
  <si>
    <t>490-2026</t>
  </si>
  <si>
    <t>490</t>
  </si>
  <si>
    <t>JENNY REBECA MOGOLLON CASTILLO</t>
  </si>
  <si>
    <t>https://community.secop.gov.co/Public/Tendering/OpportunityDetail/Index?noticeUID=CO1.NTC.9524894&amp;isFromPublicArea=True&amp;isModal=true&amp;asPopupView=true</t>
  </si>
  <si>
    <t>CO1.REQ.9661968</t>
  </si>
  <si>
    <t>CO1.PCCNTR.8892467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</si>
  <si>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</si>
  <si>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consultorio.limpiamente@gmail.com</t>
  </si>
  <si>
    <t>CARRERA 89 # 127 - 5</t>
  </si>
  <si>
    <t xml:space="preserve">ANDRES SANTOS PETREL </t>
  </si>
  <si>
    <t>C.C No 80.257.080 de Bogotá</t>
  </si>
  <si>
    <t>SUBSIDIO C</t>
  </si>
  <si>
    <t xml:space="preserve">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Capital._x000D_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mayor._x000D_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social._x000D_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otros._x000D_
Realizar la visitas de validación de condiciones de las personas mayores que presentan novedades por los cruces de bases de datos o en procedimiento de seguimiento y control que adelanta la Subdirección para la Vejez y la Alcaldia Local._x000D_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Capital_x000D_
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instrumentos._x000D_
Diseñar, implementar y evaluar las actividades relacionadas con los encuentros de desarrollo humano, de acuerdo con los lineamientos técnicos brindados por la Subdirección para la Vejez_x000D_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_x000D_
Participar en las reuniones y diferentes actividades que programe la Alcaldía Local, la Secretaría Distrital de Integración Social  - Subdirección para la Vejez y la Subdireccion  Local_x000D_
Las demás inherentes a su obligaciones contractuales y que se requieran para el cabal cumplimiento del contrato. _x000D_
</t>
  </si>
  <si>
    <t xml:space="preserve">APOYO Y OPORTUNIDADES PARA UNA VIDA DIGNA			</t>
  </si>
  <si>
    <t>01-05-GP-2583-01-110-147371</t>
  </si>
  <si>
    <t>FDLSUBA-CD-194-2026 (147371)</t>
  </si>
  <si>
    <t>491-2026-CPS-P (147371)</t>
  </si>
  <si>
    <t>491-2026</t>
  </si>
  <si>
    <t>491</t>
  </si>
  <si>
    <t>LAURA STEFANÍA OCHOA DOMINGUEZ</t>
  </si>
  <si>
    <t>https://community.secop.gov.co/Public/Tendering/OpportunityDetail/Index?noticeUID=CO1.NTC.9515268&amp;isFromPublicArea=True&amp;isModal=true&amp;asPopupView=true</t>
  </si>
  <si>
    <t>CO1.REQ.9661890</t>
  </si>
  <si>
    <t>CO1.PCCNTR.8883255</t>
  </si>
  <si>
    <t>PRESTAR SERVICIOS PROFESIONALES COMO REFERENTE DE DERECHOS HUMANOS; PARA APOYAR EL DISEÑO; IMPLEMENTACIÓN Y SEGUIMIENTO DE ACCIONES DE PROMOCIÓN; PROTECCIÓN Y GARANTÍA DE DERECHOS HUMANOS EN LA LOCALIDAD DE SUBA; EN EL MARCO DEL PLAN DE DESARROLLO LOCAL: CONFIANDO EN SU VECI; SUBA CAMINA SEGURA Y EN</t>
  </si>
  <si>
    <t>ochoalaura.2@gmail.com</t>
  </si>
  <si>
    <t>CALLE 19 # 5 - 30</t>
  </si>
  <si>
    <t>CBC100073853</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</si>
  <si>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y se relacionen con el objeto contractual y que le sean designados por el supervisor y/o apoyo a la supervisión del contrato. 
Elaborar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Apoyar técnica y estratégicamente el diseño, implementación, seguimiento y evaluación de acciones, estrategias y actividades orientadas a la promoción, protección y garantía de los derechos humanos.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</si>
  <si>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01-05-GP-2583-01-21-147350</t>
  </si>
  <si>
    <t>492-2026-CPS-AG (147350)</t>
  </si>
  <si>
    <t>492-2026</t>
  </si>
  <si>
    <t>492</t>
  </si>
  <si>
    <t>JHEYSSON ALEXANDER NARANJO SILVA</t>
  </si>
  <si>
    <t>CO1.PCCNTR.8901309</t>
  </si>
  <si>
    <t xml:space="preserve">Alexandernaran35@gmail.com
</t>
  </si>
  <si>
    <t>CRA 51D NO 41ª ¿ 27 SUR</t>
  </si>
  <si>
    <t>02-12-PP-2439-04-01-147126</t>
  </si>
  <si>
    <t>FDLSUBA-CD-195-2026 (147126)</t>
  </si>
  <si>
    <t>493-2026-CPS-P (147126)</t>
  </si>
  <si>
    <t>493-2026</t>
  </si>
  <si>
    <t>493</t>
  </si>
  <si>
    <t>CAMILO ANDRES BELTRAN MUÑOZ</t>
  </si>
  <si>
    <t>https://community.secop.gov.co/Public/Tendering/OpportunityDetail/Index?noticeUID=CO1.NTC.9560959&amp;isFromPublicArea=True&amp;isModal=true&amp;asPopupView=true</t>
  </si>
  <si>
    <t>CO1.REQ.9673744</t>
  </si>
  <si>
    <t>CO1.PCCNTR.8927077</t>
  </si>
  <si>
    <t>PRESTAR SERVICIOS PROFESIONALES AL ÁREA DE GESTIÓN DEL DESARROLLO LOCAL DE LA ALCALDÍA LOCAL DE SUBA; PARA APOYAR LA ESTRUCTURACIÓN; FORMULACIÓN; EVALUACIÓN Y SEGUIMIENTO A LOS PROYECTOS DE INVERSIÓN ENFOCADOS EN EL FORTALECIMIENTO DEL TEJIDO SOCIAL DE LA LOCALIDADDE SUBA.</t>
  </si>
  <si>
    <t>camilob1990@outlook.com</t>
  </si>
  <si>
    <t>CALLE 127 # 58 - 45 BOGOTÁ</t>
  </si>
  <si>
    <t>Implementar con oportunidad y calidad los procedimientos, protocolos e instructivos establecidos por la Entidad para la operación y prestación del servicio Apoyos Económicos para personas mayores - Apoyo Económico Tipo C.
Realizar las visitas de validación de condiciones de ingreso, las reportadas por informe único o por novedades identificadas en las Subdirecciones Locales; así como una visita de validación de condiciones anual de las personas mayores que no reportan novedad, procurando la oportunidad y calidad de la información.
Realizar las consultas y cruces de bases de datos en SIRBE, VUR, Fosyga, Ruaf, Registraduría, Inhumados, rama judicial, comprobador de derechos, DNP (Lugar puntaje de SISBEN) y las demás consultas que permitan identificar alguna novedad de los participantes del servicio.
Diligenciar de manera oportuna, sistemática y permanente la ficha SIRBE y demás instrumentos o formatos institucionales inherentes a los procedimientos del servicio Apoyos Económicos para personas mayores - Apoyo Económico Tipo C
Verificar que se realice el registro de la totalidad de las variables contenidas en la ficha SIRBE en el Sistema de información Misional - SIRBE, las fichas de seguimiento y registro de visitas de validación de condiciones y los documentos que soportan la gestión y seguimiento de la operación y prestación del servicio.
Clasificar, ordenar y archivar la documentación que genera el servicio Apoyos Económicos para personas mayores  - Apoyo Económico Tipo C, de acuerdo con la normatividad vigente y los procedimientos establecidos por la Entidad, procurando el adecuado manejo y conservación de la documentación generada con ocasión de la prestación del servicio.
Brindar la información requerida para dar respuesta a solicitudes de los ciudadanos, entes de control y demás agentes internos y externos o para la elaboración de informes o presentaciones de la Secretaría Distrital de Integración social,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</si>
  <si>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27.8 Meses</t>
  </si>
  <si>
    <t>02-07-GP-2599-03-01-146423</t>
  </si>
  <si>
    <t>FDLSUBA-CD-196-2026 (146423)</t>
  </si>
  <si>
    <t>494-2026-CPS-P (146423)</t>
  </si>
  <si>
    <t>494-2026</t>
  </si>
  <si>
    <t>494</t>
  </si>
  <si>
    <t>YURY ANDRÉS SANTOS PETREL</t>
  </si>
  <si>
    <t>https://community.secop.gov.co/Public/Tendering/OpportunityDetail/Index?noticeUID=CO1.NTC.9532104&amp;isFromPublicArea=True&amp;isModal=true&amp;asPopupView=true</t>
  </si>
  <si>
    <t>CO1.REQ.9671017</t>
  </si>
  <si>
    <t>CO1.PCCNTR.8899046</t>
  </si>
  <si>
    <t>O23011745992024259901000</t>
  </si>
  <si>
    <t>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</si>
  <si>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yury.santos@gobiernobogota.gov.co</t>
  </si>
  <si>
    <t>CARRERA 79 A # 11 A - 40</t>
  </si>
  <si>
    <t>Coordinar la operación, seguimiento y cumplimiento de los procedimientos generales de los servicios, procedimientos específicos del servicio Apoyos Económicos. Así como, implementar el procedimiento administrativo de cobro, de conformidad con lo previsto en los artículos 7,8 y 9 del Decreto Distrital 397 de 2011 ¿Por el cual se establece el reglamento interno del recaudo de cartera en el Distrito Capital y se dictan otras disposiciones¿ y la Resolución 257 de 2013 ¿Por medio de la cual se adoptan los Manuales de Administración y Cobro de Cartera de la Secretaría Distrital de Gobierno y el Sector Localidades, y se dictan otras disposiciones¿.
Articular las acciones de seguimiento, verificación y puntos de control que permitan consolidar la gestión, los reportes de novedades de la operación y prestación del servicio en el marco de la implementación de los procedimientos generales y específicos del servicio (Apoyo Económico Tipo C) y los lineamientos Técnicos establecidos por la Subdirección para la Vejez ¿ Secretaría Distrital de Integración Social.
Verificar y revisar que los profesionales administrativos, de seguimiento y técnicos realicen los cruces de bases de datos individuales de las personas mayores que se encuentran como participantes del servicio (Apoyo económico Tipo C), así como las personas que se encuentran registrados en la modalidad de identificación (Solicitud de Servicio e Inscritos) previo al ingreso, en el marco del procedimiento de seguimiento y control.
Emitir los conceptos técnicos que le sean requeridos en el desarrollo de las acciones / actividades establecidos en los procedimientos generales, específicos, protocolos e instructivos del servicio y del Proyecto de Inversión.
Proyectar y/o revisar los actos administrativos que deban expedirse con ocasión de la prestación del servicio social "Apoyos para la seguridad económica" de acuerdo con los procedimientos y los lineamientos establecidos por la Subdirección para la Vejez ¿ Secretaría Distrital de Integración Social.
Realizar acciones de seguimiento al registro y actualización de la información que contribuyan al correcto cumplimiento del procedimiento estipulado para la prestación del servicio Apoyos Económicos Tipo C, aplicando los instrumentos técnicos y tecnológicos previstos para tal fin; así como aplicar los instrumentos aprobados para la ejecución del Proyecto (fichas, formatos, entre otros), con el fin de realizar seguimiento a las actualizaciones del Sistema Misional SIRBE y las bases de datos, realizando las respectivas consultas, verificación, revisión y aprobación.
Elaborar y analizar mensualmente la información de la meta física, las acciones de seguimiento, verificación y control que permitan consolidar los reportes de gestión del servicio social y el reporte de las novedades como: ingresos, egresos, saldos altos, cobros y no cobros, bloqueos, retiros fuera de la ciudad, y o las novedades reportadas en el informe único, o las identificadas en el seguimiento. 
Revisar y verificar que se realicen las visitas de validación de condiciones (Diligenciamiento de la Ficha SIRBE - descripción y concepto) a las personas mayores que se encuentran en la lista de espera y que son priorizadas para el ingreso al servicio y cumplen con los criterios y lineamientos establecidos.
Atender, tramitar y dar respuesta oportuna a las solicitudes, derechos de petición y acciones de tutela, de las y los ciudadanas-os y entes de control, teniendo en cuenta los lineamientos y términos establecidos para este fin.
Presentar los casos de las personas mayores priorizadas de acuerdo con los criterios, ante el Comité Operativo Local de Envejecimiento y Vejez ¿ Mesa técnica, así como los egresos.
Realizar seguimiento y ejecutar los planes de mejoramiento derivados de los hallazgos internos y auditorías externas, cobros indebidos, hallazgos administrativos y/o fiscales, con sus respectivos reportes, así como adelantar oportunamente las actuaciones y procesos administrativos q</t>
  </si>
  <si>
    <t>80.2 Meses</t>
  </si>
  <si>
    <t>02-07-GP-2599-03-03-146532</t>
  </si>
  <si>
    <t>FDLSUBA-CD-197-2026 (146532)</t>
  </si>
  <si>
    <t>495-2026-CPS-P (146532)</t>
  </si>
  <si>
    <t>495-2026</t>
  </si>
  <si>
    <t>495</t>
  </si>
  <si>
    <t>VIVIANA MEJIA PRADA</t>
  </si>
  <si>
    <t>https://community.secop.gov.co/Public/Tendering/OpportunityDetail/Index?noticeUID=CO1.NTC.9560129&amp;isFromPublicArea=True&amp;isModal=true&amp;asPopupView=true</t>
  </si>
  <si>
    <t>CO1.REQ.9671816</t>
  </si>
  <si>
    <t>CO1.PCCNTR.8926568</t>
  </si>
  <si>
    <t>Vivis.0602.vm@gmail.com</t>
  </si>
  <si>
    <t>Calle 131 c bis 94 d 27</t>
  </si>
  <si>
    <t>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t>
  </si>
  <si>
    <t>Apoyo y oportunidades para una vida digna</t>
  </si>
  <si>
    <t>02-07-GP-2599-03-04-146532</t>
  </si>
  <si>
    <t>496-2026-CPS-P (146532)</t>
  </si>
  <si>
    <t>496-2026</t>
  </si>
  <si>
    <t>496</t>
  </si>
  <si>
    <t>JENNIFER LOPEZ RUIZ</t>
  </si>
  <si>
    <t>CO1.PCCNTR.8927164</t>
  </si>
  <si>
    <t>PRESTAR LOS SERVICIOS PROFESIONALES PARA LABOPERACIÓN; PRESTACIÓN; SEGUIMIENTO Y CUMPLIMIENTO DE LOS PROCEDIMIENTOS ADMINISTRATIVOS; OPERATIVOS Y PROGRAMÁTICOS DEL SERVICIO APOYO ECONÓMICO TIPO C; QUE CONTRIBUYAN A LA GARANTÍA DE LOS DERECHOS DE LA POBLACIÓN MAYOR EN EL MARCO DE LA POLÍTICA PÚBLICA</t>
  </si>
  <si>
    <t>psicologalopezruiz@gmail.com</t>
  </si>
  <si>
    <t>CL 167 D 8 58 TO 9 APTO 930</t>
  </si>
  <si>
    <t xml:space="preserve">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
</t>
  </si>
  <si>
    <t>02-07-GP-2599-03-05-146554</t>
  </si>
  <si>
    <t>FDLSUBA-CD-198-2026 (146554)</t>
  </si>
  <si>
    <t>497-2026-CPS-P (146554)</t>
  </si>
  <si>
    <t>497-2026</t>
  </si>
  <si>
    <t>497</t>
  </si>
  <si>
    <t>NATALIA DEL PILAR GAMBA ELIAS</t>
  </si>
  <si>
    <t>https://community.secop.gov.co/Public/Tendering/OpportunityDetail/Index?noticeUID=CO1.NTC.9548239&amp;isFromPublicArea=True&amp;isModal=true&amp;asPopupView=true</t>
  </si>
  <si>
    <t>CO1.REQ.9672144</t>
  </si>
  <si>
    <t>CO1.PCCNTR.8915324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</si>
  <si>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t>
  </si>
  <si>
    <t>nataliad.gambae@outlook.com</t>
  </si>
  <si>
    <t>TRANSVERSAL 96 A # 75 D - 10</t>
  </si>
  <si>
    <t xml:space="preserve">Realizar la supervisión de contratos y convenios que le sean designados por el alcalde(sa) Local, conforme con lo establecido en el Manual de Supervisión e Interventoría de la Secretaría Distrital de Gobierno._x000D_
Realizar la elaboración de los estudios previos de los proyectos de inversión designados por el ordenador del gasto, de acuerdo con el plan de compras del Área de Gestión del Desarrollo Local_x000D_
Realizar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contrato._x000D_
</t>
  </si>
  <si>
    <t>02-07-GP-2599-03-06-146554</t>
  </si>
  <si>
    <t>498-2026-CPS-P (146554)</t>
  </si>
  <si>
    <t>498-2026</t>
  </si>
  <si>
    <t>498</t>
  </si>
  <si>
    <t>LUZ ADRIANA VARGAS RENDON</t>
  </si>
  <si>
    <t>CO1.PCCNTR.8915187</t>
  </si>
  <si>
    <t>adrivargasrendon@hotmail.com</t>
  </si>
  <si>
    <t>BOGOTA DC</t>
  </si>
  <si>
    <t xml:space="preserve">02-07-GP-2599-03-07-146561 </t>
  </si>
  <si>
    <t>FDLSUBA-CD-199-2026 (146561)</t>
  </si>
  <si>
    <t>499-2026-CPS-AG (146561)</t>
  </si>
  <si>
    <t>499-2026</t>
  </si>
  <si>
    <t>499</t>
  </si>
  <si>
    <t>CHRISTIAN DAVID ROMERO BAQUERO</t>
  </si>
  <si>
    <t>https://community.secop.gov.co/Public/Tendering/OpportunityDetail/Index?noticeUID=CO1.NTC.9565315&amp;isFromPublicArea=True&amp;isModal=true&amp;asPopupView=true</t>
  </si>
  <si>
    <t>CO1.REQ.9672534</t>
  </si>
  <si>
    <t>CO1.PCCNTR.8931483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</si>
  <si>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t>
  </si>
  <si>
    <t>davidromerosk8@gmail.com</t>
  </si>
  <si>
    <t>CARRERA 20 A # 40 B - 19</t>
  </si>
  <si>
    <t>Registrar en los tiempos establecidos con oportunidad y calidad las novedades y actuaciones relacionadas (Cambios de estados, ingresos, egresos, traslados, solicitud de bloqueos) de acuerdo con la implementación de los procedimientos establecidos para la operación y prestación del servicio de apoyos económicos para personas mayores ¿ Apoyo Económico Tipo C, así como los actos administrativos.
Registrar con oportunidad y calidad en el aplicativo de focalización los datos de las personas mayores que solicitan el servicio, y/o que se encuentran atendidas y/o vinculadas al servicio de apoyo económico para personas mayores, teniendo en cuenta los instructivos que para tal efecto expida la Entidad.
Registrar en el SIRBE, con calidad y oportunidad la actualización de la información de las personas mayores en estado "En Atención", de acuerdo con los instructivos, protocolos, procedimientos en los tiempos establecidos por la SDIS y la Subdirección para la Vejez.
Realizar las consultas y cruces de bases de datos en SIRBE, VUR, Fosyga, Ruaf Registraduría, Inhumados, rama judicial, comprobador de derechos, DNP (Lugar puntaje de SISBEN) y las demás consultas que permitan identificar alguna novedad de los participantes del servicio. 
Apoyar en la implementación de los procedimientos generales, procedimientos específicos, protocolos e instructivos establecidos por la Entidad para la operación y prestación del servicio Apoyos Económicos para Personas Mayores y el procedimiento de gestión de cartera.  Así como apoyar el desarrollo de las actividades de los servicios de la Subdirección para la Vejez.
Clasificar, ordenar y archivar la documentación que genera el servicio de Apoyos Económicos para Personas Mayores, de acuerdo con la normatividad vigente y los procedimientos establecidos por la Entidad, procurando el adecuado manejo y conservación de la documentación generada con ocasión de la prestación del servicio._x000D_
Brindar la información requerida para dar respuesta a solicitudes de los ciudadanos, entes de control y demás agentes internos y externos o para la elaboración de informes o presentaciones requeridas,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contrato._x000D_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</si>
  <si>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45 Meses</t>
  </si>
  <si>
    <t xml:space="preserve">02-07-GP-2599-03-08-146561 </t>
  </si>
  <si>
    <t>500-2026-CPS-AG (146561)</t>
  </si>
  <si>
    <t>500-2026</t>
  </si>
  <si>
    <t>500</t>
  </si>
  <si>
    <t>ALFONSO ORLANDO SUÁREZ DÍAZ</t>
  </si>
  <si>
    <t>CO1.PCCNTR.8931980</t>
  </si>
  <si>
    <t>alfsuarezdiaz@gmail.com</t>
  </si>
  <si>
    <t>CALLE 74 A # 26 - 50 CASO 95210 CASO NO. 135813 -169341</t>
  </si>
  <si>
    <t xml:space="preserve">Compensar EPS </t>
  </si>
  <si>
    <t>02-07-GP-2599-01-01-146566</t>
  </si>
  <si>
    <t>FDLSUBA-CD-200-2026 (146566)</t>
  </si>
  <si>
    <t>501-2026-CPS-AG (146566)</t>
  </si>
  <si>
    <t>501-2026</t>
  </si>
  <si>
    <t>501</t>
  </si>
  <si>
    <t>SEBASTIAN RODRIGUEZ SOLORZANO</t>
  </si>
  <si>
    <t>https://community.secop.gov.co/Public/Tendering/OpportunityDetail/Index?noticeUID=CO1.NTC.9543554&amp;isFromPublicArea=True&amp;isModal=true&amp;asPopupView=true</t>
  </si>
  <si>
    <t>CO1.REQ.9673161</t>
  </si>
  <si>
    <t>CO1.PCCNTR.8912511</t>
  </si>
  <si>
    <t>PRESTAR SERVICIOS DE APOYO A LA GESTIÓN PARA EL SEGUIMIENTO DEL CUMPLIMIENTO DE LOS PROCEDIMIENTOS ADMINISTRATIVOS; OPERATIVOS Y TÉCNICOS ASOCIADOS A LA INCLUSIÓN SOCIAL Y SEGURIDAD ECONÓMICA EN LA LOCALIDAD DE SUBA</t>
  </si>
  <si>
    <t>sebastianrs1993@gmail.com</t>
  </si>
  <si>
    <t>CALLE 147 # 76 - 29</t>
  </si>
  <si>
    <t>Apoyar el acompañamiento y seguimiento a la implementación de la estrategia de apoyos económicos IMG.
Realizar las actividades de carácter administrativo que se requieran para el adecuado funcionamiento de los proyectos y metas del Plan de Desarrollo Local, con especial énfasis en el proyecto 2599 ¿ 'Apoyo y oportunidades para una vida digna'. Dichas actividades incluyen, entre otras, la atención a la ciudadanía, elaboración de respuestas a derechos de petición, preparación y trámite de notificaciones, labores de archivo, procesos de bancarización, así como cualquier otra tarea administrativa que sea necesaria para el cumplimiento de los objetivos del proyecto.
Clasificar, ordenar y archivar la documentación que genera el proyecto 2599 y sus respectivas metas del Plan de Desarrollo Local, en especial lo relacionado con la meta de Ingreso Mínimo garantizado, de acuerdo con la normatividad vigente y los procedimientos establecidos por la Entidad, procurando el adecuado manejo y conservación de la documentación generada con ocasión de la prestación del servicio.
Brindar la información requerida para atender oportunamente solicitudes formuladas por la ciudadanía, entes de control y demás actores internos y externos, así como para la elaboración de informes, presentaciones o documentos solicitados por la entidad. De igual forma, atender de manera presencial a los ciudadanos que realicen consultas relacionadas con el funcionamiento de los diferentes proyectos a cargo de la oficina.
Preparar, asistir y/o participar en los consejos, comités, comisiones, reuniones, mesas y/o demás espacios que indique el supervisor del contrato o sea convocado, socializando con oportunidad las actividades e información que de ellas se deriven.
Rendir los informes que le sean solicitados por la entidad, relacionados con el avance, resultados y cumplimiento de actividades del programa asignado, en los formatos y plazos que se indiquen.
Elaborar, al inicio del contrato, un plan de trabajo que permita evidenciar el cumplimiento del objeto y de las obligaciones contractuales. Así mismo, presentar informes mensuales de avance que incluyan las evidencias correspondientes de las actividades y/o productos ejecutados. Al finalizar la vigencia contractual, deberá entregarse al(la) supervisor(a), en medio digital, un informe final acompañado de los archivos y productos generados durante la ejecución del contrato.
Las demás que sean inherentes al objeto contractual, que se encuentren en la normatividad o que sean solicitadas por el supervisor del contrato.</t>
  </si>
  <si>
    <t>02-07-GP-2599-03-12-152160</t>
  </si>
  <si>
    <t>FDLSUBA-CD-201-2026 (152160)</t>
  </si>
  <si>
    <t>502-2026-CPS-P (152160)</t>
  </si>
  <si>
    <t>502-2026</t>
  </si>
  <si>
    <t>502</t>
  </si>
  <si>
    <t>SANDRA LILIANA CASTILLO BARRERO</t>
  </si>
  <si>
    <t>https://community.secop.gov.co/Public/Tendering/OpportunityDetail/Index?noticeUID=CO1.NTC.9738436&amp;isFromPublicArea=True&amp;isModal=true&amp;asPopupView=true</t>
  </si>
  <si>
    <t>CO1.REQ.9859442</t>
  </si>
  <si>
    <t>CO1.PCCNTR.9101693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</si>
  <si>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t>
  </si>
  <si>
    <t xml:space="preserve"> BACHILLER ESPECIALIZADO PROFESIONAL</t>
  </si>
  <si>
    <t>sandralcastillob@gmail.com</t>
  </si>
  <si>
    <t>CARRERA 89 # 152 - 42</t>
  </si>
  <si>
    <t>52 Meses</t>
  </si>
  <si>
    <t>02-07-GP-2599-03-13-152160</t>
  </si>
  <si>
    <t>503-2026-CPS-P (152160)</t>
  </si>
  <si>
    <t>503-2026</t>
  </si>
  <si>
    <t>503</t>
  </si>
  <si>
    <t>SANDRA PATRICIA CASTELLANOS SANCHEZ</t>
  </si>
  <si>
    <t>CO1.PCCNTR.9102731</t>
  </si>
  <si>
    <t>sandra_castellanos@hotmail.com</t>
  </si>
  <si>
    <t>CALLE 158 # 96 - 25</t>
  </si>
  <si>
    <t>02-07-GP-2599-03-14-152162</t>
  </si>
  <si>
    <t>FDLSUBA-CD-202-2026 (152162)</t>
  </si>
  <si>
    <t>504-2026-CPS-AG (152162)</t>
  </si>
  <si>
    <t>504-2026</t>
  </si>
  <si>
    <t>504</t>
  </si>
  <si>
    <t>FANY RUBIELA SIERRA VARGAS</t>
  </si>
  <si>
    <t>https://community.secop.gov.co/Public/Tendering/OpportunityDetail/Index?noticeUID=CO1.NTC.9689793&amp;isFromPublicArea=True&amp;isModal=true&amp;asPopupView=true</t>
  </si>
  <si>
    <t>CO1.REQ.9819438</t>
  </si>
  <si>
    <t>CO1.PCCNTR.9055273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</si>
  <si>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t>
  </si>
  <si>
    <t>Fanysierra11@gmail.com</t>
  </si>
  <si>
    <t>CALLE 169 A # 51 - 12</t>
  </si>
  <si>
    <t>05-33-GP-2537-03-109-151809</t>
  </si>
  <si>
    <t>FDLSUBA-CD-203-2026 (151809)</t>
  </si>
  <si>
    <t>505-2026-CPS-P (151809)</t>
  </si>
  <si>
    <t>505-2026</t>
  </si>
  <si>
    <t>505</t>
  </si>
  <si>
    <t>LILIA ZAMBRANO DURAN</t>
  </si>
  <si>
    <t>https://community.secop.gov.co/Public/Tendering/OpportunityDetail/Index?noticeUID=CO1.NTC.9678718&amp;isFromPublicArea=True&amp;isModal=true&amp;asPopupView=true</t>
  </si>
  <si>
    <t>CO1.BDOS.9651435</t>
  </si>
  <si>
    <t>CO1.PCCNTR.9042689</t>
  </si>
  <si>
    <t>PRESTAR LOS SERVICIOS PROFESIONALES DE ABOGADO PARA ESTRUCTURAR Y ADELANTAR LAS GESTIONES JURÍDICAS Y ADMINISTRATIVAS RELACIONADAS CON EL RÉGIMEN DE PROPIEDAD HORIZONTAL EN LA ALCALDÍA LOCAL DE  SUBA</t>
  </si>
  <si>
    <t>lzambranod@hotmail.com</t>
  </si>
  <si>
    <t>CALLE 128 C # 45 A - 41</t>
  </si>
  <si>
    <t>Resolver los recursos y revocatorias asignadas dentro de los 15 días siguientes a su reasignación. 
Servir de Enlace con la Secretaria Distrital de Gobierno y el Instituto Distrital de Participación y Acción comunal (IDPAC) para dar trámite a los asuntos relacionados con el régimen de propiedad horizontal.
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
Mantener comunicación con la Secretaría Distrital de Gobierno para mantener el aplicativo BIZAGI sin fallas asincrónicas para el buen registro de la documentación de las copropiedades.
Realizar el reparto y seguimiento de este sobre los procesos de inscripción radicados en el aplicativo BIZAGI correspondiente a la Alcaldía Local de Suba._x000D_
Verificar jurídicamente los documentos para expedir los certificados de propiedad Horizontal._x000D_
Acudir a las reuniones que sean programadas por la supervisión o el apoyo a la supervisión.
Las demás que sean inherentes al objeto contractual y sean solicitadas por el supervisor del contrato.</t>
  </si>
  <si>
    <t>02-14-PP-2498-02-17-146670</t>
  </si>
  <si>
    <t>506-2026-CPS-AG (146670)</t>
  </si>
  <si>
    <t>506-2026</t>
  </si>
  <si>
    <t>506</t>
  </si>
  <si>
    <t>OSCAR DAVID PINO GASCA</t>
  </si>
  <si>
    <t>CO1.PCCNTR.9188912</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</si>
  <si>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</si>
  <si>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OPINOGASCA@GMAIL.COM</t>
  </si>
  <si>
    <t>CALLE 7 # 87 B - 53</t>
  </si>
  <si>
    <t>05-33-GP-2537-03-108-14974</t>
  </si>
  <si>
    <t>FDLSUBA-CD-204-2026 (149749)</t>
  </si>
  <si>
    <t>507-2026-CPS-P (149749)</t>
  </si>
  <si>
    <t>507-2026</t>
  </si>
  <si>
    <t>507</t>
  </si>
  <si>
    <t>JOHN GUTIERREZ HERNANDEZ</t>
  </si>
  <si>
    <t>https://community.secop.gov.co/Public/Tendering/OpportunityDetail/Index?noticeUID=CO1.NTC.9822408&amp;isFromPublicArea=True&amp;isModal=true&amp;asPopupView=true</t>
  </si>
  <si>
    <t>CO1.REQ.9961789</t>
  </si>
  <si>
    <t>CO1.PCCNTR.9189398</t>
  </si>
  <si>
    <t>PRESTAR SERVICIOS PROFESIONALES PARA REALIZAR EL 
MONITOREO; EVALUACIÓN Y MEDICIÓN DEL RUIDO GENERADO POR FUENTES FIJAS Y  MÓVILES EN LA LOCALIDAD DE SUBA EN EL MARCO DE LAS ACTIVIDADES DE INSPECCIÓN;  VIGILANCIA Y CONTROL</t>
  </si>
  <si>
    <t>johngutierrez.0514@gmail.com</t>
  </si>
  <si>
    <t>CALLE 65 A SUR # 70 H - 10</t>
  </si>
  <si>
    <t>Realizar la identificación de las actividades generadoras de altos niveles de ruido para la implementación de las acciones y estrategias encaminadas a mitigar el fenómeno del ruido en la localidad.
Verificar e identificar en los IVC y recorridos planeados la presencia de fuentes generadoras de ruido Asociados a la actividad económica, como en el espacio público de conformidad con la normatividad vigente._x000D_
Formular las estrategias y acciones de intervención encaminadas a controlar y mitigar el fenómeno del ruido en la localidad.
Planear y mitigar con el apoyo de los referentes de Seguridad, Ambiente, Espacio Público y Riesgos del Área Jurídica los operativos encaminados a disminuir el fenómeno de ruido en la localidad._x000D_
Participar en las reuniones virtuales y presenciales programadas por la Secretaría de Gobierno, y/o la Alcaldía Local, y/o entidades del orden nacional y/o distrital para la organización de las actividades en el territorio relacionadas con la temática de ruido en la localidad._x000D_
Realizar un diagnóstico mensual de la problemática de ruido local generada por las fuentes fijas y móviles que afectan a la localidad a través de un informe técnico que permita identificar los factores, características y evolución del fenómeno de ruido._x000D_
Asistir a las áreas de trabajo y en general de la alcaldía local en las actividades de acompañamiento en calle para la preparación de operativos, espacios de intervención o situaciones de emergencia, que se requieran._x000D_
Elaborar y/o actualizar los mapas de ruido de la localidad de Suba que permitan efectuar el seguimiento y control a las acciones desplegadas en el marco de las actividades de Inspección, Vigilancia y Control._x000D_
Articular con Policía Nacional e Inspecciones de Policía, las actividades necesarias para dar cumplimiento al protocolo establecido para la incautación y entrega de las fuentes sonoras._x000D_
Dar cumplimiento al protocolo de Inspección, Vigilancia y Control vigente en materia de ruido en la localidad.
Contar con los equipos de sonometría ¿hardware y software¿ necesarios para dar cumplimiento al objeto y a las obligaciones contractuales, los cuales deberán encontrarse debidamente calibrados y con certificación vigente expedida por la autoridad competente, renovación que deberá realizarse de manera anual.
Proyectar las respuestas a derechos de petición y demás comunicaciones oficiales, gestionando la administración de esta información en el aplicativo ORFEO.
Las demás obligaciones que sean inherentes al objeto contractual, que se encuentren en la normatividad vigente o que sean solicitadas por el supervisor o apoyo a la supervisión del contrato.</t>
  </si>
  <si>
    <t>05-33-GP-2537-02-09-144779</t>
  </si>
  <si>
    <t>508-2026-CPS-P (144779)</t>
  </si>
  <si>
    <t>508-2026</t>
  </si>
  <si>
    <t>508</t>
  </si>
  <si>
    <t>FAVIO ZAMORA VALERO</t>
  </si>
  <si>
    <t>CO1.PCCNTR.9100258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</si>
  <si>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</si>
  <si>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zvalero@gmail.com</t>
  </si>
  <si>
    <t>CALLE 74D NO 70A -41</t>
  </si>
  <si>
    <t>01-05-GP-2583-01-104-147365</t>
  </si>
  <si>
    <t>509-2026-CPS-AG (147365)</t>
  </si>
  <si>
    <t>509-2026</t>
  </si>
  <si>
    <t>509</t>
  </si>
  <si>
    <t>LUZ YANIRA HURTADO POVEDA</t>
  </si>
  <si>
    <t>CO1.PCCNTR.8955201</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</si>
  <si>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</si>
  <si>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yanirahurtado171071@gmail.com</t>
  </si>
  <si>
    <t>CALLE 139 B # 114 - 2</t>
  </si>
  <si>
    <t>15.8 Meses</t>
  </si>
  <si>
    <t>05-33-GP-2537-02-35-145008</t>
  </si>
  <si>
    <t>FDLSUBA-CD-205-2026 (145008)</t>
  </si>
  <si>
    <t>510-2026-CPS-P (145008)</t>
  </si>
  <si>
    <t>510-2026</t>
  </si>
  <si>
    <t>510</t>
  </si>
  <si>
    <t>MONICA MARIA MARQUINEZ RAMIREZ</t>
  </si>
  <si>
    <t>https://community.secop.gov.co/Public/Tendering/OpportunityDetail/Index?noticeUID=CO1.NTC.9726525&amp;isFromPublicArea=True&amp;isModal=true&amp;asPopupView=true</t>
  </si>
  <si>
    <t>CO1.REQ.9851143</t>
  </si>
  <si>
    <t>CO1.PCCNTR.9091932</t>
  </si>
  <si>
    <t>PRESTAR LOS SERVICIOS PROFESIONALES COMO ABOGADO (A) PARA APOYAR LA GESTIÓN  CONTRACTUAL RELACIONADA CON LAS COMUNICACIONES DE LA ALCALDÍA LOCAL DE SUBA; EN LOS DIFERENTES PROCESOS DE SELECCIÓN  EN SUS ETAPAS PRECONTRACTUAL; CONTRACTUAL Y POSTCONTRACTUAL</t>
  </si>
  <si>
    <t>monimarr6@hotmail.com</t>
  </si>
  <si>
    <t>KR 77 19 87</t>
  </si>
  <si>
    <t>Nueva EPS</t>
  </si>
  <si>
    <t>Porvenir</t>
  </si>
  <si>
    <t xml:space="preserve">Realizar acompañamiento en las distintas etapas del proceso de contratación en relación con los contratos, convenios y demás acuerdos de voluntades que suscriba el Área de comunicaciones de la Alcaldía Local de Suba.
Proyectar los actos administrativos de carácter general o particular que se generan en la etapa_x000D_
precontractual, contractual y postcontractual que le sean asignados.
Participar en los diferentes comités y audiencias de contratación de los procesos de selección que le_x000D_
sean asignados.
Revisar y hacer seguimiento de temas de tipo contractual, que por su naturaleza tenga o requieran una atención especial por parte del área de comunicaciones de la Alcaldía local de Suba y los órganos de control
Revisar y/o proyectar las actas de liquidación de los contratos o convenios y demás acuerdos de_x000D_
voluntades que suscriba el Fondo de Desarrollo Local de Suba- Alcaldía Local de Suba
Emitir los conceptos jurídicos de carácter contractual y realizar los análisis de tipo jurídico de la misma índole que le sean asignados por la supervisión del contrato._x000D_
Realizar evaluaciones jurídicas de los proponentes y propuestas presentadas dentro de los procesos de_x000D_
selección de contratistas que le sean asignados.
Entregar los documentos generados en los diferentes procesos de selección en las etapas_x000D_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manejen_x000D_
Las demás inherentes a su obligaciones contractuales y que se requieran para el cabal cumplimiento del contrato. _x000D_
</t>
  </si>
  <si>
    <t>42.6 Meses</t>
  </si>
  <si>
    <t>ANGELA VIVIANA OROZCO CUBILLOS</t>
  </si>
  <si>
    <t>avorozco@hotmail.com</t>
  </si>
  <si>
    <t>04-27-GP-2581-01-01-147340</t>
  </si>
  <si>
    <t>FDLSUBA-CD-206-2026 (147340)</t>
  </si>
  <si>
    <t>511-2026-CPS-P (147340)</t>
  </si>
  <si>
    <t>511-2026</t>
  </si>
  <si>
    <t>511</t>
  </si>
  <si>
    <t>FREDY ARMANDO ORTIZ HERNANDEZ</t>
  </si>
  <si>
    <t>https://community.secop.gov.co/Public/Tendering/OpportunityDetail/Index?noticeUID=CO1.NTC.9606171&amp;isFromPublicArea=True&amp;isModal=true&amp;asPopupView=true</t>
  </si>
  <si>
    <t>CO1.REQ.9749366</t>
  </si>
  <si>
    <t>CO1.PCCNTR.8988317</t>
  </si>
  <si>
    <t>PRESTAR LOS SERVICIOS PROFESIONALES A LA ALCALDÍA LOCAL DE SUBA COMO ENLACE EN LOS 
TEMAS DE GESTIÓN DEL RIESGO DE CONFORMIDAD CON EL MARCO NORMATIVO APLICABLE PARA LA MATERIA EN LA LOCALIDAD DE 
SUBA</t>
  </si>
  <si>
    <t xml:space="preserve"> PROFESIONAL TITULO PROFESIONAL CON TRES (3) AÑOS DE EXPERIENCIA PROFESIONAL</t>
  </si>
  <si>
    <t>fredmorphis@gmail.com</t>
  </si>
  <si>
    <t>CARRERA 77 BIS N # 74 I - 15</t>
  </si>
  <si>
    <t>Apoya la formulación e implementación del Plan local de Gestión del Riesgo y Cambio Climático - PDGR CC- y las orientaciones del IDIGER, como entidad coordinadora del Sistema Distrital de Gestión de Riesgos y Cambio Climático SDGR-CC. 
Hacer seguimiento a la implementación de los proyectos de gestión de riesgos y cambio climático que se ejecuten en la Localidad.
Realizar y apoyar el proceso de formulación, ejecución, seguimiento y evaluación de la políticas, planes, programas y proyectos relacionados con el sector en temas de riesgo, evaluación y control de aglomeraciones y atracciones mecánicas y dispositivos de entretenimiento y coordinación del Consejo Local de Gestión del Riesgo y Cambio Climático
Participar y acompañar las actividades del PIRE de la localidad de Suba.
Articular, coordinar y gestionar ante las autoridades competentes, los requerimientos logísticos, en materia del Plan Institucional de Respuesta a Emergencias o demás instrumentos que lo modifiquen o sustituyan de la Localidad y su canalización a través del Fondo de Desarrollo Local de Suba.
Realizar la evaluación y control de las aglomeraciones registradas en la jurisdicción de la Localidad de Suba, conceptuando y cargando los conceptos en el módulo SUGA. 
Apoyar a la Alcaldía Local en el seguimiento a las recomendaciones derivadas de estudios, diagnósticos técnicos, conceptos técnicos y conceptos de amenaza ruina que se emitan en materia de riesgo por parte del IDIGER para la localidad y a los compromisos interinstitucionales producto de la atención de emergencias.
Participar en la respuesta a emergencias, calamidades o desastres, de conformidad con los lineamientos y funciones que establece la Estrategia Distrital de Respuesta a Emergencias.
Proyectar los informes y respuesta a los derechos de petición, solicitudes de entidades o comunidad que se formulen a la entidad, absolver las consultas y demás requerimientos relacionados con las actividades contractuales, en los plazos legalmente establecidos y realizar seguimiento a las respuestas proyectadas para la correspondencia asignada a su cargo incorporando dichas respuestas en las bases de datos. 
Acompañamiento en la realización de actividades, eventos y operativos que realice la administración local cuando sea necesario.
Brindar apoyo profesional para las actividades de gestión social y humanitaria que requiera la localidad, en el marco de reducción de riesgos de la Ciudad.
Realizar la verificación técnica y emitir concepto sobre los Permisos Unificados para Filmaciones Audiovisuales (PUFA) que se tramiten en la Localidad, conforme a la normatividad vigente y los lineamientos establecidos.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</si>
  <si>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64.8 Meses</t>
  </si>
  <si>
    <t>01-02-PP-2442-01-02-152491</t>
  </si>
  <si>
    <t>FDLSUBA-CD-207-2026 (152491)</t>
  </si>
  <si>
    <t>512-2026-CPS-P (152491)</t>
  </si>
  <si>
    <t>512-2026</t>
  </si>
  <si>
    <t>512</t>
  </si>
  <si>
    <t>INGRID CAROLINA AVILA ALZATE</t>
  </si>
  <si>
    <t>https://community.secop.gov.co/Public/Tendering/OpportunityDetail/Index?noticeUID=CO1.NTC.9613444&amp;isFromPublicArea=True&amp;isModal=true&amp;asPopupView=true</t>
  </si>
  <si>
    <t>CO1.REQ.9724543</t>
  </si>
  <si>
    <t>CO1.PCCNTR.8983216</t>
  </si>
  <si>
    <t>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t>
  </si>
  <si>
    <t>carolina.avila089@gmail.com</t>
  </si>
  <si>
    <t>DIAGONAL 98 C SUR # 6 - 34 ESTE</t>
  </si>
  <si>
    <t>Realizar la supervisión de contratos que le sean designados por el Alcalde Local, conforme con lo establecido en el Manual de Supervisión e Interventoría de la Secretaría Distrital de Gobierno.
Contribuir a la elaboración de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Realizar acciones de planeación estratégica promoviendo la incorporación de enfoques poblacionales y diferenciales, atendiendo las necesidades específicas de grupos como mujeres, jóvenes, adultos mayores, personas en situación de discapacidad, comunidades étnicas y población LGBTIQ+ para territorializar la Política Pública de Mujeres y Equidad de Género (PPMYEG) en la localidad de Suba.
Diseñar e implementar planes de fortalecimiento del talento humano del equipo territorial de Mujer y Equidad de Género que estén alineados con los objetivos estratégicos locales a fin de garantizar el cumplimiento de las metas del Plan de Desarrollo Local promoviendo la disminución de la violencia de género en la localidad.
Realizar la sistematización de experiencias y el análisis de datos cualitativos/cuantitativos resultantes de la implementación territorial produciendo informes técnicos con recomendaciones estratégicas.
Implementar mecanismos de seguimiento y evaluación (M&amp;E) basados en indicadores de impacto y resultado para medir el avance de la territorialización de la política pública.
Revisar, analizar y atender los requerimientos de la ciudadanía, entes de control, derechos de petición y/o similares que sean radicados en el aplicativo Orfeo y/o por diferentes medios que le sean asignados.
Contribuir estratégicamente y técnicamente la implementación de los Presupuestos Participativos de la localidad.
Las demás actividades que le sean asignadas por el Alcalde Local que surjan de la naturaleza del contrato.</t>
  </si>
  <si>
    <t>65.5 Meses</t>
  </si>
  <si>
    <t>05-33-GP-2537-02-171-145894</t>
  </si>
  <si>
    <t>513-2026-CPS-P (145894)</t>
  </si>
  <si>
    <t>513-2026</t>
  </si>
  <si>
    <t>513</t>
  </si>
  <si>
    <t>DAYANNA STEPHANNIE FONSECA VIVAS</t>
  </si>
  <si>
    <t>CO1.PCCNTR.9032020</t>
  </si>
  <si>
    <t>PRESTAR EL APOYO ASISTENCIAL A LAS COMISIONES DE LA
JUNTA ADMINISTRADORA LOCAL</t>
  </si>
  <si>
    <t>dayannafonseca.0508@gmail.com</t>
  </si>
  <si>
    <t>CL 142 C BIS 139 53</t>
  </si>
  <si>
    <t>36047994000060789</t>
  </si>
  <si>
    <t>05-33-GP-2537-02-172-145894</t>
  </si>
  <si>
    <t>514-2026-CPS-P (145894)</t>
  </si>
  <si>
    <t>514-2026</t>
  </si>
  <si>
    <t>514</t>
  </si>
  <si>
    <t>VLADIMIR MALAMBO SARMIENTO</t>
  </si>
  <si>
    <t>CO1.PCCNTR.9223355</t>
  </si>
  <si>
    <t>PRESTAR EL APOYO ASISTENCIAL A LAS COMISIONES DE LA JUNTA ADMINISTRADORA LOCAL</t>
  </si>
  <si>
    <t>vladimirmalambosar@gmail.com</t>
  </si>
  <si>
    <t>CL 94 72A 51 AP 9-203</t>
  </si>
  <si>
    <t xml:space="preserve">04-26-PP-2456-01-11-146574 </t>
  </si>
  <si>
    <t>515-2026-CPS-AG (146574)</t>
  </si>
  <si>
    <t>515-2026</t>
  </si>
  <si>
    <t>515</t>
  </si>
  <si>
    <t>HENGEMBER CASTILLO NAVARRO</t>
  </si>
  <si>
    <t>CO1.PCCNTR.8949214</t>
  </si>
  <si>
    <t>jeannavarrocastilllo272@gmail.com</t>
  </si>
  <si>
    <t>KR  132 A     130  15</t>
  </si>
  <si>
    <t>05-33-GP-2537-02-184-147307</t>
  </si>
  <si>
    <t>516-2026-CPS-AG (147307)</t>
  </si>
  <si>
    <t>516-2026</t>
  </si>
  <si>
    <t>516</t>
  </si>
  <si>
    <t>ROSA MARINA  RESTREPO PINEDA</t>
  </si>
  <si>
    <t>CO1.PCCNTR.8962869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</si>
  <si>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</si>
  <si>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restrepopinedo@yahoo.com</t>
  </si>
  <si>
    <t>310 2725398</t>
  </si>
  <si>
    <t>CALLE 129 # 55 - 70</t>
  </si>
  <si>
    <t>SEGUROS DEL  ESTADO SA</t>
  </si>
  <si>
    <t>05-33-GP-2537-02-137-145368</t>
  </si>
  <si>
    <t>517-2026-CPS-AG (145368)</t>
  </si>
  <si>
    <t>517-2026</t>
  </si>
  <si>
    <t>517</t>
  </si>
  <si>
    <t>WIMER ENDERSON PARRA SEPULVEDA</t>
  </si>
  <si>
    <t>CO1.PCCNTR.8991865</t>
  </si>
  <si>
    <t>PRESTAR LOS SERVICIOS DE APOYO AL ÁREA GESTIÓN DE DESARROLLO 
LOCAL EN EL CENTRO DE DOCUMENTACIÓN E INFORMACIÓN CDI DE LA ALCALDÍA LOCAL DE SUBA</t>
  </si>
  <si>
    <t>H2swilmer@hotmail.com</t>
  </si>
  <si>
    <t>TV  78 H  BIS  A  SUR  42 C  33  SUR</t>
  </si>
  <si>
    <t>11.1 Meses</t>
  </si>
  <si>
    <t>05-33-GP-2537-03-70-145515</t>
  </si>
  <si>
    <t>518-2026-CPS-P (145515)</t>
  </si>
  <si>
    <t>518-2026</t>
  </si>
  <si>
    <t>518</t>
  </si>
  <si>
    <t>DIANA CAROLINA AVILA CRUZ</t>
  </si>
  <si>
    <t>CO1.PCCNTR.8963169</t>
  </si>
  <si>
    <t>PRESTAR LOS SERVICIOS PROFESIONALES PARA APOYAR JURÍDICAMENTE LA EJECUCIÓN DE LAS ACCIONES REQUERIDAS PARA EL TRÁMITE E IMPULSO PROCESAL DE LAS ACTUACIONES CONTRAVENCIONALES Y/O QUERELLAS QUE CURSEN  EN LAS INSPECCIONES DE POLICÍA DE LA LOCALIDAD</t>
  </si>
  <si>
    <t>caro.avila93@gmail.com</t>
  </si>
  <si>
    <t>CARRERA 96 F # 22 K - 40</t>
  </si>
  <si>
    <t>36047994000059436</t>
  </si>
  <si>
    <t>50.5 Meses</t>
  </si>
  <si>
    <t>02-10-PP-2309-05-01-147035</t>
  </si>
  <si>
    <t>FDLSUBA-CD-208-2026 (147035)</t>
  </si>
  <si>
    <t>519-2026-CPS-P (147035)</t>
  </si>
  <si>
    <t>519-2026</t>
  </si>
  <si>
    <t>519</t>
  </si>
  <si>
    <t>ANGELICA MARÍA AMAYA MORALES</t>
  </si>
  <si>
    <t>https://community.secop.gov.co/Public/Tendering/OpportunityDetail/Index?noticeUID=CO1.NTC.9726437&amp;isFromPublicArea=True&amp;isModal=true&amp;asPopupView=true</t>
  </si>
  <si>
    <t>CO1.REQ.9860464</t>
  </si>
  <si>
    <t>CO1.PCCNTR.9103027</t>
  </si>
  <si>
    <t>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t>
  </si>
  <si>
    <t>amayaangelica2015@gmail.com</t>
  </si>
  <si>
    <t>CALLE 147 # 94 C - 75</t>
  </si>
  <si>
    <t>Realizar las actividades precontractuales, contractuales y/o de seguimiento que sean necesarias para la correcta ejecución del componente de acciones para la disminución los factores de riesgo frente al consumo de sustancias psicoactivas.
Realizar las actividades de facilitador(a) del componente acciones para la disminución los factores de riesgo frente al consumo de sustancias psicoactivas, de conformidad con las disposiciones legales.
Realizar seguimiento al equipo ejecutor del componente acciones para la disminución los factores de riesgo frente al consumo de sustancias psicoactivas, de conformidad con las disposiciones legales.
Responder a las solicitudes de la ciudadanía como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designadas por el Alcalde Local y/o el apoyo a la supervisión del contrato. 
Realizar los documentos necesarios para la rendición de informes, rendición de cuentas y avances del Plan de Desarrollo Local a entes de control, entidades, instancias de participación y comunidad en general.
Proyectar y presentar el informe ejecutivo mensual de avance del componente acciones para la disminución los factores de riesgo frente al consumo de sustancias psicoactivas.
Convocar y realizar la Secretaría Técnica del Comité Técnico de Seguimiento del componente Acciones para la disminución los factores de riesgo frente al consumo de sustancias psicoactivas.
Realizar el seguimiento de la matriz programática, proyección físico-financiera y revisar las presentaciones e informes. 
Realizar el proceso de articulación con PSPIC y otras áreas de la Subred de Servicio de Salud que desarrollen acciones relacionadas con el concepto de gasto con el fin favorecer la canalización y complementariedad en el desarrollo del proyecto. 
Realizar verificación de los soportes documentales aportados por el equipo ejecutor del proyecto para emitir aval de las actividades. 
Las demás actividades que se le sean asignadas por el supervisor y/o apoyo a la supervisión del contrato que sean relacionadas con el objeto del contrato.</t>
  </si>
  <si>
    <t>19.1 Meses</t>
  </si>
  <si>
    <t>01-05-GP-2583-01-22-147350</t>
  </si>
  <si>
    <t>520-2026-CPS-AG (147350)</t>
  </si>
  <si>
    <t>520-2026</t>
  </si>
  <si>
    <t>520</t>
  </si>
  <si>
    <t>CARMEN EVELIA RODELO GONZALEZ</t>
  </si>
  <si>
    <t>CO1.PCCNTR.9223942</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</si>
  <si>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</si>
  <si>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car.ro.gonza5@gmail.com</t>
  </si>
  <si>
    <t>CL  152 D     136 A  38</t>
  </si>
  <si>
    <t>02-10-GP-2309-01-05-147066</t>
  </si>
  <si>
    <t>521-2026-CPS-P (147066)</t>
  </si>
  <si>
    <t>521-2026</t>
  </si>
  <si>
    <t>521</t>
  </si>
  <si>
    <t>MALORI PATRICIA QUIROGA AFRICANO</t>
  </si>
  <si>
    <t>CO1.PCCNTR.8949426</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</si>
  <si>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</si>
  <si>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mquirogaafr@outlook.es</t>
  </si>
  <si>
    <t>CARRERA 103 C # 139 - 84</t>
  </si>
  <si>
    <t>02-10-GP-2309-01-06-147066</t>
  </si>
  <si>
    <t>522-2026-CPS-P (147066)</t>
  </si>
  <si>
    <t>522-2026</t>
  </si>
  <si>
    <t>522</t>
  </si>
  <si>
    <t>DAHIAN R RUIZ CAMPOS</t>
  </si>
  <si>
    <t>CO1.PCCNTR.9221594</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</si>
  <si>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</si>
  <si>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drocioruiz@gmail.com</t>
  </si>
  <si>
    <t>CALLE 152B # 104-50</t>
  </si>
  <si>
    <t>02-10-PP-2309-02-11-147455</t>
  </si>
  <si>
    <t>FDLSUBA-CD-209-2026 (147455)</t>
  </si>
  <si>
    <t>523-2026-CPS-P (147455)</t>
  </si>
  <si>
    <t>523-2026</t>
  </si>
  <si>
    <t>523</t>
  </si>
  <si>
    <t>YANITZA CATHERINE GOMEZ AVILA</t>
  </si>
  <si>
    <t>https://community.secop.gov.co/Public/Tendering/OpportunityDetail/Index?noticeUID=CO1.NTC.9618990&amp;isFromPublicArea=True&amp;isModal=true&amp;asPopupView=true</t>
  </si>
  <si>
    <t>CO1.REQ.9755151</t>
  </si>
  <si>
    <t>CO1.PCCNTR.8988671</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</si>
  <si>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t>
  </si>
  <si>
    <t>catherinegomez863@gmail.com</t>
  </si>
  <si>
    <t>CARRERA 132 A # 89 - 51</t>
  </si>
  <si>
    <t>61 Meses</t>
  </si>
  <si>
    <t>05-33-GP-2537-02-31-144880</t>
  </si>
  <si>
    <t>524-2026-CPS-P (144880)</t>
  </si>
  <si>
    <t>524-2026</t>
  </si>
  <si>
    <t>524</t>
  </si>
  <si>
    <t>JORGE ALEJANDRO CASTILLO HERRERA</t>
  </si>
  <si>
    <t>CO1.PCCNTR.8994885</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</si>
  <si>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t>
  </si>
  <si>
    <t>joalcahe@hotmail.com</t>
  </si>
  <si>
    <t>KR 8 A 151 83</t>
  </si>
  <si>
    <t xml:space="preserve">04-25-PP-2524-02-01-147189 </t>
  </si>
  <si>
    <t>FDLSUBA-CD-211-2026 (147189)</t>
  </si>
  <si>
    <t>526-2026-CPS-P (147189)</t>
  </si>
  <si>
    <t>526-2026</t>
  </si>
  <si>
    <t>526</t>
  </si>
  <si>
    <t>ADRIANA ISSIS RAMOS DOMINGUEZ</t>
  </si>
  <si>
    <t>https://community.secop.gov.co/Public/Tendering/OpportunityDetail/Index?noticeUID=CO1.NTC.9796942&amp;isFromPublicArea=True&amp;isModal=true&amp;asPopupView=true</t>
  </si>
  <si>
    <t>CO1.REQ.9860770</t>
  </si>
  <si>
    <t>CO1.PCCNTR.9164736</t>
  </si>
  <si>
    <t>O23011745992024252401000</t>
  </si>
  <si>
    <t>PRESTAR SERVICIOS PROFESIONALES EN ACCIONES ENFOCADAS  A  LA GENERACIÓN Y PROMOCIÓN DEL TERRITORIO; REALIZANDO ACCIONES  ENCAMINADAS A LA INTERVENCIÓN CON PROCESOS DE RESTAURACIÓN; REHABILITACIÓN  O RECUPERACIÓN ECOLÓGICA</t>
  </si>
  <si>
    <t>adrianaramosd@gmail.com</t>
  </si>
  <si>
    <t>CARRERA 2 # 8 - 27</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</si>
  <si>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</si>
  <si>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43 Meses</t>
  </si>
  <si>
    <t>SUBA CONSERVANDO ECOSISTEMAS</t>
  </si>
  <si>
    <t>01-05-GP-2583-01-23-147350</t>
  </si>
  <si>
    <t>527-2026-CPS-AG (147350)</t>
  </si>
  <si>
    <t>527-2026</t>
  </si>
  <si>
    <t>527</t>
  </si>
  <si>
    <t>MARTHA GRACIELA ROJAS SOTO</t>
  </si>
  <si>
    <t>CO1.PCCNTR.9164850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</si>
  <si>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</si>
  <si>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info@andaresidayvuelta.org</t>
  </si>
  <si>
    <t>CALLE 132 NO.158B - 20</t>
  </si>
  <si>
    <t>01-05-GP-2583-01-24-147350</t>
  </si>
  <si>
    <t>528-2026-CPS-AG (147350)</t>
  </si>
  <si>
    <t>528-2026</t>
  </si>
  <si>
    <t>528</t>
  </si>
  <si>
    <t>JOHN ALEXANDER CARDENAS ROA</t>
  </si>
  <si>
    <t>CO1.PCCNTR.9288421</t>
  </si>
  <si>
    <t>jhonalexandercardenasroa@gmail.com</t>
  </si>
  <si>
    <t>KR  6  #23  70</t>
  </si>
  <si>
    <t>SEGUROS DEL ESTADOS</t>
  </si>
  <si>
    <t>05-33-GP-2537-02-173-145894</t>
  </si>
  <si>
    <t>529-2026-CPS-AG (145894)</t>
  </si>
  <si>
    <t>529-2026</t>
  </si>
  <si>
    <t>529</t>
  </si>
  <si>
    <t>JULIÁN FELIPE DÍAZ BELTRÁN</t>
  </si>
  <si>
    <t>CO1.PCCNTR.8963540</t>
  </si>
  <si>
    <t>PRESTAR EL APOYO ASISTENCIAL A LAS COMISIONES DE LA JUNTA ADMINISTRADORA 
LOCAL.</t>
  </si>
  <si>
    <t>julianf.diazb@gmail.com</t>
  </si>
  <si>
    <t>KR 145 150 35 CA 8</t>
  </si>
  <si>
    <t>05-33-GP-2537-03-94-145522</t>
  </si>
  <si>
    <t>530-2026-CPS-AG (145522)</t>
  </si>
  <si>
    <t>530-2026</t>
  </si>
  <si>
    <t>530</t>
  </si>
  <si>
    <t>INGRID VANESSA GOMEZ SEGURA</t>
  </si>
  <si>
    <t>CO1.PCCNTR.9101090</t>
  </si>
  <si>
    <t>APOYAR ADMINISTRATIVA Y ASISTENCIALMENTE A LAS INSPECCIONES DE  POLICÍA DE LA LOCALIDAD</t>
  </si>
  <si>
    <t>ingridvanessagomezsegura@gmail.com</t>
  </si>
  <si>
    <t>KR 95 A #129 B 23</t>
  </si>
  <si>
    <t>05-33-GP-2537-03-51-145499</t>
  </si>
  <si>
    <t>531-2026-CPS-P (145499)</t>
  </si>
  <si>
    <t>531-2026</t>
  </si>
  <si>
    <t>531</t>
  </si>
  <si>
    <t>EDIRAIDI RODRIGUEZ VALERO</t>
  </si>
  <si>
    <t>CO1.PCCNTR.9098030</t>
  </si>
  <si>
    <t>PRESTAR LOS SERVICIOS PROFESIONALES PARA APOYAR TÉCNICAMENTE LAS DISTINTAS ETAPAS DE LOS  PROCESOS DE COMPETENCIA DE LAS INSPECCIONES DE POLICÍA DE LA LOCALIDAD; SEGÚN REPARTO</t>
  </si>
  <si>
    <t>edira_21@hotmail.com</t>
  </si>
  <si>
    <t>CALLE 24 A # 56 - 35</t>
  </si>
  <si>
    <t>01-05-GP-2583-01-25-147350</t>
  </si>
  <si>
    <t>532-2026-CPS-AG (147350)</t>
  </si>
  <si>
    <t>532-2026</t>
  </si>
  <si>
    <t>532</t>
  </si>
  <si>
    <t>SANDRA MILENA RUBIANO VALBUENA</t>
  </si>
  <si>
    <t>CO1.PCCNTR.8994830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</si>
  <si>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</si>
  <si>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sami554879@hotmail.com</t>
  </si>
  <si>
    <t>CRA 51 # 128A - 27</t>
  </si>
  <si>
    <t>8.9 Meses</t>
  </si>
  <si>
    <t xml:space="preserve">TERMINADO </t>
  </si>
  <si>
    <t>05-33-GP-2537-03-55-145510</t>
  </si>
  <si>
    <t>533-2026-CPS-P (145510)</t>
  </si>
  <si>
    <t>533-2026</t>
  </si>
  <si>
    <t>533</t>
  </si>
  <si>
    <t>CAMILO MOSQUERA BELTRÁN</t>
  </si>
  <si>
    <t>CO1.PCCNTR.8877670</t>
  </si>
  <si>
    <t>camilomosquerabeltran@gmail.com</t>
  </si>
  <si>
    <t>CALLE 146 # 58 - 12</t>
  </si>
  <si>
    <t>CBC100073640</t>
  </si>
  <si>
    <t>26.7 Meses</t>
  </si>
  <si>
    <t>02-10-PP-2309-02-02-146727</t>
  </si>
  <si>
    <t>FDLSUBA-CD-212-2026 (146727)</t>
  </si>
  <si>
    <t>534-2026-CPS-P (146727)</t>
  </si>
  <si>
    <t>534-2026</t>
  </si>
  <si>
    <t>534</t>
  </si>
  <si>
    <t>ANDRES REYES</t>
  </si>
  <si>
    <t>https://community.secop.gov.co/Public/Tendering/OpportunityDetail/Index?noticeUID=CO1.NTC.9538046&amp;isFromPublicArea=True&amp;isModal=true&amp;asPopupView=true</t>
  </si>
  <si>
    <t>CO1.REQ.9675788</t>
  </si>
  <si>
    <t>CO1.PCCNTR.8904946</t>
  </si>
  <si>
    <t>PRESTAR LOS SERVICIOS PROFESIONALES COMO ABOGADO (A) PARA APOYAR LA GESTIÓN DEL ÁREA GESTIÓN DEL DESARROLLO LOCAL DE
LA ALCALDÍA LOCAL DE SUBA; EN TEMAS DE POLÍTICA SOCIAL.</t>
  </si>
  <si>
    <t>mutis17@gmail.com</t>
  </si>
  <si>
    <t>CALLE 146-13-91 APTO 512</t>
  </si>
  <si>
    <t>Apoyar la supervisión de contratos y convenios que den cumplimiento a las metas del Plan de Desarrollo Local, designados por el alcalde(sa) Local, conforme con lo establecido en el Manual de Supervisión e Interventoría de la Secretaría Distrital de Gobierno
Realizar apoyo jurídico en la formulación, estudios previos, elaboración de estudios de sector y estudios de mercado para los proyectos de inversión que le sean asignados en relación con la gestión ambiental de la localidad. 
Asistir a las reuniones a las que sea citado o designado, para la atención de los asuntos relacionados con el objeto contractual.
Realizar el seguimiento del estado jurídico de los contratos y convenios relacionados con la gestión ambiental
Atender proposiciones, derechos de petición y solicitudes de los entes de control allegados a la Alcaldia
Las demás que se le asignen y que surjan de la naturaleza del Contrato</t>
  </si>
  <si>
    <t>02-10-PP-2309-02-10-147150</t>
  </si>
  <si>
    <t>FDLSUBA-CD-213-2026 (147150)</t>
  </si>
  <si>
    <t>535-2026-CPS-P (147150)</t>
  </si>
  <si>
    <t>535-2026</t>
  </si>
  <si>
    <t>535</t>
  </si>
  <si>
    <t>JOHANNA LOPEZ SUAREZ</t>
  </si>
  <si>
    <t>https://community.secop.gov.co/Public/Tendering/OpportunityDetail/Index?noticeUID=CO1.NTC.9591508&amp;isFromPublicArea=True&amp;isModal=true&amp;asPopupView=true</t>
  </si>
  <si>
    <t>CO1.REQ.9678777</t>
  </si>
  <si>
    <t>CO1.PCCNTR.8959015</t>
  </si>
  <si>
    <t>PRESTAR SERVICIOS PROFESIONALES ESPECIALIZADOS AL ÁREA DE GESTIÓN DEL DESARROLLO LOCAL PARA APOYAR LA COORDINACIÓN DE LAS ACCIONES INTEGRALES EN PROGRAMAS SOCIALES DE LA ALCALDÍA LOCAL DE SUBA.</t>
  </si>
  <si>
    <t>jua712@hotmail.com</t>
  </si>
  <si>
    <t>CARRERA 29 C # 0 - 36</t>
  </si>
  <si>
    <t xml:space="preserve">Realizar la supervisión de contratos y convenios que le sean designados por el Alcalde(sa) Local, conforme con lo establecido en el Manual de Supervisión e Interventoría de la Secretaría Distrital de Gobierno._x000D_
Proveer soporte especializado al Alcalde(sa) Local en todos los temas relacionados con los proyectos a cargo del Área de Gestión para el Desarrollo Local, ante las entidades estatales y de interacción de la comunidad._x000D_
Revisar y hacer seguimiento a la elaboración de los estudios previos de los proyectos de inversión designados por el ordenador del gasto, de acuerdo con el plan de compras del Área de Gestión del Desarrollo Local_x000D_
Elaborar los diagnósticos, documentos técnicos, análisis del sector, estudios de mercado y todos los demás que hagan parte de la formulación de los proyectos y componentes a su cargo_x000D_
Asistir a los consejos, mesas e instancias de participación que se generen o se relacionen con los asuntos locales o que se desarrollen en la localidad, que le sea solicitados por el Alcalde._x000D_
Realizar las actividades de apoyo a la supervisión de los contratos o convenios que le sean asignados, de conformidad con las disposiciones legales_x000D_
Servir de enlace al interior del Fondo de Desarrollo Local de Suba, para la formulación y seguimiento de los diferentes proyectos de inversión y/o funcionamiento con miras al cumplimiento de las metas del Plan de Desarrollo Local._x000D_
Consolidar los diferentes informes relacionados con la gestión de los propósitos del Plan de Desarrollo Local relacionados con salud, educación y subsidios.
Generar procesos de comunicación con las diferentes instancias internas a fin de depurar e integrar la información y preparar respuestas a requerimientos específicos de Órganos de control y a Derechos de Petición en referencia a los temas de política social_x000D_
Las demás que sean inherentes al objeto contractual, que se encuentren en la normatividad o que sean asignadas por el supervisor del contrato._x000D_
</t>
  </si>
  <si>
    <t>37 Meses</t>
  </si>
  <si>
    <t>02-10-GP-2309-01-01-147018</t>
  </si>
  <si>
    <t>FDLSUBA-CD-214-2026 (147018)</t>
  </si>
  <si>
    <t>536-2026-CPS-P (147018)</t>
  </si>
  <si>
    <t>536-2026</t>
  </si>
  <si>
    <t>536</t>
  </si>
  <si>
    <t>DIEGO FERNANDO ESPÍNDOLA ABRIL</t>
  </si>
  <si>
    <t>https://community.secop.gov.co/Public/Tendering/OpportunityDetail/Index?noticeUID=CO1.NTC.9561222&amp;isFromPublicArea=True&amp;isModal=true&amp;asPopupView=true</t>
  </si>
  <si>
    <t>CO1.REQ.9680924</t>
  </si>
  <si>
    <t>CO1.PCCNTR.8927468</t>
  </si>
  <si>
    <t>PRESTAR SERVICIOS PROFESIONALES PARA APORTAR AL CUMPLIMIENTO DE LAS METAS; OBJETIVOS Y PLAN DE ACCIÓN DE LA MESA DE SALUD MENTAL DE LA LOCALIDAD DE SUBA.</t>
  </si>
  <si>
    <t>dfespindolaa@unal.edu.co</t>
  </si>
  <si>
    <t>CALLE 31 # 13A - 51 TORRE 1 APTO 1906</t>
  </si>
  <si>
    <t>05-33-GP-2537-02-95-145029</t>
  </si>
  <si>
    <t>537-2026-CPS-P (145029)</t>
  </si>
  <si>
    <t>537-2026</t>
  </si>
  <si>
    <t>537</t>
  </si>
  <si>
    <t>MARIA PAULA ROJAS BETANCOURT</t>
  </si>
  <si>
    <t>CO1.PCCNTR.9132879</t>
  </si>
  <si>
    <t>mariapaulabogada@gmail.com</t>
  </si>
  <si>
    <t>CARRERA 1 SUR # 32 - 25</t>
  </si>
  <si>
    <t>05-33-GP-2537-02-67-144898</t>
  </si>
  <si>
    <t>538-2026-CPS-P (144898)</t>
  </si>
  <si>
    <t>538-2026</t>
  </si>
  <si>
    <t>538</t>
  </si>
  <si>
    <t>GINA PAOLA BRICEÑO CASAS</t>
  </si>
  <si>
    <t>CO1.PCCNTR.9063075</t>
  </si>
  <si>
    <t>Gpbc5962@gmail.com</t>
  </si>
  <si>
    <t>KR 7 E 5 27</t>
  </si>
  <si>
    <t xml:space="preserve">05-33-GP-2537-02-224-146572 </t>
  </si>
  <si>
    <t>539-2026-CPS-AG (146572)</t>
  </si>
  <si>
    <t>539-2026</t>
  </si>
  <si>
    <t>539</t>
  </si>
  <si>
    <t>LEIDY JHOANA CHITIVA SÁENZ</t>
  </si>
  <si>
    <t>CO1.PCCNTR.8977407</t>
  </si>
  <si>
    <t>PRESTAR SERVICIOS DE APOYO PARA LAS ACTIVIDADES ADMINISTRATIVAS Y DE GESTIÓN DOCUMENTAL; QUE SEAN PARTE DEL DESARROLLO DE LA ESTRATEGIA GERENCIA DE LA SOLUCIÓN EN EL TERRITORIO ASIGNADO POR PARTE DEL LA ALCALDÍA LOCAL DE SUBA.</t>
  </si>
  <si>
    <t>ladyjoechitiva@gmail.com</t>
  </si>
  <si>
    <t>CL 144 147 A 20 IN 85</t>
  </si>
  <si>
    <t xml:space="preserve">05-33-GP-2537-02-225-146572 </t>
  </si>
  <si>
    <t>540-2026-CPS-AG (146572)</t>
  </si>
  <si>
    <t>540-2026</t>
  </si>
  <si>
    <t>540</t>
  </si>
  <si>
    <t>PAULA ALEJANDRA GALINDO ALARCON</t>
  </si>
  <si>
    <t>CO1.PCCNTR.9064333</t>
  </si>
  <si>
    <t>aleja.alarcon2020@gmail.com</t>
  </si>
  <si>
    <t>AC 102 15 19</t>
  </si>
  <si>
    <t xml:space="preserve">05-33-GP-2537-02-226-146572 </t>
  </si>
  <si>
    <t>541-2026-CPS-AG (146572)</t>
  </si>
  <si>
    <t>541-2026</t>
  </si>
  <si>
    <t>541</t>
  </si>
  <si>
    <t>CAMILO ANDRES MORALES MORENO</t>
  </si>
  <si>
    <t>CO1.PCCNTR.8928539</t>
  </si>
  <si>
    <t>granpezm@gmail.com</t>
  </si>
  <si>
    <t>CARRERA 101 A # 152 A - 30</t>
  </si>
  <si>
    <t>05-33-GP-2537-03-104-145534</t>
  </si>
  <si>
    <t>542-2026-CPS-P (145534)</t>
  </si>
  <si>
    <t>542-2026</t>
  </si>
  <si>
    <t>542</t>
  </si>
  <si>
    <t>ANGELA YOLIMA LOZADA CAO</t>
  </si>
  <si>
    <t>CO1.PCCNTR.8941410</t>
  </si>
  <si>
    <t>PRESTAR LOS SERVICIOS PROFESIONALES EN LA ALCALDÍA LOCAL DE SUBA; REALIZANDO ACCIONES PEDAGÓGICAS PREVENTIVAS Y DE SENSIBILIZACIÓN PARA EL ACATAMIENTO VOLUNTARIO DE LAS NORMAS EN LA LOCALIDAD.</t>
  </si>
  <si>
    <t>angerina02@gmail.com</t>
  </si>
  <si>
    <t>CALLE 86 # 102 - 80</t>
  </si>
  <si>
    <t>05-33-GP-2537-02-230-147040</t>
  </si>
  <si>
    <t>FDLSUBA-CD-215-2026 (147040)</t>
  </si>
  <si>
    <t>543-2026-CPS-P (147040)</t>
  </si>
  <si>
    <t>543-2026</t>
  </si>
  <si>
    <t>543</t>
  </si>
  <si>
    <t>JULIA ESPERANZA PEÑA PINILLA</t>
  </si>
  <si>
    <t>https://community.secop.gov.co/Public/Tendering/OpportunityDetail/Index?noticeUID=CO1.NTC.9695184&amp;isFromPublicArea=True&amp;isModal=true&amp;asPopupView=true</t>
  </si>
  <si>
    <t>CO1.REQ.9830813</t>
  </si>
  <si>
    <t>CO1.PCCNTR.9064684</t>
  </si>
  <si>
    <t>PRESTAR LOS SERVICIOS PROFESIONALES AL ÁREA DE GESTIÓN DEL DESARROLLO LOCAL REALIZANDO LAS ACTIVIDADES FINANCIERAS RELACIONADAS CON LAS DIFERENTES ETAPAS CONTRACTUALES DE LOS PROCESOS DE ADQUISICIÓN DE BIENES Y SERVICIOS QUE REALICE
LA ALCALDÍA LOCAL DE SUBA.</t>
  </si>
  <si>
    <t>asesorcontableip016@gmail.com</t>
  </si>
  <si>
    <t>DG  182     20  72</t>
  </si>
  <si>
    <t>Establecer los indicadores financieros para cada una de las necesidades de contratación que adelanta la entidad.
Acompañar financieramente en la formulación de procesos de contratación de la entidad, realizando análisis financiero y de riesgos, elaboración estudios de mercado, análisis del sector y estudios previos requeridos para las necesidades de contratación de bienes y servicios de la entidad, con el fin de establecer las condiciones técnicas, jurídicas y económicas de los contratos a celebrar, conforme a la normativa vigente._x000D_
Realizar documentos financieros necesarios para los procesos de contratación en la etapa precontractual, contractual y liquidación que se adelanten en el Fondo de Desarrollo Local.
Participar en los comités de estructuración y evaluación de los procesos contractuales que se adelanten en la entidad._x000D_
Atender, analizar y dar respuesta a las observaciones de carácter financiero y económico de los procesos de contratación de bienes y servicios._x000D_
Elaborar los informes de evaluación de las propuestas presentadas en los procesos de contratación, en calidad de integrante del comité evaluador, realizando el análisis financiero de los proponentes y propuestas que le sean asignadas, conforme a los lineamientos, criterios y normativa vigente que rigen la contratación estatal.
Las demás que sean inherentes al objeto contractual y que sean solicitadas por el supervisor y/o apoyo a la supervisión del contrato.</t>
  </si>
  <si>
    <t>05-33-GP-2537-02-96-145029</t>
  </si>
  <si>
    <t>544-2026-CPS-P (145029)</t>
  </si>
  <si>
    <t>544-2026</t>
  </si>
  <si>
    <t>544</t>
  </si>
  <si>
    <t>JUAN GUILLERMO RAMIREZ VILLALBA</t>
  </si>
  <si>
    <t>CO1.PCCNTR.8982663</t>
  </si>
  <si>
    <t xml:space="preserve"> No Aplica PROFESIONAL</t>
  </si>
  <si>
    <t>uanravi9915@gmail.com</t>
  </si>
  <si>
    <t>TRANSVERSAL 80 # 65 F - 39 SUR</t>
  </si>
  <si>
    <t>05-35-PP-2563-01-03-150305</t>
  </si>
  <si>
    <t>545-2026-CPS-AG (150305)</t>
  </si>
  <si>
    <t>545-2026</t>
  </si>
  <si>
    <t>545</t>
  </si>
  <si>
    <t>JUAN DAVID TEOBALDO MUÑETON SANABRIA</t>
  </si>
  <si>
    <t>CO1.PCCNTR.8962724</t>
  </si>
  <si>
    <t>PRESTAR LOS SERVICIOS DE APOYO A LA GESTIÓN PARA APOYAR Y DAR SOPORTE TÉCNICO AL ADMINISTRADOR Y USUARIO FINAL DE LA RED DE SISTEMAS Y TECNOLOGÍA E NFORMACIÓN DE LA ALCALDÍA LOCAL.</t>
  </si>
  <si>
    <t>Teobaldo23@gmail.com</t>
  </si>
  <si>
    <t>KR  2     33  42</t>
  </si>
  <si>
    <t>01-02-PP-2442-01-19-146631</t>
  </si>
  <si>
    <t>546-2026-CPS-P (146631)</t>
  </si>
  <si>
    <t>546-2026</t>
  </si>
  <si>
    <t>546</t>
  </si>
  <si>
    <t>CINDY LORENA PARADA</t>
  </si>
  <si>
    <t>CO1.PCCNTR.9010341</t>
  </si>
  <si>
    <t>lorena_8216@hotmail.com</t>
  </si>
  <si>
    <t>DG 150 142 40 TO 2 AP 614</t>
  </si>
  <si>
    <t>05-33-GP-2537-02-192-152148</t>
  </si>
  <si>
    <t>FDLSUBA-CD-216-2026 (152148)</t>
  </si>
  <si>
    <t>547-2026-CPS-P (152148)</t>
  </si>
  <si>
    <t>547-2026</t>
  </si>
  <si>
    <t>547</t>
  </si>
  <si>
    <t>https://community.secop.gov.co/Public/Tendering/OpportunityDetail/Index?noticeUID=CO1.NTC.9620277&amp;isFromPublicArea=True&amp;isModal=true&amp;asPopupView=true</t>
  </si>
  <si>
    <t>CO1.REQ.9767188</t>
  </si>
  <si>
    <t>CO1.PCCNTR.8988803</t>
  </si>
  <si>
    <t>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t>
  </si>
  <si>
    <t>rerozov@gmail.com</t>
  </si>
  <si>
    <t>CARRERA 52 A # 134 D - 34</t>
  </si>
  <si>
    <t xml:space="preserve">Acompañar la supervisión de contratos y convenios que le sean designados por el alcalde(sa) Local, conforme con lo establecido en el Manual de Supervisión e Interventoría de la Secretaría Distrital de Gobierno._x000D_
Acompañar el cumplimiento de la política de gobierno digital, manejo de datos abiertos, propender la transformación digital y demás lineamientos y políticas concernientes a las TIC, que se establezcan desde el MINTIC, la Alta consejería Distrital para las TIC, IDECA y demás entidades Distritales y Nacionales, en lo que le corresponda al Fondo de Desarrollo Local de Suba, con el fin de propender la transformación digital de la entidad. _x000D_
Prestar apoyo al Alcalde local de Suba en lo que respecta al funcionamiento de la firma digital, la plataforma de la Secretaria Distrital de Hacienda, Contraloría de Bogotá y todas las plataformas digitales que se requieran. _x000D_
Acompañar y gestionar el cumplimiento de las actividades contractuales de los Contratos de Prestación de Servicios Profesionales y de Apoyo a la Gestión, cuyos objetos se sean enfocados en asuntos de tecnología y el laboratorio de innovación del FDLS._x000D_
Realizar la administración de la red del FDLS a fin de atender de manera oportuna los requerimientos en materia de sistemas y tecnológicos. _x000D_
Atender y articular con la ciudadanía y las entidades públicas las actividades y proyectos referentes a los temas de innovación, TIC, emprendimiento digital y tecnología educativa._x000D_
Incluir y mantener actualizada la información de la plataforma SIVICOF de Bogotá, así como solicitar la información necesaria de acuerdo con la temática._x000D_
Realizar seguimiento y control a las metas y la asignación presupuestal del plan de desarrollo local en materia de cobertura tecnológica. _x000D_
Brindar acompañamiento al cumplimiento de la Ley 1712 de 2014 Ley de transparencia, implementando y gestionando la construcción y mantenimiento del modelo de gobernanza de la localidad GABO. _x000D_
Proyectar las respuestas a requerimientos de ciudadanos o entes de control que le sean asignados por la supervisión del contrato, que se encuentren en el aplicativo Orfeo._x000D_
Realizar el seguimiento con relación a los proyectos de inversión, la debida formulación y el seguimiento correspondiente, realizar el acompañamiento en el desarrollo del seguimiento a la ejecución de los recursos asignados._x000D_
Contribuir en la formulación de lineamientos técnicos para las diferentes etapas de planes, programas y proyectos y demás acciones relacionadas con la gestión presupuestal y contable, así como lo que tenga relación con los temas financieros y administrativos del Área de Gestión de Desarrollo.
Las demás que sean inherentes al objeto contractual, que se encuentren en la normatividad o que sean solicitadas por el supervisor del contrato._x000D_
</t>
  </si>
  <si>
    <t>01-05-GP-2583-01-26-147350</t>
  </si>
  <si>
    <t>549-2026-CPS-AG (147350)</t>
  </si>
  <si>
    <t>549-2026</t>
  </si>
  <si>
    <t>549</t>
  </si>
  <si>
    <t>JORGE LEONARDO PEDRAZA CONTRERAS</t>
  </si>
  <si>
    <t>CO1.PCCNTR.9088068</t>
  </si>
  <si>
    <t>Leocontreras560@gmail.com</t>
  </si>
  <si>
    <t>CALLE 23 # 98 - 85</t>
  </si>
  <si>
    <t xml:space="preserve">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
</t>
  </si>
  <si>
    <t xml:space="preserve">MODIFICACIÓN OBLIGACIONES </t>
  </si>
  <si>
    <t>05-33-GP-2537-03-52-145499</t>
  </si>
  <si>
    <t>550-2026-CPS-P (145499)</t>
  </si>
  <si>
    <t>550-2026</t>
  </si>
  <si>
    <t>550</t>
  </si>
  <si>
    <t>REINALDO PUENTES VASQUEZ</t>
  </si>
  <si>
    <t>CO1.PCCNTR.8958258</t>
  </si>
  <si>
    <t>PRESTAR LOS SERVICIOS PROFESIONALES PARA APOYAR TÉCNICAMENTE LAS DISTINTAS ETAPAS DE LOS PROCESOS DE COMPETENCIA DE LAS INSPECCIONES DE POLICÍA DE LA LOCALIDAD; SEGÚN REPARTO.</t>
  </si>
  <si>
    <t>reinaldopuentesv@gmail.com</t>
  </si>
  <si>
    <t>312-4783146</t>
  </si>
  <si>
    <t>CARRERA 92 # 162 - 40 INT 8-2028</t>
  </si>
  <si>
    <t>55 Meses</t>
  </si>
  <si>
    <t>01-05-GP-2583-01-27-147350</t>
  </si>
  <si>
    <t>551-2026-CPS-AG (147350)</t>
  </si>
  <si>
    <t>551-2026</t>
  </si>
  <si>
    <t>551</t>
  </si>
  <si>
    <t>HANNA PULIDO PEREZ</t>
  </si>
  <si>
    <t>CO1.PCCNTR.8997292</t>
  </si>
  <si>
    <t>hannismanuela@gmail.com</t>
  </si>
  <si>
    <t>KR 91 137 70 BL 1</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</si>
  <si>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</si>
  <si>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01-05-GP-2583-01-28-147350</t>
  </si>
  <si>
    <t>552-2026-CPS-AG (147350)</t>
  </si>
  <si>
    <t>552-2026</t>
  </si>
  <si>
    <t>552</t>
  </si>
  <si>
    <t>KAREN LIZETH BUSTOS GIL</t>
  </si>
  <si>
    <t>CO1.PCCNTR.8972073</t>
  </si>
  <si>
    <t>PRESTAR LOS SERVICIOS DE APOYO A LA GESTIÓN DE MANERA ADMINISTRATIVA Y ASISTENCIAL EN LAS ACTIVIDADES DE EGURIDAD;
CONVIVENCIA CIUDADANA Y GESTIÓN DEL RIESGO EN LA ALCALDÍA LOCAL DE SUBA EN EL MARCO DEL PROYECTO CONFIANDO EN SU VECI; SUBA CAMINA SEGURA PLAN DE DESARROLLO LOCAL 2025-2028.</t>
  </si>
  <si>
    <t>bustoskaren159@gmail.com</t>
  </si>
  <si>
    <t>CL 128 92 C 30</t>
  </si>
  <si>
    <t>05-33-GP-2537-02-244-152386</t>
  </si>
  <si>
    <t>FDLSUBA-CD-218-2026 (152386)</t>
  </si>
  <si>
    <t>553-2026-CPS-AG (152386)</t>
  </si>
  <si>
    <t>553-2026</t>
  </si>
  <si>
    <t>553</t>
  </si>
  <si>
    <t>JUAN GABRIEL DÍAZ CARDENAS</t>
  </si>
  <si>
    <t>https://community.secop.gov.co/Public/Tendering/OpportunityDetail/Index?noticeUID=CO1.NTC.9695442&amp;isFromPublicArea=True&amp;isModal=true&amp;asPopupView=true</t>
  </si>
  <si>
    <t>CO1.REQ.9842206</t>
  </si>
  <si>
    <t>CO1.PCCNTR.9060986</t>
  </si>
  <si>
    <t>PRESTAR SERVICIOS DE APOYO PARA LAS ACTIVIDADES ADMINISTRATIVAS Y DE GESTION DOCUMENTAL; QUE SEAN PARTE DEL DESARROLLO DE LA ESTRATEGIA GERENCIA DE LA SOLUCION EN EL TERRITORIO ASIGNADO POR PARTE DEL LA ALCALDIA LOCAL DE SUBA.</t>
  </si>
  <si>
    <t>juangabrieldiazcardenas@gmail.com</t>
  </si>
  <si>
    <t>CALLE 136 A # 154 C - 10</t>
  </si>
  <si>
    <t>19.7 Meses</t>
  </si>
  <si>
    <t>05-33-GP-2537-03-53-145499</t>
  </si>
  <si>
    <t>554-2026-CPS-P (145499)</t>
  </si>
  <si>
    <t>554-2026</t>
  </si>
  <si>
    <t>554</t>
  </si>
  <si>
    <t>MATEO GUÍO PANTANO</t>
  </si>
  <si>
    <t>CO1.PCCNTR.9032247</t>
  </si>
  <si>
    <t>mateoguiopt@hotmail.com</t>
  </si>
  <si>
    <t>CL 52 A 25 66</t>
  </si>
  <si>
    <t>CBC100074231</t>
  </si>
  <si>
    <t>05-33-GP-2537-02-111-145082</t>
  </si>
  <si>
    <t>FDLSUBA-CD-219-2026 (152840)</t>
  </si>
  <si>
    <t>555-2026-CPS-P (152840)</t>
  </si>
  <si>
    <t>555-2026</t>
  </si>
  <si>
    <t>555</t>
  </si>
  <si>
    <t>ANGELICA MERCEDES RIVERA ROJAS</t>
  </si>
  <si>
    <t>https://community.secop.gov.co/Public/Tendering/OpportunityDetail/Index?noticeUID=CO1.NTC.9842949&amp;isFromPublicArea=True&amp;isModal=true&amp;asPopupView=true</t>
  </si>
  <si>
    <t>CO1.REQ.9971820</t>
  </si>
  <si>
    <t>CO1.PCCNTR.9211149</t>
  </si>
  <si>
    <t>PRESTAR SERVICIOS PROFESIONALES PARA LA ARTICULACIÓN; PLANEACIÓN Y EJECUCIÓN DE LA PROYECCIÓN INTERNACIONAL DE LA ALCALDÍA LOCAL DE SUBA.</t>
  </si>
  <si>
    <t>angelicariverarojas@gmail.com</t>
  </si>
  <si>
    <t>CARRERA 51 A # 127 - 52</t>
  </si>
  <si>
    <t xml:space="preserve">LAURA ALEJANDRA CASTRO </t>
  </si>
  <si>
    <t>C.C. No. 1.019.100.072 de Bogotá D.C.</t>
  </si>
  <si>
    <t>INTERNACIONALIZACIÓN</t>
  </si>
  <si>
    <t>FORTALECER LAS RELACIONES INTERINSTITUCIONALES Y EL DESARROLLO DE ALIANZAS ESTRATÉGICAS PARA LA PROYECCIÓN INTERNACIONAL DE LA ALCALDÍA LOCAL DE SUBA. 
CANALIZAR LA INFORMACIÓN DE INICIATIVAS, PROYECTOS Y ACCIONES PARA EL ENLACE PERTINENTE DENTRO DE LA ALCALDÍA LOCAL DE SUBA.
IDENTIFICAR NECESIDADES Y OPORTUNIDADES PARA LA PROYECCIÓN INTERNACIONAL DE LA ALCALDÍA LOCAL DE SUBA. 
ARTICULAR LA ESTRATEGIA DE PROYECCIÓN INTERNACIONAL CON ACTORES TERRITORIALES LOCALES
REALIZAR ACOMPAÑAMIENTO A LA ESTRATEGIA DE PROYECCION INTERNACIONAL
ASISTIR A LAS REUNIONES Y MESAS DE TRABAJO PARA LA CONSECUCIÓN DE LA ESTRATEGIA DE PROYECCIÓN INTERNACIONAL</t>
  </si>
  <si>
    <t>MARLEN</t>
  </si>
  <si>
    <t>02-14-PP-2498-02-18-146670</t>
  </si>
  <si>
    <t>556-2026-CPS-AG (146670)</t>
  </si>
  <si>
    <t>556-2026</t>
  </si>
  <si>
    <t>556</t>
  </si>
  <si>
    <t>DEYBID ALEJANDRO RAMOS ALAPE</t>
  </si>
  <si>
    <t>CO1.PCCNTR.9245739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</si>
  <si>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</si>
  <si>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ramosaalejandro00@gmail.com</t>
  </si>
  <si>
    <t>KR 105 F 67 D 45</t>
  </si>
  <si>
    <t>CHU100071190</t>
  </si>
  <si>
    <t>05-33-GP-2537-03-02-144853</t>
  </si>
  <si>
    <t>FDLSUBA-CD-220-2026 (144853)</t>
  </si>
  <si>
    <t>557-2026-CPS-P (144853)</t>
  </si>
  <si>
    <t>557-2026</t>
  </si>
  <si>
    <t>557</t>
  </si>
  <si>
    <t>ÁNGELA BIBIANA ROJAS PUERTAS</t>
  </si>
  <si>
    <t>https://community.secop.gov.co/Public/Tendering/OpportunityDetail/Index?noticeUID=CO1.NTC.9606399&amp;isFromPublicArea=True&amp;isModal=true&amp;asPopupView=true</t>
  </si>
  <si>
    <t>CO1.REQ.9750679</t>
  </si>
  <si>
    <t>CO1.PCCNTR.8975956</t>
  </si>
  <si>
    <t>PRESTAR SERVICIOS PROFESIONALES ESPECIALIZADOS PARA ACOMPAÑAR LA EJECUCIÓN DE LOS PROYECTOS ESTRATÉGICOS DEL PLAN DE DESARROLLO LOCAL; RELACIONADOS CON LA COORDINACIÓN Y TRÁMITE DE DESPACHOS COMISORIOS DE LA ALCALDÍA LOCAL DE SUBA.</t>
  </si>
  <si>
    <t>3134523549_x000D_</t>
  </si>
  <si>
    <t>CARRERA 45 # 45 - 71 IN 7 APTO302</t>
  </si>
  <si>
    <t xml:space="preserve">Acompañar la gestión de coordinación de todas las actividades relacionadas con los despachos comisorios
Acompañar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Mantener actualizada la base de datos o libro de Despachos comisorios junto con su respectivo archivo
Hacer las citaciones, notificaciones telegramas, autos y demás documentos que se requieran para llevar a cabo las diligencias comisionadas_x000D_
Responder las Acciones de Tutela o peticiones que tengan por objeto asuntos de Despachos Comisorios
Llevar actualizadas las estadísticas de Despachos Comisorios recibidos, diligenciados, devueltos
Acompañar al Alcalde Local en la realización de diligencias comisionadas
Elaborar las constancias, avisos y demás que se requieran en el ejercicio de las diligencias de Despachos Comisorios
Asistir a las reuniones a que haya lugar con motivo del adelantamiento de diligencias comisionadas.
Fijar fecha a cada uno de los Despachos recibidos dentro de los 10 días hábiles siguientes a su radicación
Atender las solicitudes de la ciudadanía en materia de Despachos Comisorios.
Las demás que sean inherentes al objeto contractual, que se encuentren en la normatividad o que sean solicitadas por el supervisor del contrato._x000D_
</t>
  </si>
  <si>
    <t>01-05-GP-2583-01-105-147365</t>
  </si>
  <si>
    <t>558-2026-CPS-AG (147365)</t>
  </si>
  <si>
    <t>558-2026</t>
  </si>
  <si>
    <t>558</t>
  </si>
  <si>
    <t>PAOLA ALEXANDRA RAMIREZ RAMIREZ</t>
  </si>
  <si>
    <t>CO1.PCCNTR.8996414</t>
  </si>
  <si>
    <t>paola.ramirezr27@gmail.com</t>
  </si>
  <si>
    <t>KR 113 C 143 A 20 AP 159</t>
  </si>
  <si>
    <t>01-05-GP-2583-01-29-147350</t>
  </si>
  <si>
    <t>559-2026-CPS-AG (147350)</t>
  </si>
  <si>
    <t>559-2026</t>
  </si>
  <si>
    <t>559</t>
  </si>
  <si>
    <t>JUAN DAVID AMEZQUITA SERRATO</t>
  </si>
  <si>
    <t>CO1.PCCNTR.9254178</t>
  </si>
  <si>
    <t>jdamezquitaserrato@gmail.com</t>
  </si>
  <si>
    <t>KR 58 C 152 B 22</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</si>
  <si>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</si>
  <si>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MODIFICACIÓN OBLIGACIONES</t>
  </si>
  <si>
    <t>05-33-GP-2537-02-242-151833</t>
  </si>
  <si>
    <t>FDLSUBA-CD-221-2026 (151833)</t>
  </si>
  <si>
    <t>560-2026-CPS-P (151833)</t>
  </si>
  <si>
    <t>560-2026</t>
  </si>
  <si>
    <t>560</t>
  </si>
  <si>
    <t>ELSA CRISTINA JIMÉNEZ TIBADUIZA</t>
  </si>
  <si>
    <t>https://community.secop.gov.co/Public/Tendering/OpportunityDetail/Index?noticeUID=CO1.NTC.9657027&amp;isFromPublicArea=True&amp;isModal=true&amp;asPopupView=true</t>
  </si>
  <si>
    <t>CO1.REQ.9793395</t>
  </si>
  <si>
    <t>CO1.PCCNTR.9026774</t>
  </si>
  <si>
    <t>PRESTAR SERVICIOSPROFESIONALES COMO COMUNICADOR(A) SOCIAL Y PERIODISTA; PARA EL DISEÑO;
IMPLEMENTACION Y EJECUCION DE ESTRATEGIAS DE COMUNICACION INSTITUCIONAL; MEDIANTE LA GENERACION DE CONTENIDOS PERIODISTICOS; EL CUBRIMIENTO INFORMATIVO DE LAS ACCIONES; PROGRAMAS Y ACTIVIDADES DE LA ALCALDIA LOCA</t>
  </si>
  <si>
    <t>cristina.jimeneztib@gmail.com</t>
  </si>
  <si>
    <t>CL 144 136 A 09</t>
  </si>
  <si>
    <t>Diseñar y apoyar la implementación de estrategias de comunicación institucional, orientadas a visibilizar las acciones, programas, proyectos y resultados de la Alcaldía Local de Suba.
Redactar, editar y producir contenidos periodísticos tales como comunicados de prensa, notas informativas, boletines y artículos para su difusión en medios de comunicación y canales institucionales.
Realizar el cubrimiento periodístico de actividades, eventos, operativos, jornadas y demás acciones desarrolladas por la Alcaldía Local de Suba, tanto en escenarios internos como externos.
Gestionar la divulgación de contenidos en medios de comunicación, incluyendo la identificación de oportunidades de publicación y el relacionamiento con medios locales, distritales y comunitarios.
Producir contenidos informativos para plataformas digitales (redes sociales, página web y otros canales oficiales), en articulación con el equipo de comunicaciones y conforme a la parrilla y lineamientos definidos.
Acompañar la conceptualización, redacción de guiones y copy para piezas audiovisuales y campañas comunicativas requeridas por la Alcaldía Local de Suba.
Realizar el monitoreo y seguimiento de medios de comunicación, identificando menciones, publicaciones y tendencias relacionadas con la gestión de la Alcaldía Local, y presentar reportes cuando sean requeridos.
Mantener actualizada la información noticiosa y periodística de la Alcaldía Local de Suba en los canales digitales institucionales que se definan.
Acompañar el manejo de situaciones de crisis comunicacional, mediante la identificación temprana de riesgos reputacionales, la elaboración de insumos periodísticos y mensajes estratégicos, y el acompañamiento en la difusión de información oficial, conforme a los lineamientos institucionales y bajo la coordinación del supervisor del contrato.
Las demás que sean inherentes al objeto contractual y que sean solicitadas por el supervisor y/o apoyo a la supervisión del contrato.</t>
  </si>
  <si>
    <t>01-05-GP-2583-01-106-147365</t>
  </si>
  <si>
    <t>561-2026-CPS-AG (147365)</t>
  </si>
  <si>
    <t>561-2026</t>
  </si>
  <si>
    <t>561</t>
  </si>
  <si>
    <t>MICHAEL ANDRES PEREZ CASTELLANOS</t>
  </si>
  <si>
    <t>CO1.PCCNTR.9066241</t>
  </si>
  <si>
    <t>Mperezcastellanos12@gmail.com</t>
  </si>
  <si>
    <t>CLL 81 SUR 87 J 55</t>
  </si>
  <si>
    <t>05-33-GP-2537-02-68-144898</t>
  </si>
  <si>
    <t>562-2026-CPS-P (144898)</t>
  </si>
  <si>
    <t>562-2026</t>
  </si>
  <si>
    <t>562</t>
  </si>
  <si>
    <t>DARÍO LUIS GÓMEZ GARCÍA</t>
  </si>
  <si>
    <t>CO1.PCCNTR.9022203</t>
  </si>
  <si>
    <t>dariogomez92@hotmail.com</t>
  </si>
  <si>
    <t>CL 159 54 42</t>
  </si>
  <si>
    <t>NB100429341</t>
  </si>
  <si>
    <t>05-33-GP-2537-02-10-144779</t>
  </si>
  <si>
    <t>563-2026-CPS-P (144779)</t>
  </si>
  <si>
    <t>563-2026</t>
  </si>
  <si>
    <t>563</t>
  </si>
  <si>
    <t>OMAR ENRIQUE HANGGI VALOYES</t>
  </si>
  <si>
    <t>CO1.PCCNTR.9093094</t>
  </si>
  <si>
    <t>omarhanggi@gmail.com</t>
  </si>
  <si>
    <t>CL 98 A 71 C 45</t>
  </si>
  <si>
    <t xml:space="preserve">04-26-PP-2456-01-37-147160 </t>
  </si>
  <si>
    <t>564-2026-CPS-P (147160)</t>
  </si>
  <si>
    <t>564-2026</t>
  </si>
  <si>
    <t>564</t>
  </si>
  <si>
    <t>CARLOS ANDRÉS FONSECA ELZE</t>
  </si>
  <si>
    <t>CO1.PCCNTR.9148538</t>
  </si>
  <si>
    <t xml:space="preserve">
elzestudio@gmail.com</t>
  </si>
  <si>
    <t>KR 8 95 33</t>
  </si>
  <si>
    <t>02-14-PP-2498-02-19-146670</t>
  </si>
  <si>
    <t>565-2026-CPS-AG (146670)</t>
  </si>
  <si>
    <t>565-2026</t>
  </si>
  <si>
    <t>565</t>
  </si>
  <si>
    <t>LUIS ENRIQUE CELIS CORREDOR</t>
  </si>
  <si>
    <t>CO1.PCCNTR.9092951</t>
  </si>
  <si>
    <t>celisluisenrique@gmail.com</t>
  </si>
  <si>
    <t>CL  62 A    SUR  73 C  21</t>
  </si>
  <si>
    <t>03-20-PP-2489-01-01-146391</t>
  </si>
  <si>
    <t>FDLSUBA-CD-222-2026 (146391)</t>
  </si>
  <si>
    <t>566-2026-CPS-P (146391)</t>
  </si>
  <si>
    <t>566-2026</t>
  </si>
  <si>
    <t>566</t>
  </si>
  <si>
    <t>YANIZ LISSET VARGAS GARCIA</t>
  </si>
  <si>
    <t>https://community.secop.gov.co/Public/Tendering/OpportunityDetail/Index?noticeUID=CO1.NTC.9885117&amp;isFromPublicArea=True&amp;isModal=true&amp;asPopupView=true</t>
  </si>
  <si>
    <t>CO1.REQ.10030174</t>
  </si>
  <si>
    <t>CO1.PCCNTR.9252399</t>
  </si>
  <si>
    <t>PRESTAR SERVICIOS PROFESIONALES PARA PROMOVER LOS PROCESOS CULTURALES EN LA ALCALDÍA LOCAL DE SUBA; PARA DAR CUMPLIMIENTO A LAS METAS DEL PLAN DE DESARROLLO LOCAL Y DEMÁS TEMAS AFINES DEL PROYECTO DE INVERSIÓN.</t>
  </si>
  <si>
    <t>ylug_25@hotmail.com</t>
  </si>
  <si>
    <t>CALLE 10 # 10 - 50</t>
  </si>
  <si>
    <t>NB100431730</t>
  </si>
  <si>
    <t>Dinamizar, promover y fortalecer la cultura a nivel local, dentro del marco de las políticas públicas del sector cultural. 
Desarrollar y ejecutar las políticas culturales locales, alineándose con las directrices del sector cultural, las instancias de participación y otros organismos locales, para implementar proyectos culturales que respondan a las necesidades y particularidades de la comunidad.
Promover las actividades culturales a través de diferentes canales, como redes sociales, medios de comunicación, y colaboraciones, para atraer al público y aumentar la visibilidad del proyecto.
Actualizar la base de datos del sector de arte, cultura y patrimonio local.
Responder a las solicitudes de la ciudadanía como de entes, de control, oficios derechos de petición y o similares que sean radicados en el aplicativo Orfeo y o diferentes medios que le sean asignados.
Asistir a las reuniones consejos, mesas e instancias de participación que se generen o se relacionen con asuntos locales o que se desarrollen en la localidad que les sean designados por el alcalde y o el apoyo a la supervisión del contrato.
Realizar los documentos necesarios para la rendición de informes, rendición de cuentas y avances en sus obligaciones frente a los centros de control, entidades, instancias de participación y comunidad en general.
Monitorear y evaluar los proyectos y actividades culturales implementadas, a través de indicadores que midan su impacto en la comunidad.
Orientar a los ciudadanos y organizaciones culturales locales en la formulación y gestión de proyectos culturales, a gestionar recursos, formación y espacios para el desarrollo de sus proyectos. Acciones para el fortalecimiento del sector.
Impulsar y gestionar proyectos que promuevan la cultura local, fomenten la participación ciudadana y fortalezcan la identidad de la comunidad, todo dentro del marco de las políticas culturales del Distrito Capital.
Apoyar la supervisión de los contratos y/o convenios que le sean asignados por el supervisor.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t>
  </si>
  <si>
    <t>34.4 Meses</t>
  </si>
  <si>
    <t>05-33-GP-2537-02-174-145894</t>
  </si>
  <si>
    <t>567-2026-CPS-AG (145894)</t>
  </si>
  <si>
    <t>567-2026</t>
  </si>
  <si>
    <t>567</t>
  </si>
  <si>
    <t>KAREN TORRES</t>
  </si>
  <si>
    <t>CO1.PCCNTR.9058784</t>
  </si>
  <si>
    <t>karentorres.95@hotmail.com</t>
  </si>
  <si>
    <t>CALLE 144 # 144 A - 30 INT.56 MANZANA 5</t>
  </si>
  <si>
    <t>35 Meses</t>
  </si>
  <si>
    <t>02-14-PP-2743-02-01-146400</t>
  </si>
  <si>
    <t>FDLSUBA-CD-223-2026 (146400)</t>
  </si>
  <si>
    <t>568-2026-CPS-P (146400)</t>
  </si>
  <si>
    <t>568-2026</t>
  </si>
  <si>
    <t>568</t>
  </si>
  <si>
    <t>LILIANA MARCELA RODRIGUEZ CRUZ</t>
  </si>
  <si>
    <t>https://community.secop.gov.co/Public/Tendering/OpportunityDetail/Index?noticeUID=CO1.NTC.9780128&amp;isFromPublicArea=True&amp;isModal=true&amp;asPopupView=true</t>
  </si>
  <si>
    <t>CO1.REQ.9899821</t>
  </si>
  <si>
    <t>CO1.PCCNTR.9148135</t>
  </si>
  <si>
    <t>PRESTAR LOS SERVICIOS PROFESIONALES CON EL OBJETIVO DE GESTIONAR Y SUPERVISAR EL DESARROLLO DE LOS ESPACIOS DE FORMACIÓN ARTÍSTICA EN LA ALCALDÍA LOCAL DE SUBA.</t>
  </si>
  <si>
    <t>lilymarce77@gmail.com</t>
  </si>
  <si>
    <t>Implementar los talleres de artes, en concordancia con los lineamientos establecidos por la ALS y la propuesta de los formadores 
Ofrecer apoyo y retroalimentación en la metodología, organización de talleres, y evaluaciones de los formadores de artes.
Promover y organizar actividades de retroalimentación continua como formadores de artes.
Evaluar los avances y resultados del proceso tanto a nivel de formadores como de beneficiarios realizando los ajustes necesarios.
Promover actividades relacionadas con las artes, como exposiciones, concursos, eventos, muestras entre otros.
Servir de enlace entre los formadores de artes, formadores de cultura y otros actores culturales para garantizar la correcta fluidez de la información y la toma de decisiones frente a las actividades.
Gestionar los recursos necesarios para el adecuado desarrollo de los talleres incluyendo materiales didácticos y presupuestos asignados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 administracion de la casa de la cultura de Suba. 
Las demás actividades que le sean asignadas por el supervisor y/o apoyo a la supervisión del contrato que sean relacionadas con el objeto del contrato.</t>
  </si>
  <si>
    <t>05-33-GP-2537-02-112-152840</t>
  </si>
  <si>
    <t>569-2026-CPS-P (152840)</t>
  </si>
  <si>
    <t>569-2026</t>
  </si>
  <si>
    <t>569</t>
  </si>
  <si>
    <t>ESTEFANIA ROSAS MARQUEZ</t>
  </si>
  <si>
    <t>CO1.PCCNTR.9211891</t>
  </si>
  <si>
    <t>marquezestefan23@gmail.com</t>
  </si>
  <si>
    <t>CARRERA 24 D # 6 - 47 SUR</t>
  </si>
  <si>
    <t>01-05-GP-2583-01-30-147350</t>
  </si>
  <si>
    <t>570-2026-CPS-AG (147350)</t>
  </si>
  <si>
    <t>570-2026</t>
  </si>
  <si>
    <t>570</t>
  </si>
  <si>
    <t>RITZ MERY MEJIA AGAMEZ</t>
  </si>
  <si>
    <t>CO1.PCCNTR.9091994</t>
  </si>
  <si>
    <t>yeyopo123@gmail.com</t>
  </si>
  <si>
    <t>CARRERA 149 A NO. 143 -09 PRIMER PISO</t>
  </si>
  <si>
    <t>01-05-GP-2583-01-31-147350</t>
  </si>
  <si>
    <t>571-2026-CPS-AG (147350)</t>
  </si>
  <si>
    <t>571-2026</t>
  </si>
  <si>
    <t>571</t>
  </si>
  <si>
    <t>LEYDY KATERIN BUITRAGO SERRANO</t>
  </si>
  <si>
    <t>CO1.PCCNTR.9102839</t>
  </si>
  <si>
    <t>katerinserrano777@gmail.com</t>
  </si>
  <si>
    <t>CALLE 145 # 45 - 12</t>
  </si>
  <si>
    <t>01-05-GP-2583-01-32-147350</t>
  </si>
  <si>
    <t>572-2026-CPS-AG (147350)</t>
  </si>
  <si>
    <t>572-2026</t>
  </si>
  <si>
    <t>572</t>
  </si>
  <si>
    <t>JESUS EMIRO MURILLO MENA</t>
  </si>
  <si>
    <t>CO1.PCCNTR.9091893</t>
  </si>
  <si>
    <t>emiritomurillomena@gmail.com</t>
  </si>
  <si>
    <t>KR 151 D D ESTE 139 B 19 ESTE</t>
  </si>
  <si>
    <t>01-05-GP-2583-01-33-147350</t>
  </si>
  <si>
    <t>573-2026-CPS-AG (147350)</t>
  </si>
  <si>
    <t>573-2026</t>
  </si>
  <si>
    <t>573</t>
  </si>
  <si>
    <t>INGRID JOSEFINA MARTINEZ MARIN</t>
  </si>
  <si>
    <t>CO1.PCCNTR.9087107</t>
  </si>
  <si>
    <t>ingrid_0319@hotmail.com</t>
  </si>
  <si>
    <t>CALLE 52C NRO.34E 64</t>
  </si>
  <si>
    <t>01-05-GP-2583-01-34-147350</t>
  </si>
  <si>
    <t>574-2026-CPS-AG (147350)</t>
  </si>
  <si>
    <t>574-2026</t>
  </si>
  <si>
    <t>574</t>
  </si>
  <si>
    <t>ANDRES DAVID MENDEZ MARTINEZ APARICIO</t>
  </si>
  <si>
    <t>CO1.PCCNTR.9103642</t>
  </si>
  <si>
    <t>mamdandres.1502@gmail.com</t>
  </si>
  <si>
    <t>DG 139 A BIS 127 A 30</t>
  </si>
  <si>
    <t>01-05-GP-2583-01-35-147350</t>
  </si>
  <si>
    <t>575-2026-CPS-AG (147350)</t>
  </si>
  <si>
    <t>575-2026</t>
  </si>
  <si>
    <t>575</t>
  </si>
  <si>
    <t>ALDO ENRIQUE MENDEZ PEREZ</t>
  </si>
  <si>
    <t>CO1.PCCNTR.9091954</t>
  </si>
  <si>
    <t>morro1578@gmail.com</t>
  </si>
  <si>
    <t>CL 146 B 90 37</t>
  </si>
  <si>
    <t>01-05-GP-2583-01-36-147350</t>
  </si>
  <si>
    <t>576-2026-CPS-AG (147350)</t>
  </si>
  <si>
    <t>576-2026</t>
  </si>
  <si>
    <t>576</t>
  </si>
  <si>
    <t>EDIXON LEMUSCUEVAS</t>
  </si>
  <si>
    <t>CO1.PCCNTR.9192661</t>
  </si>
  <si>
    <t>lemuschimeneas@gmail.com</t>
  </si>
  <si>
    <t>CARRERA 98ª NO. 158ª - 04</t>
  </si>
  <si>
    <t>Colfondos</t>
  </si>
  <si>
    <t>ANDRES FELIPE VACA CHIVATA</t>
  </si>
  <si>
    <t>03-19-PP-2544-01-05-152747</t>
  </si>
  <si>
    <t>FDLSUBA-CD-224-2026 (152747)</t>
  </si>
  <si>
    <t>577-2026-CPS-AG (152747)</t>
  </si>
  <si>
    <t>577-2026</t>
  </si>
  <si>
    <t>577</t>
  </si>
  <si>
    <t>INGRID CAROLINA GARCÍA SALVADOR</t>
  </si>
  <si>
    <t>https://community.secop.gov.co/Public/Tendering/OpportunityDetail/Index?noticeUID=CO1.NTC.9817323&amp;isFromPublicArea=True&amp;isModal=true&amp;asPopupView=true</t>
  </si>
  <si>
    <t>CO1.REQ.9960471</t>
  </si>
  <si>
    <t>CO1.PCCNTR.9191330</t>
  </si>
  <si>
    <t>PRESTAR LOS SERVICIOS DE APOYO AL ÁREA DE GESTIÓN DEL DESARROLLO LOCAL EN LA ASISTENCIA TÉCNICA Y EJECUCIÓN DE ACCIONES RELACIONADAS CON TURISMO Y EMPLEO LOCAL; EN CUMPLIMIENTO DE LAS METAS DEL PLAN DE DESARROLLO LOCAL Y DEMAS TEMAS AFINES DEL PROYECTO.</t>
  </si>
  <si>
    <t>cdamian17garcia@gmail.com</t>
  </si>
  <si>
    <t>KR CR 140A#137-78</t>
  </si>
  <si>
    <t>Atender las solicitudes ciudadanas en los puntos de información de turismo y en la Alcaldia Local (presencial, virtual, telefónico, chat)._x000D_
Representar a la Alcaldia Local en ferias de servicios y empleo.
Realizar acompañamiento a recorridos turísticos.
Acompañamiento en reuniones de turismo y asistir a visitas técnicas que se requieran 
Levantar actas y realizar seguimiento de los compromisos adquiridos en las mismas
Apoyar en la elaboracion de las bases de datos que se requieran
Gestionar la correspondencia asociada a las iniciativas turísticas y de empleo.
Apoyar los eventos coordinados por la Alcaldia Local de Suba </t>
  </si>
  <si>
    <t>04-26-PP-2456-01-25-147186</t>
  </si>
  <si>
    <t>578-2026-CPS-P (147186)</t>
  </si>
  <si>
    <t>578-2026</t>
  </si>
  <si>
    <t>578</t>
  </si>
  <si>
    <t>ALEJANDRA FONSECA BERNAL</t>
  </si>
  <si>
    <t>CO1.PCCNTR.9223679</t>
  </si>
  <si>
    <t>fonsecabernalalejandra@gmail.com</t>
  </si>
  <si>
    <t>KR 113 83 A 42</t>
  </si>
  <si>
    <t>11 46 101107208</t>
  </si>
  <si>
    <t>03-19-PP-2544-01-07-152748</t>
  </si>
  <si>
    <t>FDLSUBA-CD-225-2026 (152748)</t>
  </si>
  <si>
    <t>579-2026-CPS-P (152748)</t>
  </si>
  <si>
    <t>579-2026</t>
  </si>
  <si>
    <t>579</t>
  </si>
  <si>
    <t>FERNANDO MARTINEZ NARANJO</t>
  </si>
  <si>
    <t>https://community.secop.gov.co/Public/Tendering/OpportunityDetail/Index?noticeUID=CO1.NTC.9840983&amp;isFromPublicArea=True&amp;isModal=true&amp;asPopupView=true</t>
  </si>
  <si>
    <t>CO1.REQ.9976106</t>
  </si>
  <si>
    <t>CO1.PCCNTR.9209195</t>
  </si>
  <si>
    <t>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</si>
  <si>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fermartin56@yahoo.es</t>
  </si>
  <si>
    <t xml:space="preserve">312 4661872 </t>
  </si>
  <si>
    <t>CALLE 148 # 107 - 50</t>
  </si>
  <si>
    <t>Atender las solicitudes ciudadanas en los puntos de información de turismo y en la Alcaldia Local a través de distintos medios (presencial, virtual, telefónico, chat).
Realizar acompañamiento en reuniones de emprendimiento y ruralidad.
Asistir a visitas técnicas que no requieran toma de decisiones.
Levantar actas y realizar seguimiento.
Gestionar correspondencia asociada a las iniciativas de emprendimiento y empleo.
Contribuir en la elaboracion de las bases de datos que se requieran
Participar en los eventos coordinados por la Alcaldia Local de Suba </t>
  </si>
  <si>
    <t>05-33-GP-2537-03-106-145534</t>
  </si>
  <si>
    <t>580-2026-CPS-P (145534)</t>
  </si>
  <si>
    <t>580-2026</t>
  </si>
  <si>
    <t>580</t>
  </si>
  <si>
    <t>CRISTIAN JOAQUIN GIL APONTE</t>
  </si>
  <si>
    <t>CO1.PCCNTR.9071511</t>
  </si>
  <si>
    <t>PRESTAR LOS SERVICIOS PROFESIONALES EN LA ALCALDÍA
LOCAL DE SUBA; REALIZANDO ACCIONES PEDAGÓGICAS PREVENTIVAS Y DE SENSIBILIZACIÓN PARA EL ACATAMIENTO
VOLUNTARIO DE LAS NORMAS EN LA LOCALIDAD</t>
  </si>
  <si>
    <t xml:space="preserve"> EXPERTO ASESOR</t>
  </si>
  <si>
    <t xml:space="preserve"> cristianjoaquin.gil@hotmail.com</t>
  </si>
  <si>
    <t>05-33-GP-2537-02-11-144779</t>
  </si>
  <si>
    <t>581-2026-CPS-P (144779)</t>
  </si>
  <si>
    <t>581-2026</t>
  </si>
  <si>
    <t>581</t>
  </si>
  <si>
    <t>WILSON HERNAN JR MUÑOZ COLORADO</t>
  </si>
  <si>
    <t>CO1.PCCNTR.9069903</t>
  </si>
  <si>
    <t xml:space="preserve">
wilmucol90@gmail.com</t>
  </si>
  <si>
    <t>CALLE 45 # 16 - 14</t>
  </si>
  <si>
    <t>NB100429898</t>
  </si>
  <si>
    <t>05-33-GP-2537-02-185-147307</t>
  </si>
  <si>
    <t>582-2026-CPS-AG (147307)</t>
  </si>
  <si>
    <t>582-2026</t>
  </si>
  <si>
    <t>582</t>
  </si>
  <si>
    <t>ALEJANDRA HERNANDEZ CAMACHO</t>
  </si>
  <si>
    <t>CO1.PCCNTR.9088235</t>
  </si>
  <si>
    <t>Alejandra.hernandezc@javeriana.edu.co</t>
  </si>
  <si>
    <t>KR 58 119 A 49</t>
  </si>
  <si>
    <t>10.8 Meses</t>
  </si>
  <si>
    <t>05-33-GP-2537-02-129-145328</t>
  </si>
  <si>
    <t>583-2026-CPS-P (145328)</t>
  </si>
  <si>
    <t>583-2026</t>
  </si>
  <si>
    <t>583</t>
  </si>
  <si>
    <t>DAVID ALEJANDRO VELA RODRIGUEZ</t>
  </si>
  <si>
    <t>CO1.PCCNTR.9061351</t>
  </si>
  <si>
    <t>alejodavr@hotmail.com</t>
  </si>
  <si>
    <t>CL 162 B 56 B</t>
  </si>
  <si>
    <t>01-05-GP-2583-01-37-147350</t>
  </si>
  <si>
    <t>584-2026-CPS-AG (147350)</t>
  </si>
  <si>
    <t>584-2026</t>
  </si>
  <si>
    <t>584</t>
  </si>
  <si>
    <t>JULIETH CAMILA SACHICA D ALEMAN</t>
  </si>
  <si>
    <t>CO1.PCCNTR.9182532</t>
  </si>
  <si>
    <t>jsachicadaleman@gmail.com</t>
  </si>
  <si>
    <t>KR 1 A 36 G 68 SUR</t>
  </si>
  <si>
    <t>01-02-PP-2442-01-20-146631</t>
  </si>
  <si>
    <t>585-2026-CPS-P (146631)</t>
  </si>
  <si>
    <t>585-2026</t>
  </si>
  <si>
    <t>585</t>
  </si>
  <si>
    <t>JERA ANDREA CARDONA CARDONA</t>
  </si>
  <si>
    <t>CO1.PCCNTR.9087607</t>
  </si>
  <si>
    <t>PRESTAR LOS SERVICIOS PROFESIONALES PARA LA GESTIÓN; ACOMPAÑAMIENTO Y DESARROLLO DE ACTIVIDADES SOCIALES; COMUNITARIAS E INSTITUCIONALES ORIENTADAS A PROMOVER LA PARTICIPACIÓN ACTIVA EN SUBA DE LAS MUJERES; CON EL FIN DE APOYAR LA TERRITORIALIZACIÓN DE LA POLÍTICA PÚBLICA DE MUJERES Y EQUIDAD DE GÉN</t>
  </si>
  <si>
    <t>garabis21@hotmail.com</t>
  </si>
  <si>
    <t>CALLE 152 D # 102 B - 10</t>
  </si>
  <si>
    <t>05-33-GP-2537-03-71-145515</t>
  </si>
  <si>
    <t>586-2026-CPS-P (145515)</t>
  </si>
  <si>
    <t>586-2026</t>
  </si>
  <si>
    <t>586</t>
  </si>
  <si>
    <t>ERIKA MERCEDES MEDINA FONTECHA</t>
  </si>
  <si>
    <t>CO1.PCCNTR.9062337</t>
  </si>
  <si>
    <t>erikamefo_5@hotmail.com</t>
  </si>
  <si>
    <t>CARRERA 66 NO.73-04 APT 302</t>
  </si>
  <si>
    <t>05-33-GP-2537-02-97-145029</t>
  </si>
  <si>
    <t>587-2026-CPS-P (145029)</t>
  </si>
  <si>
    <t>587-2026</t>
  </si>
  <si>
    <t>587</t>
  </si>
  <si>
    <t>KAREN YAMILE ESLAVA VELASQUEZ</t>
  </si>
  <si>
    <t>CO1.PCCNTR.9183132</t>
  </si>
  <si>
    <t>karenyamile@gmail.com</t>
  </si>
  <si>
    <t>CARRERA 54 A # 59 - 52</t>
  </si>
  <si>
    <t>PENDIETE LINEA PAA</t>
  </si>
  <si>
    <t>FDLSUBA-CD-226-2026 (152648)</t>
  </si>
  <si>
    <t>588-2026-CPS-P (152648)</t>
  </si>
  <si>
    <t>588-2026</t>
  </si>
  <si>
    <t>588</t>
  </si>
  <si>
    <t>HECTOR W ORTIZ ROSERO</t>
  </si>
  <si>
    <t>https://community.secop.gov.co/Public/Tendering/OpportunityDetail/Index?noticeUID=CO1.NTC.9813185&amp;isFromPublicArea=True&amp;isModal=true&amp;asPopupView=true</t>
  </si>
  <si>
    <t>CO1.REQ.9958186</t>
  </si>
  <si>
    <t>CO1.PCCNTR.9181078</t>
  </si>
  <si>
    <t>PRESTAR LOS SERVICIOS PROFESIONALES EN LAS DISTINTAS ETAPAS DE LOS PROCESOS DE COMPETENCIA DE LA ALCALDÍA LOCAL PARA LA DEPURACIÓN DE ACTUACIONES ADMINISTRATIVAS.</t>
  </si>
  <si>
    <t>hectorortizrosero76@gmail.com</t>
  </si>
  <si>
    <t>CARRERA 73 B # 146 F - 50</t>
  </si>
  <si>
    <t>Acompañar y apoyar al Alcalde (sa) Local o a quien este designe en las diligencias de inspección, vigilancia y control.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</si>
  <si>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589-2026-CPS-P (152648)</t>
  </si>
  <si>
    <t>589-2026</t>
  </si>
  <si>
    <t>589</t>
  </si>
  <si>
    <t>CO1.PCCNTR.9181489</t>
  </si>
  <si>
    <t>cardonaca@gmail.com</t>
  </si>
  <si>
    <t>01-05-GP-2583-01-38-147350</t>
  </si>
  <si>
    <t>590-2026-CPS-AG (147350)</t>
  </si>
  <si>
    <t>590-2026</t>
  </si>
  <si>
    <t>590</t>
  </si>
  <si>
    <t>JUAN CAMILO ALVAREZ SABOGAL</t>
  </si>
  <si>
    <t>CO1.PCCNTR.9181623</t>
  </si>
  <si>
    <t>juancsabogal21@gmail.com</t>
  </si>
  <si>
    <t>CL 93 SUR 8 B 09</t>
  </si>
  <si>
    <t>01-05-GP-2583-01-39-147350</t>
  </si>
  <si>
    <t>591-2026-CPS-AG (147350)</t>
  </si>
  <si>
    <t>591-2026</t>
  </si>
  <si>
    <t>591</t>
  </si>
  <si>
    <t>ESTRELLA INES RODRIGUEZ APONTE</t>
  </si>
  <si>
    <t>CO1.PCCNTR.9256663</t>
  </si>
  <si>
    <t>estrellarodriguezaponte@gmail.com</t>
  </si>
  <si>
    <t>CL 151 B BIS A 117 27</t>
  </si>
  <si>
    <t>05-33-GP-2537-02-201-145682</t>
  </si>
  <si>
    <t>FDLSUBA-CD-227-2026 (145682)</t>
  </si>
  <si>
    <t>592-2026-CPS-P (145682)</t>
  </si>
  <si>
    <t>592-2026</t>
  </si>
  <si>
    <t>592</t>
  </si>
  <si>
    <t>LEIDY PAOLA VALDES SOLANO</t>
  </si>
  <si>
    <t>https://community.secop.gov.co/Public/Tendering/OpportunityDetail/Index?noticeUID=CO1.NTC.9678402&amp;isFromPublicArea=True&amp;isModal=true&amp;asPopupView=true</t>
  </si>
  <si>
    <t>CO1.BDOS.9652650</t>
  </si>
  <si>
    <t>CO1.PCCNTR.9043001</t>
  </si>
  <si>
    <t>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</si>
  <si>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leidyabogada25@gmail.com</t>
  </si>
  <si>
    <t>CALLE 20 NO 5 47</t>
  </si>
  <si>
    <t>620  47  994000059726</t>
  </si>
  <si>
    <t xml:space="preserve">Proyectar las respuestas a trámites y requerimientos de los entes de control relacionados con la gestión del Fondo de Desarrollo Local de Suba, recopilando la información necesaria para su posterior revisión y aprobación del supervisor._x000D_
Preparar respuestas preliminares a derechos de petición, quejas, reclamos y demás requerimientos administrativos vinculados a los proyectos, contratos y actuaciones jurídicas del Fondo de Desarrollo Local de Suba._x000D_
Apoyar al despacho en la consolidación de insumos jurídicos y normativos que faciliten la gestión contractual y jurídica del despacho incluyendo la recopilación de jurisprudencia, normas técnicas y antecedentes relevantes._x000D_
Participar en las diferentes reuniones en relación con órganos de control, así como asistir a mesas de trabajo, juntas y comités relacionadas con asuntos legales del despacho, que sean designadas por el supervisor.
Apoyar la radicación, organización, seguimiento y control de términos, de los requerimientos y respuestas a los Entes de Control., informando oportunamente al supervisor sobre vencimientos o plazos relevantes._x000D_
Las demás actividades que le sean asignadas por el supervisor del contrato y que sean inherente al objeto contractual._x000D_
</t>
  </si>
  <si>
    <t>34.5 Meses</t>
  </si>
  <si>
    <t>05-33-GP-2537-03-34-145410</t>
  </si>
  <si>
    <t>593-2026-CPS-P (145410)</t>
  </si>
  <si>
    <t>593-2026</t>
  </si>
  <si>
    <t>593</t>
  </si>
  <si>
    <t>MARTIN IVAN HERNANDEZ GUTIERREZ</t>
  </si>
  <si>
    <t>CO1.PCCNTR.9175363</t>
  </si>
  <si>
    <t xml:space="preserve"> internet.david@hotmail.com</t>
  </si>
  <si>
    <t>KR  107     140  59</t>
  </si>
  <si>
    <t>03-19-PP-2544-01-06-152747</t>
  </si>
  <si>
    <t>594-2026-CPS-AG (152747)</t>
  </si>
  <si>
    <t>594-2026</t>
  </si>
  <si>
    <t>594</t>
  </si>
  <si>
    <t>EDGAR RICARDO JIMENEZ RODRIGUEZ</t>
  </si>
  <si>
    <t>CO1.PCCNTR.9185142</t>
  </si>
  <si>
    <t>PRESTAR LOS SERVICIOS DE APOYO AL ÁREA DE GESTIÓN DEL DESARROLLO LOCAL EN LA ASISTENCIA TÉCNICA Y EJECUCIÓN DE ACCIONES RELACIONADAS CON TURISMO Y EMPLEO LOCAL; EN CUMPLIMIENTO DE LAS METAS DEL PLAN DE DESARROLLO LOCAL Y DEMAS TEMAS AFINES DEL PROYECTO</t>
  </si>
  <si>
    <t>edgartour70@gmail.com</t>
  </si>
  <si>
    <t>CALLE 126 F BIS 119 30</t>
  </si>
  <si>
    <t>05-33-GP-2537-02-48-144843</t>
  </si>
  <si>
    <t>595-2026-CPS-P (144843)</t>
  </si>
  <si>
    <t>595-2026</t>
  </si>
  <si>
    <t>595</t>
  </si>
  <si>
    <t>KATERINE SHIRLEY CONTRERAS GUERRERO</t>
  </si>
  <si>
    <t>CO1.PCCNTR.9285935</t>
  </si>
  <si>
    <t>PRESTAR SERVICIOS PROFESIONALES AL ÁREA DE GESTIÓN DEL DESARROLLO LOCAL PARA APOYAR LA GESTIÓN ADMINISTRATIVA Y FINANCIERA EN LA ALCALDÍA LOCAL DE SUBA</t>
  </si>
  <si>
    <t>shirley.230898@gmail.com</t>
  </si>
  <si>
    <t>CALLE 114 # 148 - 65</t>
  </si>
  <si>
    <t>6 Meses</t>
  </si>
  <si>
    <t>05-35-PP-2563-01-01-150301</t>
  </si>
  <si>
    <t>FDLSUBA-CD-228-2026 (150301)</t>
  </si>
  <si>
    <t>596-2026-CPS-P (150301)</t>
  </si>
  <si>
    <t>596-2026</t>
  </si>
  <si>
    <t>596</t>
  </si>
  <si>
    <t>MARCIA LIDIA CHAVARRO PINZON</t>
  </si>
  <si>
    <t>https://community.secop.gov.co/Public/Tendering/OpportunityDetail/Index?noticeUID=CO1.NTC.9690578&amp;isFromPublicArea=True&amp;isModal=true&amp;asPopupView=true</t>
  </si>
  <si>
    <t>CO1.REQ.9823117</t>
  </si>
  <si>
    <t>CO1.PCCNTR.9056106</t>
  </si>
  <si>
    <t>PRESTAR SERVICIOS PROFESIONALES EN TEMAS DE TECNOLOGÍA Y/O SISTEMAS EN EL LEVANTAMIENTO Y ANÁLISIS DE REQUISITOS; DESARROLLO; DOCUMENTACIÓN; PRUEBAS Y PUESTA EN MARCHA DE LOS SISTEMAS DE ADQUISICIONES.</t>
  </si>
  <si>
    <t>marcia_chavarro@yahoo.com</t>
  </si>
  <si>
    <t>KR  11 B     119  25</t>
  </si>
  <si>
    <t>NB100430137</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</si>
  <si>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Apoyar la generación de mecanismos de transparencia, participación y colaboración procurando que las acciones de Gobierno Abierto respondan a las necesidades de la ciudadanía y sean un medio para facilitar la rendición de cuentas de la entidad_x000D_
Apoyar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</si>
  <si>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05-33-GP-2537-02-49-144843</t>
  </si>
  <si>
    <t>597-2026-CPS-P (144843)</t>
  </si>
  <si>
    <t>597-2026</t>
  </si>
  <si>
    <t>597</t>
  </si>
  <si>
    <t>LAURA MARCELA HERRERA CABRERA</t>
  </si>
  <si>
    <t>CO1.PCCNTR.9067779</t>
  </si>
  <si>
    <t>lao_3657@hotmail.com</t>
  </si>
  <si>
    <t>CLL 70 NO 97 - 85</t>
  </si>
  <si>
    <t xml:space="preserve">04-26-PP-2456-01-38-147160 </t>
  </si>
  <si>
    <t>598-2026-CPS-P (147160)</t>
  </si>
  <si>
    <t>598-2026</t>
  </si>
  <si>
    <t>598</t>
  </si>
  <si>
    <t>LUISA FERNANDA GARCIA ROSAS</t>
  </si>
  <si>
    <t>CO1.PCCNTR.9086517</t>
  </si>
  <si>
    <t xml:space="preserve"> lufegarosas@gmail.com</t>
  </si>
  <si>
    <t>KR 2 B 13 165 AP 102 IN 9</t>
  </si>
  <si>
    <t>COQ100008243</t>
  </si>
  <si>
    <t>05-33-GP-2537-02-130-145358</t>
  </si>
  <si>
    <t>FDLSUBA-CD-229-2026 (145358)</t>
  </si>
  <si>
    <t>599-2026-CPS-P (145358)</t>
  </si>
  <si>
    <t>599-2026</t>
  </si>
  <si>
    <t>599</t>
  </si>
  <si>
    <t>JHON ALEXANDER TORRES PARADA</t>
  </si>
  <si>
    <t>https://community.secop.gov.co/Public/Tendering/OpportunityDetail/Index?noticeUID=CO1.NTC.9721883&amp;isFromPublicArea=True&amp;isModal=true&amp;asPopupView=true</t>
  </si>
  <si>
    <t>CO1.REQ.9821009</t>
  </si>
  <si>
    <t>CO1.PCCNTR.9087100</t>
  </si>
  <si>
    <t>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</si>
  <si>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j_hontorres10@hotmail.com</t>
  </si>
  <si>
    <t>DIAGONAL 3 # 25 - 58</t>
  </si>
  <si>
    <t>Elaborar y mantener actualizados las actuaciones administrativas de obras, establecimiento de comercio, espacio público y en general actos administrativos que se consideren cuentas por cobrar las cuales ingresan en etapa persuasiva, y son reportadas por el área de jurídicas con sus soportes.
Realizar registro de las ordenes de pagos y contabilización en Interfaz Tesorería y en las conciliaciones de los procesos contables.
Realizar el informe SIVICOF, descargar los reportes de ingresos de Bogdata y consolidar los estados de cuenta de los procesos en cobro persuasivo y cobro coactivo.
Realizar la revisión, liquidación y causación de las cuentas personas naturales, jurídicas, ingresos, egresos y ajustes correspondientes entre aplicativos.
Organizar la ejecución del comité de sostenibilidad contable y depuración de cartera.
Identificar y tasar las obligaciones de difícil recaudo en aras de presentar estas en una depuración de saneamiento contable.
Realizar el cierre contable mensual, trimestral y anual con base en el manual de política contable y revelaciones a los estados de situación financiera.
Elaborar los informes contables que se deben presentar a las entidades y a los diferentes órganos de control.
Rendir informe de gestión de la recuperación de las obligaciones causadas y por causar en forma mensual.
Las demás funciones que sean inherentes al objeto contractual, que se encuentren en la normatividad vigente o sean solicitadas por el supervisor y/o apoyo a la supervisión del contrato.</t>
  </si>
  <si>
    <t>05-39-PP-2504-05-12-150329</t>
  </si>
  <si>
    <t>FDLSUBA-CD-230-2026 (150329)</t>
  </si>
  <si>
    <t>600-2026-CPS-P (150329)</t>
  </si>
  <si>
    <t>600-2026</t>
  </si>
  <si>
    <t>600</t>
  </si>
  <si>
    <t>LOISE GARCIA CARRILLO</t>
  </si>
  <si>
    <t>https://community.secop.gov.co/Public/Tendering/OpportunityDetail/Index?noticeUID=CO1.NTC.9848869&amp;isFromPublicArea=True&amp;isModal=true&amp;asPopupView=true</t>
  </si>
  <si>
    <t>CO1.REQ.9976978</t>
  </si>
  <si>
    <t>CO1.PCCNTR.9217021</t>
  </si>
  <si>
    <t>PRESTAR SERVICIOS PROFESIONALES PARA APOYAR AL REFERENTE DE ORGANIZACIONES; EN EL CONTROL; SEGUIMIENTO Y APOYO A LA SUPERVISION DE LA EJECUCION PROGRAMAS Y PROYECTOS ENFOCADOS EN LA PROMOCION; ACOMPAÑAMIENTO Y ATENCION DE LAS INSTANCIAS DE PARTICIPACION LOCALES; ASI COMO LOS PROCESOS COMUNITARIOS EN</t>
  </si>
  <si>
    <t>loisegarcia@hotmail.com</t>
  </si>
  <si>
    <t>CALLE 15 # 21 - 72</t>
  </si>
  <si>
    <t>Realizar las actividades precontractuales, contractuales y/o de seguimiento que sean necesarias para la correcta ejecución del proyecto de inversión.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Las demás actividades que le sean asignadas por el supervisor y/o apoyo a la supervisión del contrato que sean relacionadas con el objeto del contrato.</t>
  </si>
  <si>
    <t>14.5 Meses</t>
  </si>
  <si>
    <t>02-10-PP-2309-02-12-147455</t>
  </si>
  <si>
    <t>601-2026-CPS-P (147455)</t>
  </si>
  <si>
    <t>601-2026</t>
  </si>
  <si>
    <t>601</t>
  </si>
  <si>
    <t>NATHALY CALDERON CASTAÑEDA</t>
  </si>
  <si>
    <t>CO1.PCCNTR.9212330</t>
  </si>
  <si>
    <t>nathalycalderonc17@gmail.com</t>
  </si>
  <si>
    <t>KR 127 D BIS 142 D 64</t>
  </si>
  <si>
    <t>02-07-GP-2599-03-02-146496</t>
  </si>
  <si>
    <t>FDLSUBA-CD-231-2026 (146496)</t>
  </si>
  <si>
    <t>602-2026-CPS-P (146496)</t>
  </si>
  <si>
    <t>602-2026</t>
  </si>
  <si>
    <t>602</t>
  </si>
  <si>
    <t>ERIKA CRISTINA GUEVARA GUATAQUIRA</t>
  </si>
  <si>
    <t>https://community.secop.gov.co/Public/Tendering/OpportunityDetail/Index?noticeUID=CO1.NTC.9682398&amp;isFromPublicArea=True&amp;isModal=true&amp;asPopupView=true</t>
  </si>
  <si>
    <t>CO1.REQ.9820970</t>
  </si>
  <si>
    <t>CO1.PCCNTR.9047046</t>
  </si>
  <si>
    <t>PRESTAR SERVICIOS PROFESIONALES AL ÁREA DE GESTIÓN DEL DESARROLLO LOCAL DE LA ALCALDÍA LOCAL DE SUBA; PARA APOYAR LAS ACCIONES ORIENTADAS A GARANTIZAR LA ENTREGA DE TRASFERENCIAS.</t>
  </si>
  <si>
    <t>erikacguevarag@hotmail.com</t>
  </si>
  <si>
    <t>CALLE 22I # 114A - 90</t>
  </si>
  <si>
    <t>Apoyar la supervisión de contratos y convenios que le sean asignados por el Alcalde (sa) Local, conforme con lo establecido en el manual de Supervisión e interventoría de la Secretaría Distrital de Gobierno_x000D_
Asistir a las reuniones de las instancias a las que sea designado por el Alcalde Local_x000D_
Realizar las diferentes actividades de índole administrativo que sean requeridas para el adecuado funcionamiento de los proyectos y metas del Plan de Desarrollo Local, en especial del proyecto 2599 ¿Apoyo y oportunidades para una vida digna¿, actividades tales como atención a la ciudadanía, respuestas a derechos de petición, elaboración de notificaciones, labores de archivo y demás que se requieran.
Participar en la consolidación de informes que sean requeridos para responder a solicitudes de información de entidades del orden Distrital_x000D_
Realizar la convocatoria de las personas mayores que ingresan al servicio y desarrollar con ellas el proceso de entrega de tarjetas, así como el proceso de reexpedición de tarjetas cuando se requiera según los lineamientos y protocolos establecidos_x000D_
Proyectar las respuestas a derechos de petición y demás comunicaciones de la ciudadanía y/o entes de control y apoyar la administración de esta información en el aplicativo orfeo_x000D_
Realizar las actividades necesarias para la solicitud de espacios para la realización de los encuentros de desarrollo humano que se realizan de forma mensual, en cumplimiento de la política pública de envejecimiento y vejez.
Las demás que se requieran o sean solicitadas por el supervisor conforme al objeto contractual.</t>
  </si>
  <si>
    <t>02-14-PP-2743-02-15-146521</t>
  </si>
  <si>
    <t>603-2026-CPS-P (146521)</t>
  </si>
  <si>
    <t>603-2026</t>
  </si>
  <si>
    <t>603</t>
  </si>
  <si>
    <t>HAROLD GIOVANNY VELANDIA SANCHEZ</t>
  </si>
  <si>
    <t>CO1.PCCNTR.9221998</t>
  </si>
  <si>
    <t>PRESTAR SERVICIOS PROFESIONALES PARA DESARROLLAR PROCESOS DE FORMACIÓN; REACCIÓN Y CIRCULACIÓN DE CULTURAL; CONTRIBUYENDO AL FORTALECIMIENTO DEL ECOSISTEMA DEL ARTE; LA CULTURA Y EL PATRIMONIO DE LA LOCALIDAD.</t>
  </si>
  <si>
    <t>g_ovani6@hotmail.com</t>
  </si>
  <si>
    <t>KR 82 41 F 42 SUR</t>
  </si>
  <si>
    <t>360 47 994000062588</t>
  </si>
  <si>
    <t xml:space="preserve">05-33-GP-2537-02-203-146466 </t>
  </si>
  <si>
    <t>FDLSUBA-CD-232-2026 (146466)</t>
  </si>
  <si>
    <t>604-2026-CPS-P (146466)</t>
  </si>
  <si>
    <t>604-2026</t>
  </si>
  <si>
    <t>604</t>
  </si>
  <si>
    <t>https://community.secop.gov.co/Public/Tendering/OpportunityDetail/Index?noticeUID=CO1.NTC.9815310&amp;isFromPublicArea=True&amp;isModal=true&amp;asPopupView=true</t>
  </si>
  <si>
    <t>CO1.REQ.9938669</t>
  </si>
  <si>
    <t>CO1.PCCNTR.9183218</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</si>
  <si>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</si>
  <si>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abarbosavalderrama@gmail.com</t>
  </si>
  <si>
    <t>CL  137     55  42</t>
  </si>
  <si>
    <t>Planificar y ejecutar el desarrollo de la estrategia de las Gerencias de la Solución.
Apoyar la supervisión de contratos y convenios que le sean designados por el alcalde(sa) Local, conforme con lo establecido en el Manual de Supervisión e Interventoría de la Secretaría Distrital de Gobierno.
Capacitar y supervisar a los gerentes de la solución territoriales de suba, y procurar que su trabajo e interacción con la comunidad cumpla con lo establecido en la estrategia.
Realizar el acompañamiento a los procesos de implementación de las Gerencias de la Solución, con el fin de que las mismas cumplan sus funciones y operen de conformidad con las directrices del alcalde local.
Gestionar ante los líderes de las áreas del Fondo de Desarrollo Local de Suba los apoyos específicos para dar solución a los ciudadanos de conformidad con las priorizaciones, trámites y peticiones recogidos en las mesas de trabajo con la ciudadanía. 
Preparar los comités de Gerentes de la solución y hacer seguimiento a las actividades establecidas por la Alcaldía Local de suba en cada Unidad de Planeación Local.
Responder oportunamente los derechos de petición y demás solicitudes presentadas por los entes de control, corporaciones públicas y ciudadanía en general, que le sean asignadas y que estén relacionados con el objeto contractual.
Gestionar con los Gerentes de la Solución y los líderes de área, la realización de los encuentros de las gerencias en los territorios y llevar la trazabilidad y estadísticas de las soluciones efectivas dadas a los ciudadanos en las diferentes Unidad de Planeación Local.
Gestionar con el equipo de comunicaciones de la Alcaldía Local la estrategia de difusión de la información de las Gerencias de la Solución.
Las demás que demande la Administración Local a través de su supervisor, que correspondan a la naturaleza del contrato y que sean necesarias para la consecución del fin del objeto contractual..</t>
  </si>
  <si>
    <t>05-33-GP-2537-03-98-145533</t>
  </si>
  <si>
    <t>FDLSUBA-CD-233-2026 (145533)</t>
  </si>
  <si>
    <t>605-2026-CPS-P (145533)</t>
  </si>
  <si>
    <t>605-2026</t>
  </si>
  <si>
    <t>605</t>
  </si>
  <si>
    <t>VIVIANA PAOLA PULIDO SUÁREZ</t>
  </si>
  <si>
    <t>https://community.secop.gov.co/Public/Tendering/OpportunityDetail/Index?noticeUID=CO1.NTC.9843753&amp;isFromPublicArea=True&amp;isModal=true&amp;asPopupView=true</t>
  </si>
  <si>
    <t>CO1.REQ.9966346</t>
  </si>
  <si>
    <t>CO1.PCCNTR.9218582</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</si>
  <si>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t>
  </si>
  <si>
    <t>vivianpul@gmail.com</t>
  </si>
  <si>
    <t>KR 62 64 75</t>
  </si>
  <si>
    <t>Realizar visitas de control, vigilancia y verificación sobre las disposiciones técnicas conforme a las normas legales vigentes y las rutas y operaciones que para el efecto establezca la RNPC, conforme lo señalen los supervisores del contrato
Elaborar informes técnicos de acuerdo con las visitas de control, vigilancia y verificación de cumplimiento, de las disposiciones técnicas y la recaudación de material probatorio pertinente para las investigaciones administrativas de rigor y las demás propias de la experticia técnica, conforme lo señalen los supervisores del contrato.
Dar concepto técnico en las investigaciones que surjan producto de las visitas o por denuncias relacionadas con el cumplimiento de las disposiciones técnicas a cargo de la Dirección de Investigaciones para el control y verificación de reglamentos técnicos y metrología legal, conforme lo señalen los supervisores del contrato.
Proyectar requerimientos de información, informes y actividades de apoyo, como reportes mensuales de gestión, resultados, plan de acción, planeación de enfoque de metrología legal, bases de datos, consultas y conceptos, precampañas entre otros, conforme lo señalen los supervisores del contrato,
Realizar investigaciones que surjan producto de las visitas o por visitas relacionadas con el cumplimiento de las normas relacionadas con las disposiciones técnicas.
Adelantar visitas preventivas a establecimientos de comercio para observar el cumplimiento de las normas de reglamentos Técnicos y metrología legal, conforme a las rutas establecidas por los supervisores del contrato.
Adelantar socializaciones y capacitaciones a las autoridades locales, administrativas y en general a todos los actores involucrados, en materia de control y verificación de reglamentos técnicos y metrología legal, conforme los señalen los supervisores del contrato y de acuerdo a las rutas y operación establecida por la RNCP
Verificar, alimentar, actualizar y depurar las bases de datos relacionadas con las visitas, sensibilización, prevención y socialización, realizada en materia de control y verificación de reglamentos técnicos y metrología legal y realizar su seguimiento.
Llevar el registro, control y archivo de los documentos de acuerdo con los procedimientos establecidos por los supervisores del contrato que se generen en la ejecución del contrato.
Planear y ejecutar las actividades preparatorias de los diferentes eventos previstos por la red nacional de protección al consumidor para el control y verificación de reglamentos técnicos y metrología legal. Apoyar en la proyección de traslados/ archivos / requerimiento de información, con la debida argumentación de las denuncias e investigaciones que le sean asignadas por el supervisor del contrato.
Realizar la proyección, investigación vigilancia de los tramites que resulten relacionados con la protección al consumidor, que le sean asignados por el supervisor.
Proyectar los actos administrativos que le sean asignados en el mes.
Prestar asistencia y orientación a los usuarios - consumidores que se acerquen a la casa del consumidor en busca de asesoría profesional respecto al estatuto del consumidor y en especial de los temas de control y verificación de reglamentos técnicos y metrología legal
Las demás que sean asignadas y den cumplimiento al objeto contractual</t>
  </si>
  <si>
    <t>01-04-PP-2676-02-01-147182</t>
  </si>
  <si>
    <t>FDLSUBA-CD-234-2026 (147182)</t>
  </si>
  <si>
    <t>606-2026-CPS-P (147182)</t>
  </si>
  <si>
    <t>606-2026</t>
  </si>
  <si>
    <t>606</t>
  </si>
  <si>
    <t>IVAN ANDRES HERNANDEZ CABEZAS</t>
  </si>
  <si>
    <t>https://community.secop.gov.co/Public/Tendering/OpportunityDetail/Index?noticeUID=CO1.NTC.9915561&amp;isFromPublicArea=True&amp;isModal=true&amp;asPopupView=true</t>
  </si>
  <si>
    <t>CO1.REQ.10028674</t>
  </si>
  <si>
    <t>CO1.PCCNTR.9284216</t>
  </si>
  <si>
    <t>O23011745992024267601000</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</si>
  <si>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t>
  </si>
  <si>
    <t xml:space="preserve">ivahernandez@hotmail.com </t>
  </si>
  <si>
    <t>Apoyar la supervisión de contratos y convenios que den cumplimiento a las metas del Plan de Desarrollo Local, designados por el alcalde(sa) Local, conforme con lo establecido en el Manual de Supervisión e Interventoría de la Secretaría Distrital de Gobierno
Revisar la proyección de documentos de formulación de proyectos de inversión a cargo de la dependencia. 
Tramitar, hacer seguimiento y levantar un inventario a las medidas ambientales, cobros persuasivos y coactivos, requeridos por la autoridad ambiental.
Asistir a las reuniones, consejos, mesas e instancias de participación que se generen o se relacionen con los asuntos locales o que se desarrollen en la localidad, que le sean designados por el Alcalde y/o el apoyo a la supervisión del contrato.
Seguimiento y trámite del cumplimiento de acciones populares, proferidas en pro de la conservación de zonas de importancia ambiental y afines.
Atender proposiciones, derechos de petición y solicitudes de los entes de control allegados a la oficina de gestión Ambiental.
Realizar reportes administrativos e informes requeridos a la dependencia, en especial insumos MUSSI, reporte SIVICOF y PAL. 
Dar respuesta a las solicitudes que le sean asignadas a través de Orfeo o cualquier otro medio de notificación.
Las demás actividades que le sean asignadas por el supervisor y/o apoyo a la supervisión del contrato que sean relacionadas con el objeto del contrato.
Realizar reportes administrativos cuando sean solicitados de SIPSE, SECOP, SIVICOF y PAL. 
Las demás que se le asignen y que surjan de la naturaleza del Contrato</t>
  </si>
  <si>
    <t>VECINOS EN ENCUENTRO: CREANDO ESPACIOS DE CONVIVENCIA Y RECONCILIACIÓN</t>
  </si>
  <si>
    <t>05-33-GP-2537-02-114-145099</t>
  </si>
  <si>
    <t>FDLSUBA-CD-235-2026 (145099)</t>
  </si>
  <si>
    <t>607-2026-CPS-P (145099)</t>
  </si>
  <si>
    <t>607-2026</t>
  </si>
  <si>
    <t>607</t>
  </si>
  <si>
    <t>MONICA ELIANA MEJIA JIMENEZ</t>
  </si>
  <si>
    <t>https://community.secop.gov.co/Public/Tendering/OpportunityDetail/Index?noticeUID=CO1.NTC.9782380&amp;isFromPublicArea=True&amp;isModal=true&amp;asPopupView=true</t>
  </si>
  <si>
    <t>CO1.REQ.9846498</t>
  </si>
  <si>
    <t>CO1.PCCNTR.9152266</t>
  </si>
  <si>
    <t>PRESTAR SERVICIOS PROFESIONALES PARA APOYAR LAS ACTIVIDADES DE PEDAGOGÍA E INNOVACIÓN SOCIAL DEL LABORATORIO DE INNOVACIÓN DE SUBA.</t>
  </si>
  <si>
    <t>monicaelianamejia@gmail.com</t>
  </si>
  <si>
    <t>CALLE 154 # 91 - 56</t>
  </si>
  <si>
    <t>Realizar el plan de trabajo y cronograma de actividades al inicio de la ejecución, el cual deberá ser aprobado por el supervisor y/o el apoyo a la supervisión del contrato.
Apoyar a las personas que realizarán los procesos de experimentación, investigación, observatorio de tendencias y oportunidades, así como la estructuración de proyectos, acompañamiento a los participantes en el proceso para maximizar su potencial, que pueden ser representantes líderes, representantes de las juntas de acción comunal, entre otros, que podrían participar en el laboratorio
Elaborar las propuestas metodológicas y proporcionar los contenidos para llevar a cabo los procesos de investigación sobre diferentes métodos y técnicas de innovación requeridos por SubaLab.
Acompañar las diferentes reuniones que se programen para coordinar la realización de los procesos en la localidad de Suba
Diseñar y/o vincular talleres presenciales y/o virtuales en materia de innovación para los funcionarios y contratistas de la Entidad.
Brindar apoyo a la gestión institucional que se requiera para la adecuada realización de modelos de mejoramiento organizacional
Realizar eventos y muestras de los prototipos creados durante el programa 
Elaborar y diseñar fichas de idea o de concepto de los prototipos para orientar la implementación hacia el plan de desarrollo, presupuestos participativos, vinculación con el sector u otra ruta de solución
Asistir a los eventos que sean liderados por Subalab y realizar la logística para garantizar el éxito de eventos virtuales y presenciales
Elaborar informe que reporte los alcances de ciudadanos y el impacto de los diseños desarrollados
Todas las demás actividades en el marco del objeto contractual</t>
  </si>
  <si>
    <t>03-20-PP-2489-01-03-147438</t>
  </si>
  <si>
    <t>FDLSUBA-CD-236-2026 (147438)</t>
  </si>
  <si>
    <t>608-2026-CPS-P (147438)</t>
  </si>
  <si>
    <t>608-2026</t>
  </si>
  <si>
    <t>608</t>
  </si>
  <si>
    <t>DIANA MILENA TIBAQUICHA ZAPATA</t>
  </si>
  <si>
    <t>https://community.secop.gov.co/Public/Tendering/OpportunityDetail/Index?noticeUID=CO1.NTC.9830698&amp;isFromPublicArea=True&amp;isModal=true&amp;asPopupView=true</t>
  </si>
  <si>
    <t>CO1.REQ.9887887</t>
  </si>
  <si>
    <t>CO1.PCCNTR.9198568</t>
  </si>
  <si>
    <t>PRESTAR LOS SERVICIOS PROFESIONALES PARA PLANIFICAR Y SUPERVISAR LAS ACTIVIDADES QUE SE REALICEN EN LA CASA DE LA CULTURA DE LA LOCALIDAD SUBA.</t>
  </si>
  <si>
    <t>maxymilliano1023@gmail.com</t>
  </si>
  <si>
    <t>CARRERA 109 # 142 - 16</t>
  </si>
  <si>
    <t>Generar espacios de diálogo, consulta y concertación con los agentes culturales, colectivos, organizaciones e instancias de participación de la localidad, promoviendo la construcción colectiva y la articulación comunitaria.
Consolidar, actualizar y hacer seguimiento a los protocolos de los procesos de formación artística, garantizando su adecuada implementación y la calidad pedagógica de las actividades desarrolladas en la Casa de la Cultura.
Consolidar, actualizar y hacer seguimiento a los protocolos para el préstamo y uso de espacios destinados a prácticas libres, reuniones y demás actividades de la base cultural y de la Alcaldía Local de Suba.
Gestionar e impulsar acciones de investigación cultural, artística y patrimonial que fortalezcan el conocimiento, la memoria y la identidad de la localidad de Suba.
Articular acciones y estrategias con entidades distritales del sector de arte, cultura y patrimonio, con el fin de enriquecer la programación, el intercambio de saberes y el aprovechamiento de recursos institucionales.
Implementar y supervisar las estrategias de divulgación, comunicación y promoción de las actividades de la Casa de la Cultura, en coordinación con el equipo de comunicaciones y prensa de la Alcaldía Local de Suba.
Diseñar, implementar y desarrollar una programación de actividades culturales y artísticas coherente con los intereses, necesidades y expresiones de la comunidad local.
Generar acciones orientadas al posicionamiento y reconocimiento de la Casa de la Cultura ante la comunidad y los diferentes actores culturales del territorio.
Promover acciones de descentralización cultural, garantizando la presencia de actividades artísticas, formativas y patrimoniales en diferentes sectores y barrios de la localidad.
Presentar informes de avance y resultados que den cuenta de la ejecución, impactos y logros alcanzados en el marco de las acciones desarrolladas.
Acompañar todas las etapas de presupuestos participativos de la localidad.
Organizar toda la gestión de participación, de acuerdo con las instrucciones recibidas, los manuales, métodos, procedimientos, sistemas y normas vigentes.</t>
  </si>
  <si>
    <t>32.5 Meses</t>
  </si>
  <si>
    <t xml:space="preserve">04-26-PP-2456-01-30-147444 </t>
  </si>
  <si>
    <t>FDLSUBA-CD-237-2026 (147444)</t>
  </si>
  <si>
    <t>609-2026-CPS-P (147444)</t>
  </si>
  <si>
    <t>609-2026</t>
  </si>
  <si>
    <t>609</t>
  </si>
  <si>
    <t>ANA  JOHANNA SANTAMARÍA  BUSTAMANTE</t>
  </si>
  <si>
    <t>https://community.secop.gov.co/Public/Tendering/OpportunityDetail/Index?noticeUID=CO1.NTC.9876426&amp;isFromPublicArea=True&amp;isModal=true&amp;asPopupView=true</t>
  </si>
  <si>
    <t>CO1.REQ.9961577</t>
  </si>
  <si>
    <t>CO1.PCCNTR.9244196</t>
  </si>
  <si>
    <t>PRESTACIÓN DE SERVICIOS PROFESIONALES PARA BRINDAR EL APOYO EN LA SUPERVISIÓSUPERVISIÓN RELACIONADA CON LA GESTIÓN SOCIAL EN LOS PROYECTOS DE INFRAESTRUCTURA</t>
  </si>
  <si>
    <t>johannita80@hotmail.com</t>
  </si>
  <si>
    <t>CARRERA 53 C # 130 - 49</t>
  </si>
  <si>
    <t xml:space="preserve">EPS Sanitas S.A. </t>
  </si>
  <si>
    <t>Verificar los informes de los proyectos que se desarrollen de acuerdo con los lineamientos establecidos en el Contrato.
Acompañar y evaluar continuamente la gestión de los proyectos a cargo. 
Efectuar control, seguimiento y aprobación para la elaboración de documentos y de todas las actividades que se deban adelantar para cumplir con las obligaciones de Gestión Social.
Realizar recomendaciones a los proyectos en todo lo relacionado al tema social.
Supervisar que los proyectos dispongan de la infraestructura y personal que cumpla con los requerimientos definidos en el Plan de Gestión
Las demás que sean definidas por el supervisor.</t>
  </si>
  <si>
    <t>22.8 Meses</t>
  </si>
  <si>
    <t>05-33-GP-2537-02-175-144870</t>
  </si>
  <si>
    <t>FDLSUBA-CD-238-2026 (144870)</t>
  </si>
  <si>
    <t>610-2026-CPS-P (144870)</t>
  </si>
  <si>
    <t>610-2026</t>
  </si>
  <si>
    <t>610</t>
  </si>
  <si>
    <t>https://community.secop.gov.co/Public/Tendering/OpportunityDetail/Index?noticeUID=CO1.NTC.9915985&amp;isFromPublicArea=True&amp;isModal=true&amp;asPopupView=true</t>
  </si>
  <si>
    <t>CO1.BDOS.9892020</t>
  </si>
  <si>
    <t>CO1.PCCNTR.9284396</t>
  </si>
  <si>
    <t>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</si>
  <si>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 xml:space="preserve">
luzmydev@gmail.com</t>
  </si>
  <si>
    <t>CALLE 8 BIS A NO. 78 C - 37</t>
  </si>
  <si>
    <t>LIDER ARCHIVO</t>
  </si>
  <si>
    <t>Gestionar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</si>
  <si>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 xml:space="preserve">04-26-PP-2456-01-39-147160 </t>
  </si>
  <si>
    <t>611-2026-CPS-P (147160)</t>
  </si>
  <si>
    <t>611-2026</t>
  </si>
  <si>
    <t>611</t>
  </si>
  <si>
    <t>ANGARITA MOLINA MIGUEL ANGEL</t>
  </si>
  <si>
    <t>CO1.PCCNTR.9149487</t>
  </si>
  <si>
    <t>miguelangaritam@gmail.com</t>
  </si>
  <si>
    <t>KR 57 B 67 B 26</t>
  </si>
  <si>
    <t>05-33-GP-2537-03-35-145410</t>
  </si>
  <si>
    <t>612-2026-CPS-P (145410)</t>
  </si>
  <si>
    <t>612-2026</t>
  </si>
  <si>
    <t>612</t>
  </si>
  <si>
    <t>MELISA ROMERO OROZCO</t>
  </si>
  <si>
    <t>CO1.PCCNTR.9101238</t>
  </si>
  <si>
    <t>mro.abogada@gmail.com</t>
  </si>
  <si>
    <t>CARRERA 11 # 4 - 25</t>
  </si>
  <si>
    <t>360 47 994000061200</t>
  </si>
  <si>
    <t>01-05-GP-2583-01-107-147365</t>
  </si>
  <si>
    <t>613-2026-CPS-AG (147365)</t>
  </si>
  <si>
    <t>613-2026</t>
  </si>
  <si>
    <t>613</t>
  </si>
  <si>
    <t>CARLOS GUSTAVO TONCON MURILLO</t>
  </si>
  <si>
    <t>CO1.PCCNTR.9101589</t>
  </si>
  <si>
    <t>karlostoncon79@hotmail.com</t>
  </si>
  <si>
    <t>CRA. 72 BIS N° 81-05 INT. 2  APTO. 502</t>
  </si>
  <si>
    <t>05-33-GP-2537-02-98-145029</t>
  </si>
  <si>
    <t>614-2026-CPS-P (145029)</t>
  </si>
  <si>
    <t>614-2026</t>
  </si>
  <si>
    <t>614</t>
  </si>
  <si>
    <t>JUSSEIDY RODRIGUEZ VILLANUEVA</t>
  </si>
  <si>
    <t>CO1.PCCNTR.9102198</t>
  </si>
  <si>
    <t>PRESTAR LOS SERVICIOS PROFESIONALES COMO ABOGADO (A) PARA APOYAR LA GESTIÓN CONTRACTUAL DEL ÁREA GESTIÓN DEL DESARROLLO LOCAL; EN LAS ETAPAS PRECONTRACTUAL Y CONTRACTUAL DE LOS PROCESOS DE SELECCIÓN DE LA ALCALDÍA LOCAL DE SUBA</t>
  </si>
  <si>
    <t>Jusse_1092@hotmail.com</t>
  </si>
  <si>
    <t>CRA 72 Q NO.41C-71 SU</t>
  </si>
  <si>
    <t>ASEGURADORA SOLIDARIA DE COLOMBIAA</t>
  </si>
  <si>
    <t>360479940000608260</t>
  </si>
  <si>
    <t>01-02-PP-2442-01-21-146631</t>
  </si>
  <si>
    <t>616-2026-CPS-P (146631)</t>
  </si>
  <si>
    <t>616-2026</t>
  </si>
  <si>
    <t>616</t>
  </si>
  <si>
    <t>LAURA CAMILA CARVAJAL PRIETO</t>
  </si>
  <si>
    <t>CO1.PCCNTR.9151040</t>
  </si>
  <si>
    <t>camila.c21@outlook.com</t>
  </si>
  <si>
    <t>CALLE 129 D # 121 C - 51</t>
  </si>
  <si>
    <t>05-33-GP-2537-02-83-144899</t>
  </si>
  <si>
    <t>617-2026-CPS-P (144899)</t>
  </si>
  <si>
    <t>617-2026</t>
  </si>
  <si>
    <t>617</t>
  </si>
  <si>
    <t>DIEGO ANDRÉS TRIANA TRUJILLO</t>
  </si>
  <si>
    <t>CO1.PCCNTR.9187453</t>
  </si>
  <si>
    <t>trianatrujillo@yahoo.es</t>
  </si>
  <si>
    <t>TV 56 106 A 13 AP 402</t>
  </si>
  <si>
    <t xml:space="preserve">05-33-GP-2537-02-217-146548 </t>
  </si>
  <si>
    <t>619-2026-CPS-P (146548)</t>
  </si>
  <si>
    <t>619-2026</t>
  </si>
  <si>
    <t>619</t>
  </si>
  <si>
    <t>JORGE MARIO SUAREZ MUÑOZ</t>
  </si>
  <si>
    <t>CO1.PCCNTR.9120783</t>
  </si>
  <si>
    <t>PRESTAR SERVICIOS PROFESIONALES COMO ENLACE TERRITORIAL PARA LA ARTICULACION; PLANEACION Y EJECUCION DE LA GERENCIA DE SOLUCION CON LAS ACTIVIDADES ESTABLECIDAS POR LA ALCALDIA LOCAL DE SUBA EN EL TERRITORIO ASIGNADO</t>
  </si>
  <si>
    <t>jorudca@hotmail.com</t>
  </si>
  <si>
    <t>CALLE 130 D # 124 - 36</t>
  </si>
  <si>
    <t>05-33-GP-2537-03-72-145515</t>
  </si>
  <si>
    <t>620-2026-CPS-P (145515)</t>
  </si>
  <si>
    <t>620-2026</t>
  </si>
  <si>
    <t>620</t>
  </si>
  <si>
    <t>PILAR PATRICIA PALOMO NEGRETTE</t>
  </si>
  <si>
    <t>CO1.PCCNTR.9254155</t>
  </si>
  <si>
    <t>pilarpalomo_12@hotmail.co
m</t>
  </si>
  <si>
    <t>CALLE 159 # 54 - 42 INTERIOR 2</t>
  </si>
  <si>
    <t>NB100431979</t>
  </si>
  <si>
    <t>621-2026-CPS-P (145410)</t>
  </si>
  <si>
    <t>621-2026</t>
  </si>
  <si>
    <t>LUX ALEXANDRA BEJARANO GALINDO</t>
  </si>
  <si>
    <t>CO1.BDOS.9449967</t>
  </si>
  <si>
    <t>CO1.PCCNTR.9257851</t>
  </si>
  <si>
    <t>Prestar los servicios profesionales para apoyar jurídicamente la ejecución de las acciones requeridas para la depuración de las actuaciones administrativas que cursan en la Alcaldía Local</t>
  </si>
  <si>
    <t>alexabg30@hotmail.com</t>
  </si>
  <si>
    <t>Carrera 5 26 120</t>
  </si>
  <si>
    <t>46432000</t>
  </si>
  <si>
    <t>360 47 994000062756</t>
  </si>
  <si>
    <t>1. Clasificar los expedientes asignados por vigencia y tipologías: espacio público, establecimientos de comercio Ley
232 de 1995 y régimen de obras y urbanismo.
2. Analizar jurídicamente los expedientes asignados y emitir como mínimo treinta (30) impulsos procesales de acuerdo
con la revisión realizada, que permitan ejecutar la actuación jurídica conforme con la naturaleza del proceso que
corresponda.
3. Determinar del reparto asignado, los expedientes que pueden ser archivados a partir de las causales de caducidad
y/o prescripción y/o pérdida de fuerza de ejecutoria del acto administrativo.
4.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5. Ajustar dentro del mismo mes todos los proyectos de actos administrativos que contengan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cuando sea requerido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dejando constancia en el expediente físico de dicha actualización.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 al objeto contractual, que se encuentren en
la normatividad o que sean solicitadas por el supervisor del contrato</t>
  </si>
  <si>
    <t>VALENTINO ENRIQUE RAMOS</t>
  </si>
  <si>
    <t>valentinokikeabogado@gmail.com</t>
  </si>
  <si>
    <t>05-39-PP-2504-05-11-152612</t>
  </si>
  <si>
    <t>FDLSUBA-CD-239-2026 (152612)</t>
  </si>
  <si>
    <t>622-2026-CPS-P (152612)</t>
  </si>
  <si>
    <t>622-2026</t>
  </si>
  <si>
    <t>622</t>
  </si>
  <si>
    <t>DANIELA MORALES GUTIERREZ</t>
  </si>
  <si>
    <t>https://community.secop.gov.co/Public/Tendering/OpportunityDetail/Index?noticeUID=CO1.NTC.9887966&amp;isFromPublicArea=True&amp;isModal=true&amp;asPopupView=true</t>
  </si>
  <si>
    <t>CO1.REQ.10030214</t>
  </si>
  <si>
    <t>CO1.PCCNTR.9255295</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</si>
  <si>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</si>
  <si>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danimg0999@gmail.com</t>
  </si>
  <si>
    <t>Funza (Cundinamarca)</t>
  </si>
  <si>
    <t>Gestionar la implementación de la Política Pública para los Pueblos Indígenas a nivel local.
Elaborar los estudios previos de los proyectos de inversión designados por el ordenador del gasto, de acuerdo con el plan de compras del Área de Gestión del Desarrollo Local_x000D_
Articular con los enlaces de la Subdirección de Asuntos Étnicos, la realización de un diagnóstico que evidencie las situaciones de los Pueblos Indígenas de la localidad y articular el desarrollo de acciones para mitigar sus necesidades._x000D_
Efectuar la planeación, gestión, convocatoria, acompañamiento y seguimiento a la participación e instancias de los Pueblos Indígenas, en vía de fortalecer sus procesos de participación, representación, diálogo, concertación e incidencia en la dinámica a nivel local. _x000D_
Elaborar el diagnóstico, formulación y aprobación de planes, programas, proyectos y actividades de gestión pública en la localidad, con el propósito de garantizar la inclusión del enfoque diferencial étnico en el marco de la Política Pública para los Pueblos Indígenas._x000D_
Servir de enlace entre la instancia de los Pueblos Indígenas y con las autoridades locales, a fin de visibilizar sus demandas y propuestas para garantizar el ejercicio de sus derechos _x000D_
Atender los requerimientos verbales y escritos que presenten los Pueblos Indígenas residentes en la localidad.
Colaborar en la realización de eventos ciudadanos y/o comunitarios que le sean designados._x000D_
Dar respuesta a los requerimientos y peticiones relacionados con el tema de participación, que se requieran._x000D_
Suministrar la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Realizar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</si>
  <si>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01-05-GP-2583-01-108-147365</t>
  </si>
  <si>
    <t>623-2026-CPS-AG (147365)</t>
  </si>
  <si>
    <t>623-2026</t>
  </si>
  <si>
    <t>623</t>
  </si>
  <si>
    <t>FABIO ANDRES GIL SUAREZ</t>
  </si>
  <si>
    <t>CO1.PCCNTR.9156626</t>
  </si>
  <si>
    <t>santaanatocaima12@hotmail.es</t>
  </si>
  <si>
    <t>CALLE 42F # 79 C - 71 SUR APTO 101</t>
  </si>
  <si>
    <t>05-39-PP-2504-05-09-147120</t>
  </si>
  <si>
    <t>FDLSUBA-CD-240-2026 (147120)</t>
  </si>
  <si>
    <t>624-2026-CPS-P (147120)</t>
  </si>
  <si>
    <t>624-2026</t>
  </si>
  <si>
    <t>624</t>
  </si>
  <si>
    <t>CATERIN GARCIA</t>
  </si>
  <si>
    <t>https://community.secop.gov.co/Public/Tendering/OpportunityDetail/Index?noticeUID=CO1.NTC.9800841&amp;isFromPublicArea=True&amp;isModal=true&amp;asPopupView=true</t>
  </si>
  <si>
    <t>CO1.REQ.9936736</t>
  </si>
  <si>
    <t>CO1.PCCNTR.9168284</t>
  </si>
  <si>
    <t>k_te1019@hotmail.com</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</si>
  <si>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asignados._x000D_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Acompañar el seguimiento a los proyectos de inversión, politica pública, así como la inclusión de presupuestos participativos en la estructuración de procesos derivados del Plan de Desarrollo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 entes de control, derechos de petición y/o similares que sean radicados en el aplicativo Orfeo y/o por diferentes medios, que le sean asignados.
Realizar supervisión de contratos y/o convenios que le sean designados por el Alcalde Local, conforme con lo establecido en el Manual de Supervisión e Interventoría de la Secretaría Distrital de Gobierno.
Acompañar todas las etapas de presupuestos participativos de la localidad.
Organizar toda  la gestión de participación, de acuerdo con las instrucciones recibidas, los manuales, métodos, procedimientos, sistemas y normas vigentes.
Realizar las demás actividades que le sean asignadas por el Alcalde Local y/o el apoyo a la supervisión del contrato y que surjan de la naturaleza del contrato</t>
  </si>
  <si>
    <t>05-33-GP-2537-02-189-152611</t>
  </si>
  <si>
    <t>FDLSUBA-CD-241-2026 (152611)</t>
  </si>
  <si>
    <t>625-2026-CPS-P (152611)</t>
  </si>
  <si>
    <t>625-2026</t>
  </si>
  <si>
    <t>625</t>
  </si>
  <si>
    <t>KAREN ALEJANDRA REY ROJAS</t>
  </si>
  <si>
    <t>https://community.secop.gov.co/Public/Tendering/OpportunityDetail/Index?noticeUID=CO1.NTC.9814027&amp;isFromPublicArea=True&amp;isModal=true&amp;asPopupView=true</t>
  </si>
  <si>
    <t>CO1.REQ.9939849</t>
  </si>
  <si>
    <t>CO1.PCCNTR.9181835</t>
  </si>
  <si>
    <t>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t>
  </si>
  <si>
    <t>alereyr7@gmail.com</t>
  </si>
  <si>
    <t>KR 86 17 96</t>
  </si>
  <si>
    <t>Realizar el seguimiento y control a la ejecución de los planes, proyectos de inversión y funcionamiento de la Alcaldía Local, conforme a los lineamientos institucionales y distritales en materia.
Alimentar herramientas de control y seguimiento que permitan visibilizar el estado de la gestión de cada una de las áreas de Fondo de Desarrollo Local de Suba y generar los reportes solicitados para el efectivo seguimiento y control de los indicadores planteados.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Generar las alertas tempranas a los responsables del cumplimiento de acciones e indicadores de los diferentes planes, proyectos del Fondo de Desarrollo Local.
Dar respuesta oportuna a las solicitudes allegadas a través del aplicativo ORFEO.
Participar en las reuniones en los cuales sea asignado por el supervisor, de conformidad con el objeto de su contrato
Las demás actividades que le sean asignadas por al alcalde Local y/o apoyo a la supervisión del contrato que surjan de la naturaleza del contrato.</t>
  </si>
  <si>
    <t>01-05-PP-2813-01-07-147458</t>
  </si>
  <si>
    <t>FDLSUBA-CD-242-2026 (147458)</t>
  </si>
  <si>
    <t>626-2026-CPS-P (147458)</t>
  </si>
  <si>
    <t>626-2026</t>
  </si>
  <si>
    <t>626</t>
  </si>
  <si>
    <t>FREDDY SANTIAGO ORTEGON TORO</t>
  </si>
  <si>
    <t>https://community.secop.gov.co/Public/Tendering/OpportunityDetail/Index?noticeUID=CO1.NTC.9855959&amp;isFromPublicArea=True&amp;isModal=true&amp;asPopupView=true</t>
  </si>
  <si>
    <t>CO1.REQ.9960764</t>
  </si>
  <si>
    <t>CO1.PCCNTR.9224370</t>
  </si>
  <si>
    <t>PRESTAR SERVICIOS PROFESIONALES EN LAS ACTIVIDADES DE CUIDADO DEL ESPACIO PÚBLICO PARA EL LOGRO DE LAS METAS DE GESTIÓN DE LA VIGENCIA</t>
  </si>
  <si>
    <t>santiagoortegontoro@gmail.com</t>
  </si>
  <si>
    <t>CARRERA 96 A # 156 C - 4</t>
  </si>
  <si>
    <t xml:space="preserve">Acompañar los procesos de reubicación y organización del espacio público.
Mediar y propiciar confianza y comunicación fluida entre la Administración Local y Distrital, así como con los diferentes actores sociales que ocupan el espacio público._x000D_
Entregar reportes semanalmente de las situaciones encontradas y las gestiones realizadas en cada uno de los territorios asignados, en relación con el espacio público recuperado._x000D_
Realizar campañas de sensibilización y pedagógicas a las juntas de acción comunal, colegios y comunidad en general en temas de espacio público._x000D_
Asistir y apoyar los operativos que se realicen de recuperación del espacio público, en coordinación con el área de gestión policiva y demás entidades de orden Local o Distrital._x000D_
Orientar a la ciudadanía frente a los procedimientos de recuperación del espacio público, manejo de habitabilidad de calle y convivencia ciudadana. _x000D_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contrato._x000D_
</t>
  </si>
  <si>
    <t>05-33-GP-2537-02-186-147307</t>
  </si>
  <si>
    <t>627-2026-CPS-AG (147307)</t>
  </si>
  <si>
    <t>627-2026</t>
  </si>
  <si>
    <t>627</t>
  </si>
  <si>
    <t>LUIS CARLOS VARGAS CONTRERAS</t>
  </si>
  <si>
    <t>CO1.PCCNTR.9211452</t>
  </si>
  <si>
    <t>luis.vargasco97@gmail.com</t>
  </si>
  <si>
    <t>KR 53 #37 A 18 SUR</t>
  </si>
  <si>
    <t>01-05-GP-2583-01-109-147365</t>
  </si>
  <si>
    <t>628-2026-CPS-AG (147365)</t>
  </si>
  <si>
    <t>628-2026</t>
  </si>
  <si>
    <t>628</t>
  </si>
  <si>
    <t>LEIDI JOHANA RAMIREZ CASTAÑEDA</t>
  </si>
  <si>
    <t>CO1.PCCNTR.9175394</t>
  </si>
  <si>
    <t>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</si>
  <si>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leimahen@gmail.com</t>
  </si>
  <si>
    <t>CALLE 128 A # 122 C - 28</t>
  </si>
  <si>
    <t>05-33-GP-2537-02-43-144831</t>
  </si>
  <si>
    <t>629-2026-CPS-P (144831)</t>
  </si>
  <si>
    <t>629-2026</t>
  </si>
  <si>
    <t>629</t>
  </si>
  <si>
    <t>JULIO CORVA MARTÍNEZ</t>
  </si>
  <si>
    <t>CO1.PCCNTR.9194972</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</si>
  <si>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</si>
  <si>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Jcorva@gmail.com</t>
  </si>
  <si>
    <t>DIAGONAL 9 # 78 C - 42</t>
  </si>
  <si>
    <t>01-05-GP-2583-01-05-146679</t>
  </si>
  <si>
    <t>630-2026-CPS-AG (146679)</t>
  </si>
  <si>
    <t>630-2026</t>
  </si>
  <si>
    <t>630</t>
  </si>
  <si>
    <t>ADRIANA ROSA LUNA SILGADO</t>
  </si>
  <si>
    <t>CO1.PCCNTR.9102564</t>
  </si>
  <si>
    <t>adrilunasilgado@hotmail.com</t>
  </si>
  <si>
    <t>CARRERA 145 # 150 - 64</t>
  </si>
  <si>
    <t>FONDO DE DESARROLLO LOCAL DE SUBA</t>
  </si>
  <si>
    <t xml:space="preserve">05-33-GP-2537-02-227-146572 </t>
  </si>
  <si>
    <t>631-2026-CPS-AG (146572)</t>
  </si>
  <si>
    <t>631-2026</t>
  </si>
  <si>
    <t>631</t>
  </si>
  <si>
    <t>LIDA ROCIO ROA MONSALVE</t>
  </si>
  <si>
    <t>CO1.PCCNTR.9218447</t>
  </si>
  <si>
    <t>PRESTAR SERVICIOS DE APOYO PARA LAS ACTIVIDADES ADMINISTRATIVAS Y DE GESTIÓN DOCUMENTAL; QUE SEAN PARTE DEL DESARROLLO DE LA  ESTRATEGIA GERENCIA DE LA SOLUCIÓN EN EL TERRITORIO ASIGNADO
POR PARTE DEL LA ALCALDÍA LOCAL DE SUBA</t>
  </si>
  <si>
    <t>lida.rrm@gmail.com</t>
  </si>
  <si>
    <t>CALLE 153 97B 30</t>
  </si>
  <si>
    <t>05-33-GP-2537-02-12-144779</t>
  </si>
  <si>
    <t>632-2026-CPS-P (144779)</t>
  </si>
  <si>
    <t>632-2026</t>
  </si>
  <si>
    <t>632</t>
  </si>
  <si>
    <t>YENY MARCELA VALBUENA MOLINA VALBUENA MOLINA</t>
  </si>
  <si>
    <t>CO1.PCCNTR.9195726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</si>
  <si>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</si>
  <si>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jenni.valbuena@hotmail.com</t>
  </si>
  <si>
    <t>CALLE 98 # 89 - 90</t>
  </si>
  <si>
    <t>01-02-PP-2442-01-22-146631</t>
  </si>
  <si>
    <t>633-2026-CPS-P (146631)</t>
  </si>
  <si>
    <t>633-2026</t>
  </si>
  <si>
    <t>633</t>
  </si>
  <si>
    <t>LEYDI CAROLINA BAUTISTA FRANCO</t>
  </si>
  <si>
    <t>CO1.PCCNTR.9196510</t>
  </si>
  <si>
    <t>bautistacarolina92@gmail.com</t>
  </si>
  <si>
    <t>CL 130 D 100 A 58</t>
  </si>
  <si>
    <t>05-33-GP-2537-03-95-145522</t>
  </si>
  <si>
    <t>634-2026-CPS-AG (145522)</t>
  </si>
  <si>
    <t>634-2026</t>
  </si>
  <si>
    <t>634</t>
  </si>
  <si>
    <t>JORGE DAVID PAEZ ESPINOSA</t>
  </si>
  <si>
    <t>CO1.PCCNTR.9245381</t>
  </si>
  <si>
    <t>jorgedavidpaezespinosa2@gmail.com</t>
  </si>
  <si>
    <t>CRA 87 N.128 A -40</t>
  </si>
  <si>
    <t>02-14-PP-2743-02-16-146521</t>
  </si>
  <si>
    <t>635-2026-CPS-P (146521)</t>
  </si>
  <si>
    <t>635-2026</t>
  </si>
  <si>
    <t>635</t>
  </si>
  <si>
    <t>NICOLÁS ANDRÉS LUGO BELTRÁN</t>
  </si>
  <si>
    <t>CO1.PCCNTR.9258889</t>
  </si>
  <si>
    <t>nicolas.beltran.art@gmail.com</t>
  </si>
  <si>
    <t>KR 24 39 91 ED PARKWAY PALACE</t>
  </si>
  <si>
    <t>04-26-PP-2456-01-29-147441</t>
  </si>
  <si>
    <t>FDLSUBA-CD-243-2026 (147441)</t>
  </si>
  <si>
    <t>636-2026-CPS-P (147441)</t>
  </si>
  <si>
    <t>636-2026</t>
  </si>
  <si>
    <t>636</t>
  </si>
  <si>
    <t>LINA MARGARITA MEDINA AREVALO</t>
  </si>
  <si>
    <t>https://community.secop.gov.co/Public/Tendering/OpportunityDetail/Index?noticeUID=CO1.NTC.9877453&amp;isFromPublicArea=True&amp;isModal=true&amp;asPopupView=true</t>
  </si>
  <si>
    <t>CO1.REQ.9998961</t>
  </si>
  <si>
    <t>CO1.PCCNTR.9244873</t>
  </si>
  <si>
    <t>PRESTACIÓN DE SERVICIOS PROFESIONALES PARA BRINDAR EL APOYO EN LA SUPERVISIÓN RELACIONADA CON LA SEGURIDAD Y SALUD EN EL TRABAJO Y COMPONENTES AMBIENTALES EN LOS PROYECTOS QUE SE DESARROLLEN EN EL FONDO DE DESARROLLO LOCAL</t>
  </si>
  <si>
    <t>linamedina525@gmail.com</t>
  </si>
  <si>
    <t>CALLE 18 SUR # 20 - 51 SUR CASA</t>
  </si>
  <si>
    <t>Verificar, observar y aprobar el programa de capacitación en promoción y prevención en los de los proyectos a cargo del área. Incluye los peligros/riesgos prioritarios.
Verificar, observar y aprobar los Programas de Vigilancia Epidemiológica, de acuerdo con los riesgos los diferentes de los proyectos a cargo del área.
Verificar, observar y aprobar las políticas de Seguridad y Salud en el Trabajo, y medio ambiente necesarias para el manejo de los proyectos a cargo del área.
Verificar, observar y aprobar la matriz de riesgos de los proyectos a cargo del área.
 Realizar inspecciones programadas y no programadas a los proyectos a cargo del área.
Verificar, observar y aprobar los procedimientos de trabajo seguro y de aquellas actividades que generen riesgos prioritarios a los proyectos a cargo del área, sean estas rutinarias o no rutinarias.
Dar respuesta a la correspondencia asignada en el área.
Las demás que sean definidas por el supervisor.</t>
  </si>
  <si>
    <t>18.3 Meses</t>
  </si>
  <si>
    <t>01-05-PP-2813-01-08-147458</t>
  </si>
  <si>
    <t>637-2026-CPS-P (147458)</t>
  </si>
  <si>
    <t>637-2026</t>
  </si>
  <si>
    <t>637</t>
  </si>
  <si>
    <t>NATALY FERNANDEZ GUTIERREZ</t>
  </si>
  <si>
    <t>CO1.PCCNTR.9223240</t>
  </si>
  <si>
    <t>nagufii_07@hotmail.com</t>
  </si>
  <si>
    <t>KR 72 C 22 A 70</t>
  </si>
  <si>
    <t>05-33-GP-2537-02-145-145419</t>
  </si>
  <si>
    <t>638-2026-CPS-P (145419)</t>
  </si>
  <si>
    <t>638-2026</t>
  </si>
  <si>
    <t>638</t>
  </si>
  <si>
    <t>ALVARO COSTO PARGA</t>
  </si>
  <si>
    <t>CO1.PCCNTR.9251917</t>
  </si>
  <si>
    <t>al.vaco@hotmail.com</t>
  </si>
  <si>
    <t>CALLE 11 # 8 - 18</t>
  </si>
  <si>
    <t>01-02-PP-2442-01-23-146631</t>
  </si>
  <si>
    <t>639-2026-CPS-P (146631)</t>
  </si>
  <si>
    <t>639-2026</t>
  </si>
  <si>
    <t>639</t>
  </si>
  <si>
    <t>LILIBETH ANDREA OLIVAR TORRES</t>
  </si>
  <si>
    <t>CO1.PCCNTR.9225589</t>
  </si>
  <si>
    <t>psicolivart@gmail.com</t>
  </si>
  <si>
    <t>TV 1 ESTE 68 50</t>
  </si>
  <si>
    <t>05-33-GP-2537-02-202-153247</t>
  </si>
  <si>
    <t>FDLSUBA-CD-244-2026 (153247)</t>
  </si>
  <si>
    <t>640-2026-CPS-P (153247)</t>
  </si>
  <si>
    <t>640-2026</t>
  </si>
  <si>
    <t>640</t>
  </si>
  <si>
    <t>CINDY KATHERINE HERRERA RAMOS</t>
  </si>
  <si>
    <t>https://community.secop.gov.co/Public/Tendering/OpportunityDetail/Index?noticeUID=CO1.NTC.9888212&amp;isFromPublicArea=True&amp;isModal=true&amp;asPopupView=true</t>
  </si>
  <si>
    <t>CO1.REQ.10009109</t>
  </si>
  <si>
    <t>CO1.PCCNTR.9255620</t>
  </si>
  <si>
    <t>PRESTAR SERVICIOS PROFESIONALES PARA LA GESTIÓN Y ANÁLISIS DE INFORMACIÓN TERRITORIAL DEL MODELO GERENCIAS DE LA SOLUCIÓN; MEDIANTE TABLEROS DE CONTROL; MAPAS DE CALOR; INDICADORES Y REPORTES DE SEGUIMIENTO PARA LA EVIDENCIA DE CIERRES DE GESTIÓN.</t>
  </si>
  <si>
    <t>katherine.herrerar1@gmail.com</t>
  </si>
  <si>
    <t>KR 85 58 C 95 SUR</t>
  </si>
  <si>
    <t>Estructurar, consolidar y depurar la información territorial asociada a Gerencias de la Solución, garantizando consistencia, trazabilidad y disponibilidad para análisis y seguimiento de la información.
Elaborar y actualizar tableros de control e indicadores (KPI) para el seguimiento de la operación del modelo, incluyendo métricas de gestión, avance, tiempos de respuesta, cierres y cobertura territorial.
Construir mapas de calor y visualizaciones geoespaciales por UPL, barrio y punto crítico, para apoyar el análisis, focalización y priorización de intervenciones institucionales.
Generar reportes periódicos (semanales y/o mensuales) de análisis territorial y resultados de gestión, incluyendo hallazgos, tendencias, alertas y recomendaciones de mejora para la coordinación del modelo.
Estandarizar procesos y procedimientos del componente interno de Gerencias de la Solución, mediante la elaboración y actualización de formatos, flujos, criterios de registro, validación y lineamientos de calidad de datos.
Diseñar, consolidar y mantener actualizado el directorio y la base de actores territoriales del modelo, registrando información de contacto, caracterización, priorización y seguimiento de compromisos, garantizando trazabilidad de la gestión.
Presentar los informes de ejecución contractual, con soportes y evidencias verificables de los productos desarrollados, resultados alcanzados y actividades adelantadas durante el periodo.
Revisar, analizar y proyectar respuesta oportuna a la totalidad de las solicitudes que le sean asignadas en el mes dentro del aplicativo institucional ORFEO.
Realizar el apoyo a la supervisión de los contratos y/o convenios que le sean asignados por el supervisor del contrato.
Atender las demás actividades y requerimientos que le sean asignados por el Supervisor del contrato, relacionadas directamente con el objeto contractual y dentro del marco de sus funciones y competencias.</t>
  </si>
  <si>
    <t>641-2026-CPS-P (145515)</t>
  </si>
  <si>
    <t>641-2026</t>
  </si>
  <si>
    <t>641</t>
  </si>
  <si>
    <t>CAMILA VALENTINA RODRIGUEZ SILVA</t>
  </si>
  <si>
    <t>CO1.PCCNTR.9225253</t>
  </si>
  <si>
    <t xml:space="preserve"> camilav.rodriguez@urosario.edu.co</t>
  </si>
  <si>
    <t>DG  16 B     110  55</t>
  </si>
  <si>
    <t>05-33-GP-2537-02-74-144899</t>
  </si>
  <si>
    <t>642-2026-CPS-P (144899)</t>
  </si>
  <si>
    <t>642-2026</t>
  </si>
  <si>
    <t>642</t>
  </si>
  <si>
    <t>LUZ AIDA SOSA VARGAS</t>
  </si>
  <si>
    <t>CO1.PCCNTR.9194224</t>
  </si>
  <si>
    <t xml:space="preserve">
luzaidasosa@gmail.com</t>
  </si>
  <si>
    <t>KR 79 35 C 16 SUR</t>
  </si>
  <si>
    <t>NB100430870</t>
  </si>
  <si>
    <t>05-33-GP-2537-02-84-144899</t>
  </si>
  <si>
    <t>643-2026-CPS-P (144899)</t>
  </si>
  <si>
    <t>643-2026</t>
  </si>
  <si>
    <t>643</t>
  </si>
  <si>
    <t>RAUL ENRIQUE DANGOND CONTRERAS</t>
  </si>
  <si>
    <t>CO1.PCCNTR.9278307</t>
  </si>
  <si>
    <t>rauldangond@gmail.com</t>
  </si>
  <si>
    <t>CALLE 45 # 45 - 16 TORRE 3 APT 802</t>
  </si>
  <si>
    <t>FDLSUBA-CD-245-2026 (153326)</t>
  </si>
  <si>
    <t>644-2026-CPS-AG (153326)</t>
  </si>
  <si>
    <t>644-2026</t>
  </si>
  <si>
    <t>644</t>
  </si>
  <si>
    <t>ERIKA JOHANNA LARA SANCHEZ</t>
  </si>
  <si>
    <t>https://community.secop.gov.co/Public/Tendering/OpportunityDetail/Index?noticeUID=CO1.NTC.9909470&amp;isFromPublicArea=True&amp;isModal=true&amp;asPopupView=true</t>
  </si>
  <si>
    <t>CO1.BDOS.9826782</t>
  </si>
  <si>
    <t>CO1.PCCNTR.9277819</t>
  </si>
  <si>
    <t>PRESTAR SERVICIOS TÉCNICOS COMO APOYO AL ÁREA GESTIÓN DEL DESARROLLO LOCAL; EN 
PROCESOS Y PROCEDIMIENTOS DE PRESUPUESTO DE LA ALCALDÍA LOCAL DE SUBA.</t>
  </si>
  <si>
    <t>ejolasa82@gmail.com</t>
  </si>
  <si>
    <t>CL 159 54-81</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</si>
  <si>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ARL de los contratistas Riesgo IV y V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</si>
  <si>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01-05-PP-2813-01-03-147181</t>
  </si>
  <si>
    <t>FDLSUBA-CD-246-2026 (147181)</t>
  </si>
  <si>
    <t>645-2026-CPS-P (147181)</t>
  </si>
  <si>
    <t>645-2026</t>
  </si>
  <si>
    <t>645</t>
  </si>
  <si>
    <t>ANDRES LOPEZ GARCIA</t>
  </si>
  <si>
    <t>https://community.secop.gov.co/Public/Tendering/OpportunityDetail/Index?noticeUID=CO1.NTC.9843062&amp;isFromPublicArea=True&amp;isModal=true&amp;asPopupView=true</t>
  </si>
  <si>
    <t>CO1.REQ.9976769</t>
  </si>
  <si>
    <t>CO1.PCCNTR.9210978</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</si>
  <si>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</si>
  <si>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ANDRESLOPEZG72@GMAIL.COM</t>
  </si>
  <si>
    <t>CALLE 137 # 91 - 97 TORRE 5 APTO 1004</t>
  </si>
  <si>
    <t>56.1 Meses</t>
  </si>
  <si>
    <t xml:space="preserve">05-33-GP-2537-02-228-146572 </t>
  </si>
  <si>
    <t>646-2026-CPS-AG (146572)</t>
  </si>
  <si>
    <t>646-2026</t>
  </si>
  <si>
    <t>646</t>
  </si>
  <si>
    <t>NATALIA RODRÍGUEZ ROMERO</t>
  </si>
  <si>
    <t>CO1.PCCNTR.9213239</t>
  </si>
  <si>
    <t>nataliarodriguezromero2411@gmail.com</t>
  </si>
  <si>
    <t>AVENIDA CALLE 114 # 147 - 30</t>
  </si>
  <si>
    <t>05-33-GP-2537-02-187-147307</t>
  </si>
  <si>
    <t>647-2026-CPS-AG (147307)</t>
  </si>
  <si>
    <t>647-2026</t>
  </si>
  <si>
    <t>647</t>
  </si>
  <si>
    <t>MARIO ALBERTO AYA ABRIL</t>
  </si>
  <si>
    <t>CO1.PCCNTR.9211873</t>
  </si>
  <si>
    <t>mario23aya@gmail.com</t>
  </si>
  <si>
    <t>CALLE 78 C # 130 - 55</t>
  </si>
  <si>
    <t>05-33-GP-2537-02-124-145151</t>
  </si>
  <si>
    <t>FDLSUBA-CD-247-2026 (145151)</t>
  </si>
  <si>
    <t>648-2026-CPS-P (145151)</t>
  </si>
  <si>
    <t>648-2026</t>
  </si>
  <si>
    <t>648</t>
  </si>
  <si>
    <t>https://community.secop.gov.co/Public/Tendering/OpportunityDetail/Index?noticeUID=CO1.NTC.9843572&amp;isFromPublicArea=True&amp;isModal=true&amp;asPopupView=true</t>
  </si>
  <si>
    <t>CO1.REQ.9972769</t>
  </si>
  <si>
    <t>CO1.PCCNTR.9211298</t>
  </si>
  <si>
    <t>PRESTAR LOS SERVICIOS JURÍDICOS ESPECIALIZADOS A LA ALCALDÍA LOCAL DE SUBA EN MATERIA CONTRACTUAL Y DE SEGUIMIENTO A LA EJECUCIÓN DE LOS PROYECTOS DE INVERSIÓN; ADEMÁS DEL ACOMPAÑAMIENTO A LOS TEMAS QUE SE GESTIONAN EN ESTA DEPENDENCIA.</t>
  </si>
  <si>
    <t>michellebarrios51213@gmail.com</t>
  </si>
  <si>
    <t>CARRERA 99A # 70-97, INTERIOR 1 APTO 403</t>
  </si>
  <si>
    <t>Realizar acompañamiento en las distintas etapas del proceso de contratación en relación con los contratos, convenios y demás acuerdos de voluntades que suscriba el Área de Gestión del Desarrollo Local- Alcaldía Local de Suba.
Realizar la orientación jurídica para la formulación de proyectos de inversión de la Alcaldía Local de Suba para cumplir las metas asociadas, según el Plan_x000D_
de Desarrollo Local 2025- 2028.
Participar en los diferentes comités, reuniones, mesas de trabajo y audiencias de contratación de los procesos de selección que le sean asignados.
Revisar y apoyar las evaluaciones jurídicas y/o técnicas de los proponentes y propuestas presentadas dentro de los procesos de selección de contratistas que le asignadas
Remitir los documentos que le sean solicitados y mantener actualizadas las bases de datos que se manejen en la oficina de planeación
Apoyar juridicamente  las respuestas de los requerimientos que efectúen los diferentes entes de control, corporaciones públicas y/o la comunidad en general, que le sean asignados por el apoyo a la  supervisión del contr ato y/o el Alcalde Local, y suministrar la información para la consolidación de aquellos que se requieran.
Participar en las reuniones en los cuales sea designado por el apoyo a la supervisión y/o la supervisión.
Las demás que sean inherentes al objeto contractual y que sean solicitadas por el supervisor y/o apoyo a la supervisión del contrato.</t>
  </si>
  <si>
    <t>05-33-GP-2537-02-88-145026</t>
  </si>
  <si>
    <t>FDLSUBA-CD-248-2026 (145026)</t>
  </si>
  <si>
    <t>649-2026-CPS-P (145026)</t>
  </si>
  <si>
    <t>649-2026</t>
  </si>
  <si>
    <t>649</t>
  </si>
  <si>
    <t>LAURA STELLA VALERO CRUZ</t>
  </si>
  <si>
    <t>https://community.secop.gov.co/Public/Tendering/OpportunityDetail/Index?noticeUID=CO1.NTC.9848575&amp;isFromPublicArea=True&amp;isModal=true&amp;asPopupView=true</t>
  </si>
  <si>
    <t>CO1.BDOS.9796169</t>
  </si>
  <si>
    <t>CO1.PCCNTR.9216619</t>
  </si>
  <si>
    <t>O230117459920242537010
00</t>
  </si>
  <si>
    <t>PRESTAR SERVICIOS PROFESIONALES PARA APOYAR LA GESTIÓN ADMINISTRATIVA DEL ÁREA DE GESTIÓN DEL DESARROLLO LOCAL DE LA ALCALDÍA LOCAL DE SUBA.</t>
  </si>
  <si>
    <t>laurita3021@hotmail.com</t>
  </si>
  <si>
    <t>CALLE 152 # 45-95</t>
  </si>
  <si>
    <t>Realizar las diferentes actividades administrativas, en el marco de la gestión contractual que sean asignadas.
2. Realizar los procesos y procedimientos de revisión archivo que resulten necesarios para garantizar la adecuada
organización, conservación y administración de la documentación contractual, en cumplimiento de la
normatividad vigente en materia de gestión documental.
3. Suministrar, en forma completa y oportuna, la documentación e información contractual que le sea solicitada
por el supervisor y/o apoyo a la supervisión.
4. Proyectar y hacer seguimiento de las respuestas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Las demás que se le asignen y que surjan de la naturaleza del Contrato o que sean solicitadas por el supervisor
del contrato.</t>
  </si>
  <si>
    <t>05-33-GP-2537-02-02-144779
05-33-GP-2537-02-03-144779
05-33-GP-2537-02-04-144779
05-33-GP-2537-02-05-144779
05-33-GP-2537-02-06-144779</t>
  </si>
  <si>
    <t>650-2026-CPS-P (144779)</t>
  </si>
  <si>
    <t>650-2026</t>
  </si>
  <si>
    <t>650</t>
  </si>
  <si>
    <t>MARLYNELLA  CASTELLANOS LUENGAS</t>
  </si>
  <si>
    <t>CO1.BDOS.9390316</t>
  </si>
  <si>
    <t>CO1.PCCNTR.9217535</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</si>
  <si>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</si>
  <si>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marlycl10@gmail.com</t>
  </si>
  <si>
    <t>CL 40 S 72 I 33</t>
  </si>
  <si>
    <t xml:space="preserve">	4746101033627</t>
  </si>
  <si>
    <t>1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 Realizar las evaluaciones en el componente técnico y/o financiero de los proponentes y las propuestas que
le sean asignadas en el marco de los procesos de selección de contratistas que adelanta en el Área de Gestión de
Desarrollo Local.
3 . Participar en las reuniones en los cuales sea designado por el apoyo a la supervisión y/o la supervisión.
4 . Apoyar el seguimiento a los proyectos de inversión y la inclusión de presupuestos participativos en la
estructuración de procesos derivados del Plan de Desarrollo Local de Suba.
5 . Proyectar documentos y responder a las solicitudes de la ciudadanía, entes de control, derechos de petición
y/o similares que sean radicados en el aplicativo Orfeo y/o por diferentes medios, que le sean asignados.
6 . Apoyar las demás actividades que le sean asignadas por el Alcalde Local y/o el apoyo a la supervisión del
contrato y que surjan de la naturaleza del contrato.</t>
  </si>
  <si>
    <t>04-26-PP-2456-01-50-153255</t>
  </si>
  <si>
    <t>FDLSUBA-CD-249-2026 (153255)</t>
  </si>
  <si>
    <t>651-2026-CPS-AG (153255)</t>
  </si>
  <si>
    <t>651-2026</t>
  </si>
  <si>
    <t>651</t>
  </si>
  <si>
    <t>https://community.secop.gov.co/Public/Tendering/OpportunityDetail/Index?noticeUID=CO1.NTC.9819923&amp;isFromPublicArea=True&amp;isModal=true&amp;asPopupView=true</t>
  </si>
  <si>
    <t>CO1.BDOS.9782226</t>
  </si>
  <si>
    <t>CO1.PCCNTR.9187703</t>
  </si>
  <si>
    <t>O230117459920242456010
00</t>
  </si>
  <si>
    <t>PRESTAR SERVICIOS DE APOYO TÉCNICO EN EL ÁREA DE GESTIÓN DEL DESARROLLO LOCAL REALIZANDO LAS LABORES ASISTENCIALES PARA LAS ACTIVIDADES DE TEMAS DE INFRAESTRUCTURA LOCAL EN CUMPLIMIENTO DE LAS METAS DEL PLAN DE GESTIÓN DE LA VIGENCIA.</t>
  </si>
  <si>
    <t>LINA MARCELA LESMES RAMIREZ</t>
  </si>
  <si>
    <t>mafalda18@hotmail.com</t>
  </si>
  <si>
    <t>CRA 81B # 17 90 CONJUNTO HAYUELOS DE LA SABANA TORRE D AP 802</t>
  </si>
  <si>
    <t>SEGUROS DEL ESTADO S.A.</t>
  </si>
  <si>
    <t>1. Entregar mensualmente el archivo de los documentos suscritos que haya generado en cumplimiento del objeto y obligaciones contractuales.
2. Apoyar la elaboración, radicación, entrega y archivo de documentos, memorandos y oficios correspondientes a temas de infraestructura.
3. ingresar la información a los aplicativos dispuestos para el manejo de la correspondencia y memorandos que se generen en temas de infraestructura.
4. Apoyar en la organización del archivo de gestión y la verificación y depuración documental.
5. Garantizar la entrega de los documentos e informes de manera oportuna cuando le sean solicitados.
6. Atender y orientar personal y telefónicamente a los ciudadanos que lo requieran.
7. Apoyar al área en los asuntos relacionados con disponibilidad de espacios, equipos, transporte, suministros y demás elementos requeridos para el desarrollo de las actividades que allí se generen.
8. Asistir a las reuniones a las que sea citado o designado, para la atención de los asuntos relacionados con el objeto contractual.
9. Las demás actividades que le sean asignadas por el supervisor del contrato y que sean inherentes al objeto contractual</t>
  </si>
  <si>
    <t>MOVILIDAD INTEGRAL, SEGURA Y
SOSTENIBLE EN SUBA</t>
  </si>
  <si>
    <t>04-26-PP-2456-01-02-153248</t>
  </si>
  <si>
    <t>FDLSUBA-CD-250-2026 (153248)</t>
  </si>
  <si>
    <t>652-2026-CPS-AG (153248)</t>
  </si>
  <si>
    <t>652-2026</t>
  </si>
  <si>
    <t>652</t>
  </si>
  <si>
    <t>DANIEL FELIPE GONZÁLEZ GONZÁLEZ</t>
  </si>
  <si>
    <t>https://community.secop.gov.co/Public/Tendering/OpportunityDetail/Index?noticeUID=CO1.NTC.9820815&amp;isFromPublicArea=True&amp;isModal=true&amp;asPopupView=true</t>
  </si>
  <si>
    <t>CO1.BDOS.9791990</t>
  </si>
  <si>
    <t>CO1.PCCNTR.9188244</t>
  </si>
  <si>
    <t>PRESTAR LOS SERVICIOS COMO OPERARIO DE MAQUINARIA AMARILLA DEL ÁREA GESTIÓN DEL DESARROLLO DE LA ALCALDÍA LOCAL DE SUBA.</t>
  </si>
  <si>
    <t>JUAN FRANCISCO CALDERON HUERTASA</t>
  </si>
  <si>
    <t>BACHILLER</t>
  </si>
  <si>
    <t>danielfelipe2301@gmail.com</t>
  </si>
  <si>
    <t>CARRERA 103A #159 51</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</si>
  <si>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integridad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 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</si>
  <si>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05-33-GP-2537-02-26-153285</t>
  </si>
  <si>
    <t>FDLSUBA-CD-251-2026 (153285)</t>
  </si>
  <si>
    <t>653-2026-CPS-AG (153285)</t>
  </si>
  <si>
    <t>653-2026</t>
  </si>
  <si>
    <t>653</t>
  </si>
  <si>
    <t>DANIEL FELIPE ARTEAGA RAMIREZ</t>
  </si>
  <si>
    <t>https://community.secop.gov.co/Public/Tendering/OpportunityDetail/Index?noticeUID=CO1.NTC.9852938&amp;isFromPublicArea=True&amp;isModal=true&amp;asPopupView=true</t>
  </si>
  <si>
    <t>CO1.BDOS.9832915</t>
  </si>
  <si>
    <t>CO1.PCCNTR.9220348</t>
  </si>
  <si>
    <t>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</si>
  <si>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CESAR AUGUSTO MALAGON GOMEZ</t>
  </si>
  <si>
    <t>danielarteaga903@gmail.com</t>
  </si>
  <si>
    <t>CL 139 94 90</t>
  </si>
  <si>
    <t xml:space="preserve">	1446101166894</t>
  </si>
  <si>
    <t xml:space="preserve">1. Acompañar las actividades relacionadas con la implementación cargue, manejo, seguimiento y actualización de
información en aplicativo SIPSE.
2. Apoyar a la referente SIPSE en el mantenimiento de las bases de datos de acuerdo a la plataforma SIPSE.
3. Apoyar la solicitud VIA SIPSE de Adición y prórroga para los contratos de prestación de servicios que sean
requeridos por la Alcaldía por la no existencia de personal disponible con los conocimientos y/o experiencia
requeridos.
4. Acompañar la actualización del expediente pre contractual de los procesos gestionados mediante SIPSE de la
Alcaldía local de Suba
5. Apoyar la actualización y seguimiento al Plan Anual de Adquisiciones
6. Proyectar documentos y responder a las solicitudes de la ciudadanía, entes de control, derechos de petición y/o
similares que sean radicados en el aplicativo Orfeo y/o por diferentes medios, que le sean asignados.
7. Participar en las reuniones en los cuales sea designado por el apoyo a la supervisión y/o la supervisión.
8. Apoyar a la profesional SIPSE en la solución de las fallas técnicas y procedimentales que presente el aplicativo.
9. Apoyar las demás actividades que le sean asignadas por el Alcalde Local y/o el apoyo a la supervisión del
contrato. </t>
  </si>
  <si>
    <t>TECNICO</t>
  </si>
  <si>
    <t>02-10-PP-2309-02-03-147007</t>
  </si>
  <si>
    <t>FDLSUBA-CD-252-2026 (147007)</t>
  </si>
  <si>
    <t>654-2026-CPS-P (147007)</t>
  </si>
  <si>
    <t>654-2026</t>
  </si>
  <si>
    <t>654</t>
  </si>
  <si>
    <t>https://community.secop.gov.co/Public/Tendering/OpportunityDetail/Index?noticeUID=CO1.NTC.9873729&amp;isFromPublicArea=True&amp;isModal=true&amp;asPopupView=true</t>
  </si>
  <si>
    <t>CO1.BDOS.9822437</t>
  </si>
  <si>
    <t>CO1.PCCNTR.9241530</t>
  </si>
  <si>
    <t>O230117459920242309010
00</t>
  </si>
  <si>
    <t>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</si>
  <si>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LICETH  DAYANA QUINTERO  HERNANDEZ</t>
  </si>
  <si>
    <t>linalesmes.engativa@gmail.com</t>
  </si>
  <si>
    <t>CARRERA 75 # 69 A 84</t>
  </si>
  <si>
    <t>1. Realizar la supervisión de contratos y convenios que le sean designados por el alcalde(sa) Local,
conforme con lo establecido en el Manual de Supervisión e Interventoría de la Secretaría Distrital de
Gobierno.
2. Elaborar los estudios previos de los proyectos de inversión designados por el ordenador del gasto, de
acuerdo con el plan de compras del Área de Gestión del Desarrollo Local
3. Realizar actividades de planeación presupuestal y seguimiento de los proyectos de inversión que le
sean asignados.
4. Asistir a las reuniones de las instancias a las que sea designado por el Alcalde Local y/o el apoyo a la
supervisión.
5. Consolidar los diferentes informes relacionados con la gestión de la Alcaldía Local de Suba.
6. Elaborar los diagnósticos, documentos técnicos, análisis de sector, estudios de mercado y todos los
demás que hagan parte de la formulación de los proyectos y/o componentes a su cargo.
7. Las demás que sean inherentes al objeto contractual, que se encuentren en la normatividad o que sean
solicitadas por el supervisor del contrato.</t>
  </si>
  <si>
    <t>SALUD INTEGRAL PARA SUBA</t>
  </si>
  <si>
    <t>05-33-GP-2537-02-105-151815
05-33-GP-2537-02-106-151815</t>
  </si>
  <si>
    <t>655-2026-CPS-AG (151815)</t>
  </si>
  <si>
    <t>655-2026</t>
  </si>
  <si>
    <t>655</t>
  </si>
  <si>
    <t>LAURA ALEJANDRA ORJUELA NUÑEZ</t>
  </si>
  <si>
    <t>CO1.BDOS.9384638</t>
  </si>
  <si>
    <t>CO1.PCCNTR.9242845</t>
  </si>
  <si>
    <t>PRESTAR LOS SERVICIOS DE APOYO EN EL ÁREA GESTIÓN DEL DESARROLLO LOCAL, REALIZANDO LAS ACTIVIDADES ASISTENCIALES EN LA GESTIÓN CONTRACTUAL DEL FONDO DE DESARROLLO LOCAL DE SUBA.</t>
  </si>
  <si>
    <t>JONATHAN  MAURICIO  VARGAS  LOVERA</t>
  </si>
  <si>
    <t>lauraorjuela1229@gmail.com</t>
  </si>
  <si>
    <t>CALLE 142 NO. 12B-35 BOGOTÁ D.C</t>
  </si>
  <si>
    <t xml:space="preserve">1 .Garantizar el contenido correcto de las carpetas de los contratos que sean suscritos por la Entidad
2 . Archivar los documentos de gestión contractual para cada uno de los contratos suscritos por la Entidad
3 . Realizar seguimiento a los requerimientos y respuestas solicitadas en términos contractuales, para garantizar
su respuesta en los términos establecidos por la ley
4. Asistir a las reuniones que se citen.
5 . Realizar la asignación de requerimientos y documentos de información contractual.
6 . Proyectar las respuestas a derechos de petición y demás comunicaciones oficiales, gestionando la
administración de esta información en el aplicativo ORFEO.
7 . Apoyar los trámites operativos y administrativos en el marco de la gestión contractual que se requieran de
la Alcaldía local de suba.
8 . Las demás que se le asignen y tengan relación directa con la naturaleza del contrato. </t>
  </si>
  <si>
    <t>01-03-GP-2470-02-02-153245</t>
  </si>
  <si>
    <t>FDLSUBA-CD-254-2026 (153245)</t>
  </si>
  <si>
    <t>657-2026-CPS-P (153245)</t>
  </si>
  <si>
    <t>657-2026</t>
  </si>
  <si>
    <t>656</t>
  </si>
  <si>
    <t>https://community.secop.gov.co/Public/Tendering/OpportunityDetail/Index?noticeUID=CO1.NTC.9888325&amp;isFromPublicArea=True&amp;isModal=true&amp;asPopupView=true</t>
  </si>
  <si>
    <t>CO1.BDOS.9831664</t>
  </si>
  <si>
    <t>CO1.PCCNTR.9255500</t>
  </si>
  <si>
    <t>O230117459920242470010
00</t>
  </si>
  <si>
    <t>PRESTAR LOS SERVICIOS PROFESIONALES COMO ABOGADO(A) PARA ADELANTAR LA GESTIÓN CONTRACTUAL Y JURÍDICA DEL ÁREA DE SEGURIDAD, CONVIVENCIA Y GESTIÓN DEL RIESGO DE LA ALCALDÍA LOCAL DE SUBA.</t>
  </si>
  <si>
    <t>CARLOS ANDRES GRANADOS OSORIO</t>
  </si>
  <si>
    <t>juancalderonh@hotmail.com</t>
  </si>
  <si>
    <t>KR 49 137 85</t>
  </si>
  <si>
    <t>1 Realizar acompañamiento en las distintas etapas del proceso de contratación en relación con los
contratos, convenios y demás acuerdos de voluntades que suscriba el Área de Gestión del Desarrollo Local- Alcaldía Local de Suba.
2 . Participar en los diferentes comités y audiencias de contratación de los procesos de selección que le
sean asignados.
3 . Acompañar al Alcalde en la revisión y seguimiento de temas de tipo contractual, que por su naturaleza
tenga o requieran una atención especial por parte de la Alcaldía local de suba y los órganos de control.
4 . Revisar y/o proyectar las actas de liquidación de los contratos o convenios y demás acuerdos de
voluntades que suscriba el Fondo de Desarrollo Local de Suba- Alcaldía Local de Suba.
5 . Emitir los conceptos jurídicos y realizar los análisis de tipo jurídico de la misma índole que le sean
asignados por la supervisión del contrato.
6 . Realizar evaluaciones de los proponentes y propuestas presentadas dentro de los procesos de selección
le sean asignados.
7 . Realizar el apoyo a la supervisión de los contratos y/o convenios que le sean asignados por el supervisor
del contrato.
8 . Remitir los documentos que le sean solicitados y mantener actualizadas las bases de datos que se
manejen..
9 . Organizar la documentación física y digital relacionada con los procesos de participación ciudadana,
conforme a las instrucciones impartidas, así como a los manuales, métodos, procedimientos y normas
vigentes.
10 .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11 . Acompañar jurídicamente y en materia contractual la estructuración, revisión y seguimiento de los
convenios adelantados por el área de Seguridad y Convivencia con la Secretaría Distrital de Seguridad,
Convivencia y Justicia, así como los proyectos de dotación logística y tecnológica dirigidos a la Policía
Nacional y a las Fuerzas Militares, cuando a ello hubiere lugar.
12 . Las demás que sean inherentes al objeto contractual y que sean solicitadas por el supervisor y/o apoyo
a la supervisión del contrato.</t>
  </si>
  <si>
    <t>SUBA SEGURA Y FORTALECIDA</t>
  </si>
  <si>
    <t>04-26-PP-2456-01-13-147133</t>
  </si>
  <si>
    <t>FDLSUBA-CD-255-2026 (147133)</t>
  </si>
  <si>
    <t>659-2026-CPS-P (147133)</t>
  </si>
  <si>
    <t>659-2026</t>
  </si>
  <si>
    <t>657</t>
  </si>
  <si>
    <t>https://community.secop.gov.co/Public/Tendering/OpportunityDetail/Index?noticeUID=CO1.NTC.9887427&amp;isFromPublicArea=True&amp;isModal=true&amp;asPopupView=true</t>
  </si>
  <si>
    <t>CO1.BDOS.9828350</t>
  </si>
  <si>
    <t>CO1.PCCNTR.9254913</t>
  </si>
  <si>
    <t>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</si>
  <si>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 xml:space="preserve">ANDRES   DAVID   DUQUE   FRANCO </t>
  </si>
  <si>
    <t>cmalagon@gmail.com</t>
  </si>
  <si>
    <t>KR 68B 1 50</t>
  </si>
  <si>
    <t>NB-100431759</t>
  </si>
  <si>
    <t>1 Realizar las evaluaciones de las propuestas presentadas en los procesos de selección de contratación que se adelante
en el área de Gestión de desarrollo Local
2 . Elaborar los informes y demás documentos que el Alcalde Local requiera para el pleno cumplimiento de las metas
físicas y financieras del plan de Desarrollo Local en materia de infraestructura.
3 . Gestionar el archivo documental relacionado con los contratos o convenios de obras de infraestructura ejecutadas
por el fondo de desarrollo local
4 . Relacionar y sistematizar el número de obras, el número del contrato, objeto, el tipo de obra, ubicación y vigencias
de las pólizas por contrato
5 . Realizar el cronograma para la visita técnica, el informe de la revisión y demás actividades necesarias para el
cumplimiento de los contratos de obra vigente
6 . Realizar registros de obra junto con los respectivos soportes derivados del apoyo de inspeccion y control
7 . Presentar informe por obra en formato prediseñado donde conste como mínimo: Número del contrato, objeto,
contratista, el tipo de obra, barrio, dirección, vigencia de la póliza de estabilidad y estado de la obra
8 . Conceptuar sobre la causa del daño y patología en el caso que se presenten fallas de estabilidad
9 . Requerir al contratista de obra en caso de daño por mala ejecución constructiva, mala calidad de los materiales u
otra razón técnica atribuible al constructor.
10 . Informar, gestionar y mantener actualizado la información de la malla vial en las herramientas computacionales
georreferenciada en coordinación con las entidades distritales tales como IDU y la UMV.
11 . Elaborar las respuestas a derechos de petición y demás comunicaciones de acuerdo con las instrucciones del
responsable de la oficina y apoyar la administración de esta información en el aplicativo ORFEO.
12 . Realizar las actividades derivadas de la suscripción, seguimiento y evaluación de los planes de mejoramiento
que se suscriben como consecuencia de las auditorías internas y externas que se realicen en la Alcaldía Local de
Suba.
13 . Las demás que se le asignen y tengan relación directa con la naturaleza del contrato</t>
  </si>
  <si>
    <t>66.9 Meses</t>
  </si>
  <si>
    <t>05-33-GP-2537-02-154-145537
05-33-GP-2537-02-155-145537</t>
  </si>
  <si>
    <t>660-2026-CPS-AG (145537)</t>
  </si>
  <si>
    <t>660-2026</t>
  </si>
  <si>
    <t>658</t>
  </si>
  <si>
    <t>JHON JAIRO TORO RESTREPO</t>
  </si>
  <si>
    <t>CO1.BDOS.9433198</t>
  </si>
  <si>
    <t>CO1.PCCNTR.9212283</t>
  </si>
  <si>
    <t>PRESTAR SERVICIOS TÉCNICOS AL ÁREA DE GESTIÓN DEL DESARROLLO LOCAL DE LA ALCALDÍA LOCAL DE SUBA, COMO APOYO EN EL ALMACÉN DEL FONDO DE DESARROLLO LOCAL</t>
  </si>
  <si>
    <t>SULY  HERNANDEZ MIRANDA</t>
  </si>
  <si>
    <t>TECNOLOGO</t>
  </si>
  <si>
    <t>jhonjairotororestrepo05@gmail.com</t>
  </si>
  <si>
    <t>CRA 94 # 78 A 38 MEDELLÍN ANT.</t>
  </si>
  <si>
    <t>360 47 994000062371</t>
  </si>
  <si>
    <t>1 . Apoyar en todo el proceso de entrega por parte de Fondo de Desarrollo Local de Suba de los elementos
bajo Contratos de comodatos a las Juntas de Acción Comunal (JAC) Y Asociaciones de la Localidad de
Suba y en el reintegro de estos cuando se presenten.
2 .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3 . Apoyar en la depuración de los elementos calificados para baja y trámites para la entrega a la Empresa designada
por el Fondo de Desarrollo Local de SUBA en la enajenación de los elementos.
4 . Apoyar en la Actualización de los inventarios individuales de cada funcionario o contratista en el aplicativo SI
CAPITAL para mantener todo el Inventario de la entidad acorde a base de datos.
5 . Apoyar en la toma física estableciendo existencias y faltantes del kárdex elementos de consumo cada
cierre de mes en el Almacén
6 . Apoyar en la atención de los requerimientos y solicitudes de pedidos que realicen los diferentes funcionarios
y/o contratistas del Fondo Desarrollo Local de Suba.
7 . Mantener información clara, precisa y oportuna que facilite la toma de decisiones sobre los bienes que
posee el Fondo de Desarrollo Local de Suba. Apoyar en la elaboración de documentos que se generen a través de
los aplicativos del Sistema Integrado de Gestión.
9 . Apoyar al almacenista en los comités de los cuales hace parte y asistir a las reuniones que se le citen.
10 . Las demás que sean inherentes al objeto contractual, que se encuentren en la normatividad vigente o sean
solicitadas por el supervisor y/o apoyo a la supervisión del contrato.</t>
  </si>
  <si>
    <t>92.2 Meses</t>
  </si>
  <si>
    <t>05-33-GP-2537-02-177-153403</t>
  </si>
  <si>
    <t>FDLSUBA-CD-256-2026 (153403)</t>
  </si>
  <si>
    <t>661-2026-CPS-AG (153403)</t>
  </si>
  <si>
    <t>661-2026</t>
  </si>
  <si>
    <t>659</t>
  </si>
  <si>
    <t>ADRIANA  MARITZA  GARCÍA  PERDOMO</t>
  </si>
  <si>
    <t>https://community.secop.gov.co/Public/Tendering/OpportunityDetail/Index?noticeUID=CO1.NTC.9916878&amp;isFromPublicArea=True&amp;isModal=true&amp;asPopupView=true</t>
  </si>
  <si>
    <t>CO1.BDOS.9868182</t>
  </si>
  <si>
    <t>CO1.PCCNTR.9285359</t>
  </si>
  <si>
    <t>PRESTAR APOYO EN LAS TAREAS OPERATIVAS DE CARÁCTER ARCHIVÍSTICO DESARROLLADAS EN LA ALCALDÍA LOCAL PARA GARANTIZAR LA APLICACIÓN CORRECTA DE LOS PROCEDIMIENTOS TÉCNICOS</t>
  </si>
  <si>
    <t>ERICA  JOHANNA  PERDOMO  OLAYA</t>
  </si>
  <si>
    <t>agarcia3005@hotmail.com</t>
  </si>
  <si>
    <t xml:space="preserve">CARRERA 15 NO.143 07 APTO 301 </t>
  </si>
  <si>
    <t>1 . Apoyar las labores relacionadas con la implementación del Subsistema Interno de Gestión Documental y
Archivos, así como apoyar la adecuada implementación de los instrumentos archivísticos emitidos por la Secretaria
Distrital de Gobierno.
2 . Acompañar técnicamente a los auxiliares en la aplicación de la tabla de retención documental a la documentación
producida entre el 29 de diciembre de 2006 y el 29 de septiembre de 2016 en la Alcaldía Local.
3 .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5 . Efectuar capacitación a los funcionarios en el diligenciamiento de los formatos establecidos por la Dirección
Administrativa para el buen funcionamiento de la gestión documental.
6 . Presentar informes mensuales de avance sobre el proceso.
7 . Apoyar la preparación física de las transferencias documentales primarias y secundarias aplicando los
procedimientos definidos por la SDG en consonancia con lo establecido en el Decreto 1080 de 2015.
8 . Las demás obligaciones que sean asignadas por la Líder de Gestión Documental y de acuerdo con el objeto del
contrato.</t>
  </si>
  <si>
    <t>05-33-GP-2537-02-89-145029
05-33-GP-2537-02-90-145029
05-33-GP-2537-02-91-145029
05-33-GP-2537-02-92-145029
05-33-GP-2537-02-93-145029</t>
  </si>
  <si>
    <t>662-2026-CPS-P (145029)</t>
  </si>
  <si>
    <t>662-2026</t>
  </si>
  <si>
    <t>660</t>
  </si>
  <si>
    <t>CO1.BDOS.9370740</t>
  </si>
  <si>
    <t>CO1.PCCNTR.9211498</t>
  </si>
  <si>
    <t>PRESTAR LOS SERVICIOS PROFESIONALES COMO ABOGADO (A) PARA APOYAR LA GESTIÓN CONTRACTUAL DEL ÁREA GESTIÓN DEL DESARROLLO LOCAL, EN LAS ETAPAS PRECONTRACTUAL Y CONTRACTUAL DE LOS PROCESOS DE SELECCIÓN DE LA ALCALDÍA LOCAL DE SUBA.</t>
  </si>
  <si>
    <t>NICOLAS  PEÑA MORENO</t>
  </si>
  <si>
    <t>licethquintero08@gmail.com</t>
  </si>
  <si>
    <t>CRA 49 #163B-58 RESERVA
DEL CARMEL, BOGOTÁ D.C</t>
  </si>
  <si>
    <t xml:space="preserve">1 . Realizar acompañamiento en la etapa precontractual y contractual del proceso de contratación en relación
con los contratos, convenios y demás acuerdos de voluntades que suscriba el Área de Gestión del Desarrollo
Local Alcaldía Local de Suba.
2 . Realizar evaluaciones jurídicas de los proponentes y propuestas presentadas dentro de los procesos de
selección de contratistas que le sean asignados.
3 . Entregar los documentos generados en los diferentes procesos de selección en las etapas precontractual
y contractual para el cargue en el SECOP y demás plataformas virtuales involucradas en procesos de
contratación de forma oportuna.
4 . Realizar la revisión y aprobación de las pólizas de los contratos que suscriba la Entidad y acompañar los
procesos derivados de verificación de las mismas.
5 . Proyectar las respuestas a derechos de petición y demás comunicaciones oficiales, gestionando la
administración de esta información en el aplicativo ORFEO.
6 . Alimentar las bases de datos que sean necesarias para el almacenamiento oportuno de la información.
7 . Gestionar y elaborar las modificaciones contractuales que le sean asignadas.
8 . Las demás que sean inherentes al objeto contractual y que sean solicitadas por el supervisor y/o apoyo a
la supervisión del contrato. </t>
  </si>
  <si>
    <t>05-39-PP-2504-05-08-147081</t>
  </si>
  <si>
    <t>FDLSUBA-CD-257-2026 (147081)</t>
  </si>
  <si>
    <t>663-2026-CPS-P (147081)</t>
  </si>
  <si>
    <t>663-2026</t>
  </si>
  <si>
    <t>661</t>
  </si>
  <si>
    <t>https://community.secop.gov.co/Public/Tendering/OpportunityDetail/Index?noticeUID=CO1.NTC.9884091&amp;isFromPublicArea=True&amp;isModal=true&amp;asPopupView=true</t>
  </si>
  <si>
    <t>CO1.BDOS.9822058</t>
  </si>
  <si>
    <t>CO1.PCCNTR.9251976</t>
  </si>
  <si>
    <t>O230117459920242504010
00</t>
  </si>
  <si>
    <t>PRESTAR LOS SERVICIOS PROFESIONALES AL ÁREA DE GESTIÓN DEL DESARROLLO LOCAL PARA LA PROMOCIÓN, ARTICULACIÓN, ACOMPAÑAMIENTO Y SEGUIMIENTO A LOS PROCESOS DE PARTICIPACIÓN CIUDADANA RELACIONADOS CON LA RECREACIÓN Y EL DEPORTE, EN CUMPLIMIENTO DEL PLAN DE DESARROLLO LOCAL.</t>
  </si>
  <si>
    <t>JONATHAN MAURICIO VARGAS LOVERA</t>
  </si>
  <si>
    <t>jonimvl@hotmail.com</t>
  </si>
  <si>
    <t>CL 24 B 74 A 49</t>
  </si>
  <si>
    <t>1 . Apoyar la supervisión de los contratos y/o convenios que le sean designados por el (la) Alcalde(sa)
Local, de acuerdo con lo establecido en el Manual de Supervisión e Interventoría de la Secretaría Distrital
de Gobierno.
2 . Realizar la elaboración de los estudios previos de los proyectos de inversión asignados por el ordenador
del gasto, conforme al plan de compras del Área de Gestión del Desarrollo Local.
3 . Convocar a la ciudadanía a los eventos deportivos de la localidad relacionados con los proyectos de
inversión.
4 . Asistir a los eventos deportivos de la localidad que se desarrollen en el marco de los proyectos de
inversión.
5 . Adelantar gestiones con entidades del nivel nacional, distrital y local para el fortalecimiento de los
procesos deportivos de la localidad.
6 . Asistir a reuniones, instancias y espacios de participación a los que sea designado por el supervisor del
contrato.
7 . Proyectar las respuestas a derechos de petición y demás comunicaciones, y apoyar la administración de
esta información en el aplicativo ORFEO.
8 . Realizar la gestión de datos, indicadores e información cuantitativa y cualitativa relacionados con el
sistema cultural y deportivo local.
9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10 . Acompañar todas las etapas de presupuestos participativos de la localidad.
11 . Organizar toda la gestión de participación, de acuerdo con las instrucciones recibidas, los manuales,
métodos, procedimientos, sistemas y normas vigentes.
12 . Ejecutar las demás actividades inherentes al objeto contractual, establecidas en la normatividad vigente
o que sean solicitadas por el supervisor del contrato.</t>
  </si>
  <si>
    <t>05-33-GP-2537-02-156-145538
05-33-GP-2537-02-157-145538
05-33-GP-2537-02-158-145538</t>
  </si>
  <si>
    <t>664-2026-CPS-AG (145538)</t>
  </si>
  <si>
    <t>664-2026</t>
  </si>
  <si>
    <t>662</t>
  </si>
  <si>
    <t>MARISOL   DIAZ   ALFONSO</t>
  </si>
  <si>
    <t>CO1.BDOS.9433395</t>
  </si>
  <si>
    <t>CO1.PCCNTR.9250664</t>
  </si>
  <si>
    <t>PRESTAR SERVICIOS ASISTENCIALES AL ÁREA DE GESTIÓN DEL DESARROLLO LOCAL DE LA ALCALDÍA LOCAL DE SUBA, COMO APOYO EN LOS PROCESOS Y PROCEDIMIENTOS REQUERIDOS DEL ALMACÉN DEL FONDO DE DESARROLLO LOCAL</t>
  </si>
  <si>
    <t>MARISOL DIAZ ALFONSO</t>
  </si>
  <si>
    <t>marisoldiaz2101@gmail.com</t>
  </si>
  <si>
    <t>CRA 150 D 142 C 46</t>
  </si>
  <si>
    <t>1. Apoyar en la revisión y depuración de los contratos de comodatos, tanto los vencimientos como las
pólizas y los elementos entregados en el mismo
2. Apoyar en la depuración del inventario, realizando ingresos y egresos en el aplicativo SI CAPITAL y en el
módulo para realizar la depuración de los elementos y realizar el diligenciamiento de las bases de datos
establecidas por la entidad.
3. Apoyar en la depuración de la bodega de elementos nuevos y usados
4. Apoyar en la depuración del kárdex de elementos de consumo.
5. Las demás que sean inherentes al objeto contractual, que se encuentren en la normatividad vigente o sean
solicitadas por el supervisor y/o apoyo a la supervisión del contrato.</t>
  </si>
  <si>
    <t>04-26-PP-2456-01-01-153334</t>
  </si>
  <si>
    <t>FDLSUBA-CD-258-2026 (153334)</t>
  </si>
  <si>
    <t>665-2026-CPS-AG (153334)</t>
  </si>
  <si>
    <t>665-2026</t>
  </si>
  <si>
    <t>663</t>
  </si>
  <si>
    <t>LUIS  EDUARDO PEREZ PATARROYO</t>
  </si>
  <si>
    <t>https://community.secop.gov.co/Public/Tendering/OpportunityDetail/Index?noticeUID=CO1.NTC.9882292&amp;isFromPublicArea=True&amp;isModal=true&amp;asPopupView=true</t>
  </si>
  <si>
    <t>CO1.BDOS.9825863</t>
  </si>
  <si>
    <t>CO1.PCCNTR.9250132</t>
  </si>
  <si>
    <t>PRESTAR LOS SERVICIOS COMO OPERARIO DE MAQUINARIA AMARILLA DEL ÁREA GESTIÓN DEL DESARROLLO DE LA ALCALDÍA LOCAL DE SUBA</t>
  </si>
  <si>
    <t>LUIS EDUARDO PEREZ PATARROYO</t>
  </si>
  <si>
    <t>leperez25@hotmail.com</t>
  </si>
  <si>
    <t>CALLE 94 A SUR N° 8 -74 EL
VIRREY</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</si>
  <si>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integrudad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</si>
  <si>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666-2026-CPS-P (144779)</t>
  </si>
  <si>
    <t>666-2026</t>
  </si>
  <si>
    <t>664</t>
  </si>
  <si>
    <t>CO1.PCCNTR.9251946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</si>
  <si>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</si>
  <si>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carlos.andres-go@hotmail.com</t>
  </si>
  <si>
    <t>CALLE 1B #_ 38A 26</t>
  </si>
  <si>
    <t>CBC-100075032</t>
  </si>
  <si>
    <t>05-33-GP-2537-02-64-144898
05-33-GP-2537-02-65-144898
05-33-GP-2537-02-66-144898
05-33-GP-2537-02-67-144898
05-33-GP-2537-02-68-144898</t>
  </si>
  <si>
    <t>667-2026-CPS-P (144898)</t>
  </si>
  <si>
    <t>667-2026</t>
  </si>
  <si>
    <t>665</t>
  </si>
  <si>
    <t>CO1.BDOS.9370551</t>
  </si>
  <si>
    <t>CO1.PCCNTR.9239112</t>
  </si>
  <si>
    <t>ANDRES DAVID DUQUE FRANCO</t>
  </si>
  <si>
    <t>Anfra90@hotmail.com</t>
  </si>
  <si>
    <t>CRA 13 # 33 - 01</t>
  </si>
  <si>
    <t>1 . Establecer los indicadores financieros para cada una de las necesidades de contratación que adelanta la entidad y que así lo
ameriten.
2 . Apoyar financieramente en la formulación de procesos de contratación de la entidad, realizando análisis financiero y de
riesgos para los procesos de contratación que se adelanten en la entidad.
3 . Realizar documentos financieros necesarios para los procesos de contratación en la etapa precontractual, contractual y
liquidación que se adelanten en el Fondo de Desarrollo Local.
4 . Participar en los comités de estructuración y evaluación de los procesos contractuales que se adelanten en la entidad.
5 . Apoyar la elaboración de estudios de mercado, análisis de sector y estudios previos en cada una de las necesidades de
contratación de bienes y servicios de la entidad orientados a establecer las condiciones de los contratos a celebrar.
6 . Atender, analizar y dar respuesta a las observaciones de carácter financiero y económico de los procesos de contratación
de bienes y servicios.
7 . Elaboración de los informes de evaluación de las propuestas presentadas a los procesos de contratación como parte
integrante del comité evaluador.
8 . Realizar las evaluaciones en el componente técnico y/o financiero de los proponentes y las propuestas que le sean
asignadas, en el marco de los procesos de selección de contratistas que adelanta en el Área de Gestión de Desarrollo Local.
9 . Las demás que sean inherentes al objeto contractual y que sean solicitadas por el supervisor y/o apoyo a la supervisión del
contrato.</t>
  </si>
  <si>
    <t>01-05-GP-2583-01-114-153518</t>
  </si>
  <si>
    <t>FDLSUBA-CD-259-2026 (153518)</t>
  </si>
  <si>
    <t>668-2026-CPS-AG (153518)</t>
  </si>
  <si>
    <t>668-2026</t>
  </si>
  <si>
    <t>666</t>
  </si>
  <si>
    <t>https://community.secop.gov.co/Public/Tendering/OpportunityDetail/Index?noticeUID=CO1.NTC.9914938&amp;isFromPublicArea=True&amp;isModal=true&amp;asPopupView=true</t>
  </si>
  <si>
    <t>CO1.BDOS.9892567</t>
  </si>
  <si>
    <t>CO1.PCCNTR.9283410</t>
  </si>
  <si>
    <t>O230117459920242583010
00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</si>
  <si>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</si>
  <si>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CARRERA 51 128ª – 31</t>
  </si>
  <si>
    <t>1. 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2. Monitorear los sectores asignados, para el control, identificación, reporte y solución de los posibles incidentes
que se presenten.
3. Apoyar las jornadas de recuperación del espacio público realizadas en la localidad.
4. Apoyar logísticamente el desarrollo de las diferentes actividades previstas en cada uno de los componentes,
asignaciones y actividades en el marco de proyecto ¿CONFIANDO EN SU VECI, SUBA CAMINA
SEGURA¿ PLAN DE DESARROLLO LOCAL 2025-2028.
5. Apoyar en el suministro y consolidación de información obtenida de los procesos de recolección de
información en la localidad, así como en acciones de apoyo y acompañamiento a espacios e instancias que
defina la Alcaldía Local de Suba.
6. Suministrar de manera oportuna, precisa y veraz la información y/o actas o evidencias de reunión que se
requiere al apoyo a la supervisión o al supervisor del contrato, con el fin de dar trámite a los distintos
requerimientos por parte de la Alcaldía Local de Suba.
7. Generar espacios de interlocución que promuevan la convivencia ciudadana en el territorio que le sea asignado
por el Supervisor del contrato y/o apoyo a la supervisión del contrato.
8. Presentar los informes mensuales e informe final de la ejecución del contrato, en los tiempos establecidos por
Fondo de Desarrollo Local de Suba
9. Asistir a las capacitaciones y/o reuniones que sean propias de la ejecución contractual.
10. Asistir mensualmente a mínimo 20 actividades que se programen con ocasión al cumplimiento del Plan de
Desarrollo Local 2025-2028 ¿CONFIANDO EN SU VECI , SUBA CAMINA SEGURA¿, por parte de la
Alcaldía Local, de acuerdo con la solicitud del supervisor y/o apoyo a la supervisión.
11.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12.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13. Las demás que sean inherentes al objeto contractual y sean solicitadas por el supervisor y/o apoyo a la
supervisión del contrato.</t>
  </si>
  <si>
    <t>GESTORES DEL CAMBIO Y EL CUIDADO
DEL ESPACIO PUBLICO</t>
  </si>
  <si>
    <t>05-39-PP-2504-05-09-147120
05-39-PP-2504-05-10-147120</t>
  </si>
  <si>
    <t>672-2026-CPS-P (147120)</t>
  </si>
  <si>
    <t>672-2026</t>
  </si>
  <si>
    <t>667</t>
  </si>
  <si>
    <t>CO1.BDOS.9768514</t>
  </si>
  <si>
    <t>CO1.PCCNTR.9271537</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</si>
  <si>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</si>
  <si>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SULY HERNANDEZ MIRANDA</t>
  </si>
  <si>
    <t>luvymira@gmail.com</t>
  </si>
  <si>
    <t>CRA 7 C # 153 B – 13</t>
  </si>
  <si>
    <t>1.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Realizar las evaluaciones en el componente técnico y/o financiero de los proponentes y las propuestas que
le sean asignadas en el marco de los procesos de selección de contratistas que adelanta en el Área de Gestión
de Desarrollo Local.
3. Participar en las reuniones en los cuales sea designado por el apoyo a la supervisión y/o la supervisión.
4. Acompañar el seguimiento a los proyectos de inversión, política pública, así como la inclusión de
presupuestos participativos en la estructuración de procesos derivados del Plan de Desarrollo Local de Suba,
especialmente lo relacionado con la línea étnica.
5. Acompañar la elaboración de documentos técnicos, matrices y demás insumos necesarios para el
cumplimiento y seguimiento del Plan de Desarrollo Local.
6. Proyectar documentos y responder a las solicitudes de la ciudadanía, entes de control, derechos de petición
y/o similares que sean radicados en el aplicativo Orfeo y/o por diferentes medios, que le sean asignados.
7. Realizar supervisión de contratos y/o convenios que le sean designados por el Alcalde Local, conforme con
lo establecido en el Manual de Supervisión e Interventoría de la Secretaría Distrital de Gobierno.
8. Acompañar todas las etapas de presupuestos participativos de la localidad.
9. Organizar toda la gestión de participación, de acuerdo con las instrucciones recibidas, los manuales,
métodos, procedimientos, sistemas y normas vigentes.
10. Realizar las demás actividades que le sean asignadas por el Alcalde Local y/o el apoyo a la supervisión del
contrato y que surjan de la naturaleza del contrato</t>
  </si>
  <si>
    <t>05-33-GP-2537-02-219-146572
05-33-GP-2537-02-220-146572
05-33-GP-2537-02-221-146572
05-33-GP-2537-02-222-146572
05-33-GP-2537-02-223-146572</t>
  </si>
  <si>
    <t>673-2026-CPS-AG (146572)</t>
  </si>
  <si>
    <t>673-2026</t>
  </si>
  <si>
    <t>668</t>
  </si>
  <si>
    <t>ALEXANDRA  GARZON BERNAL</t>
  </si>
  <si>
    <t>CO1.BDOS.9493786</t>
  </si>
  <si>
    <t>CO1.PCCNTR.9285172</t>
  </si>
  <si>
    <t>PRESTAR SERVICIOS DE APOYO PARA LAS ACTIVIDADES ADMINISTRATIVAS Y DE GESTIÓN DOCUMENTAL, QUE SEAN PARTE DEL DESARROLLO DE LA ESTRATEGIA GERENCIA DE LA SOLUCIÓN EN EL TERRITORIO ASIGNADO POR PARTE DEL LA ALCALDÍA LOCAL DE SUBA</t>
  </si>
  <si>
    <t>ALEXANDRA GARZON BERNAL</t>
  </si>
  <si>
    <t>alexandra39.810@gmail.com</t>
  </si>
  <si>
    <t>KR 87 A 128 C 16</t>
  </si>
  <si>
    <t>1 . 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
2 .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3 . Construir y hacer seguimiento a la base de datos de los líderes comunitarios, entidades distritales y empresarios para
generar alianzas estratégicas y solución para coadyuvar a resolver los problemas y las necesidades más sentidas de la
ciudadanía del territorio asignado.
4 . Apoyar la gestión logística de los espacios en los que se desarrollen los encuentros relacionados con las Gerencias
de la Solución, garantizando el cumplimiento de los requerimientos operativos definidos por la entidad.
5 . Apoyar en la revisión y seguimiento de las respuestas peticiones, quejas, reclamos y sugerencias presentadas por los
ciudadanos y entes de control, que le sean asignadas mediante el aplicativo ORFEO y/o Bogotá te escucha, de manera
oportuna y dentro de los términos de ley.
6 . Las demás que demande la Administración Local a través de su supervisor, que correspondan a la naturaleza del
contrato y que sean necesarias para la consecución del fin del objeto contractual.</t>
  </si>
  <si>
    <t>05-39-PP-2504-05-15</t>
  </si>
  <si>
    <t>FDLSUBA-CD-261-2026 (153553)</t>
  </si>
  <si>
    <t>674-2026-CPS-P (153553)</t>
  </si>
  <si>
    <t>674-2026</t>
  </si>
  <si>
    <t>669</t>
  </si>
  <si>
    <t>https://community.secop.gov.co/Public/Tendering/OpportunityDetail/Index?noticeUID=CO1.NTC.9926254&amp;isFromPublicArea=True&amp;isModal=true&amp;asPopupView=true</t>
  </si>
  <si>
    <t>CO1.BDOS.9892831</t>
  </si>
  <si>
    <t>CO1.PCCNTR.9294335</t>
  </si>
  <si>
    <t>PRESTAR SERVICIOS PROFESIONALES EN LAS DIFERENTES ACTIVIDADES PARA EL CUMPLIMIENTO DEL PLAN DE DESARROLLO DEL FONDO DE DESARROLLO LOCAL DE SUBA</t>
  </si>
  <si>
    <t>ericaperdomo17@gmail.com</t>
  </si>
  <si>
    <t>KR 78 B 1 10</t>
  </si>
  <si>
    <t>1 . Realizar las actividades necesarias para la ejecución de los procesos que hacen parte del plan de desarrollo
relacionados y a los cuales sea asignado por su supervisor.
2 . Acompañar en la organización y la ejecución de las actividades a desarrollar por la Alcaldía Local de Suba
3 . Realizar la elaboración de respuestas, informes y documentos solicitados por el apoyo a la supervisión.
4 . Realizar seguimiento a las actividades designadas y documentación que haya lugar.
5 . Realizar la presentación y difusión las actividades institucionales de la Alcaldía Local, según las orientaciones del
Supervisor del contrato.
6 . Realizar las labores técnicas y logísticas de espacios de participación social, sectorial y comunitaria del territorio que
se le asigne
7 . Realizar la recolección oportuna, precisa y veraz la información que se requiere, con el fin de dar trámite a los
distintos requerimientos por parte de la Alcaldía Local.
8 . Asistir puntualmente a las capacitaciones y reuniones convocadas.
9 . Dar respuesta y trámite a los requerimientos y peticiones relacionados con el tema de participación, que se requieran.
10 . Las demás que se le asignen y que surjan de la naturaleza del contrato.</t>
  </si>
  <si>
    <t>05-33-GP-2537-02-40-144831
05-33-GP-2537-02-41-144831
05-33-GP-2537-02-42-144831
05-33-GP-2537-02-43-144831
05-33-GP-2537-02-44-144831</t>
  </si>
  <si>
    <t>675-2026-CPS-P (144831)</t>
  </si>
  <si>
    <t>675-2026</t>
  </si>
  <si>
    <t>CO1.BDOS.9423048</t>
  </si>
  <si>
    <t>CO1.PCCNTR.9269025</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</si>
  <si>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</si>
  <si>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NICOLAS PEÑA MORENO</t>
  </si>
  <si>
    <t>nicolaspenamoreno70@gmail.com</t>
  </si>
  <si>
    <t>CRA 102B #148-40</t>
  </si>
  <si>
    <t xml:space="preserve">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
2.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3.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4. Proyectar y realizar seguimiento a las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8. Las demás que se le asignen y que surjan de la naturaleza del Contrato o que sean solicitadas por el supervisor y/o apoyo
a la supervisión del contrato.
</t>
  </si>
  <si>
    <t>TIPO DE IDENTIFICACIÓN</t>
  </si>
  <si>
    <t>Cédula de Ciudadanía</t>
  </si>
  <si>
    <t>Michael Anyers Pinzón Poveda</t>
  </si>
  <si>
    <t>HAROLD EDUARDO SANTAMARIA CORTES</t>
  </si>
  <si>
    <t>SANTAMARIA CORTES</t>
  </si>
  <si>
    <t>FRANCISCO JAVIER CASALLAS</t>
  </si>
  <si>
    <t>JEISSON RONCERIA AVILA</t>
  </si>
  <si>
    <t>MYRIAN CONSUELO CASTIBLANCO</t>
  </si>
  <si>
    <t>LOPEZ</t>
  </si>
  <si>
    <t>NICOLAS ANDRES RUIZ MUÑOZ</t>
  </si>
  <si>
    <t>SANDRA PATRICIA SIERRA FIGUEROA</t>
  </si>
  <si>
    <t>Tatiana Paola Cogua García</t>
  </si>
  <si>
    <t>SONIA YAMILE RIVERAPINZON</t>
  </si>
  <si>
    <t>RUSLAN FIDEL LOPEZ CIFUENTES</t>
  </si>
  <si>
    <t>NUBIA JANNETH VELANDIA CARDENAS</t>
  </si>
  <si>
    <t>KAREN YISETH PEREZ LOPEZ</t>
  </si>
  <si>
    <t>HERNÁN DAVID RAMÍREZ ÁLVAREZ</t>
  </si>
  <si>
    <t>FDLSUBA-SA-MC-014-2025 (147902)</t>
  </si>
  <si>
    <t>670-2026-CPS (147902)</t>
  </si>
  <si>
    <t>IMPORTADORA MEGACOPIERS LTDA</t>
  </si>
  <si>
    <t>https://community.secop.gov.co/Public/Tendering/OpportunityDetail/Index?noticeUID=CO1.NTC.9251103&amp;isFromPublicArea=True&amp;isModal=true&amp;asPopupView=true</t>
  </si>
  <si>
    <t xml:space="preserve">CONTRATO DE PRESTACIÓN DE SERVICIOS </t>
  </si>
  <si>
    <t>CONTRATAR A MONTO AGOTABLE LOS MANTENIMIENTOS PREVENTIVOS Y/O CORRECTIVOS DE LOS EQUIPOS QUE CONFORMA LA INFRAESTRUCTURA TECNOLÓGICA O CUALQUIER ELEMENTO ELECTRÓNICO EXISTENTE Y/O DE PROPIEDAD DEL FN</t>
  </si>
  <si>
    <t>Nit</t>
  </si>
  <si>
    <t>JOHN JAIRO ARBELAEZ CASTAÑEDA</t>
  </si>
  <si>
    <t>FDLSUBA-CD-260-2026 (153284</t>
  </si>
  <si>
    <t>671-2026-CPS (153284)</t>
  </si>
  <si>
    <t>ASOCIACION COLOMBIANA DE INTERPRETES Y PRODUCTORES FONOGRAFICOS/ACIMPRO</t>
  </si>
  <si>
    <t>https://community.secop.gov.co/Public/Tendering/OpportunityDetail/Index?noticeUID=CO1.NTC.9925500&amp;isFromPublicArea=True&amp;isModal=true&amp;asPopupView=true</t>
  </si>
  <si>
    <t xml:space="preserve">CONTRATO DE LICENCIAMIENTO CON LA SOCIEDAD DE GESTIÓN COLECTIVA ACINPRO, EN SU CALIDAD DE ÚNICA ENTIDAD AUTORIZADA PARA </t>
  </si>
  <si>
    <t xml:space="preserve">OTORGAR LICENCIAS SOBRE LOS DERECHOS CONEXOS DE COMUNICACIÓN PÚBLICA DE FONOGRAMAS EN COLOMBIA, CON EL FIN DE </t>
  </si>
  <si>
    <t xml:space="preserve">PERMITIR A LA ALCALDÍA LOCAL DE SUBA EL USO LEGÍTIMO DE OBRAS FONOGRÁFICAS, INTERPRETACIONES, EJECUCIONES Y PRODUCCIONES </t>
  </si>
  <si>
    <t xml:space="preserve">MUSICALES PERTENECIENTES A SUS AFILIADOS, EN EL DESARROLLO DE EVENTOS INSTITUCIONALES PROGRAMADOS DURANTE LA VIGENCIA </t>
  </si>
  <si>
    <t xml:space="preserve">2026, INCLUIDOS AQUELLOS ENMARCADOS EN EL PROYECTO ¿SUBA, CON CULTURA CAMINA SEGURA? Y DEMÁS ACTIVIDADES ARTÍSTICAS, </t>
  </si>
  <si>
    <t>DISCOMPUCOL SAS</t>
  </si>
  <si>
    <t>https://operaciones.colombiacompra.gov.co/tienda-virtual-del-estado-colombiano/ordenes-compra/160212</t>
  </si>
  <si>
    <t>ORDEN DE COMPRA</t>
  </si>
  <si>
    <t>CULTURALES Y RECREATIVAS QUE SE DERIVEN DE LA GESTIÓN LOCAL. SIPSE 153284.</t>
  </si>
  <si>
    <t>NUEVA ERA SOLUCIONES SAS</t>
  </si>
  <si>
    <t>https://operaciones.colombiacompra.gov.co/tienda-virtual-del-estado-colombiano/ordenes-compra/160213</t>
  </si>
  <si>
    <t>SUMINISTRAR ELEMENTOS TECNOLÓGICOS, PEDAGÓGICOS Y MOBILIARIO, PARA LA DOTACIÓN Y FORTALECIMIENTO DE LOS ESPACIOS SOCIALES, COMUNALES E INSTITUCIONALES DE LA LOCALIDAD DE SUBA</t>
  </si>
  <si>
    <t>CAMILO ANDRES BELTRAN MUÑOZ/LADY DAYANA ROJAS
/ JUAN FRANCISCO CALDERON</t>
  </si>
  <si>
    <t>HARDWARE ASESORIAS SOFTWARE LTDA</t>
  </si>
  <si>
    <t>https://operaciones.colombiacompra.gov.co/tienda-virtual-del-estado-colombiano/ordenes-compra/160215</t>
  </si>
  <si>
    <t>https://operaciones.colombiacompra.gov.co/tienda-virtual-del-estado-colombiano/ordenes-compra/1602423</t>
  </si>
  <si>
    <t>SUMINISTRAR ELEMENTOS TECNOLÓGICOS, PEDAGÓGICOS Y MOBILIARIO, PARA LA DOTACIÓN Y FORTALECIMIENTO DE LOS
ESPACIOS SOCIALES, COMUNALES E INSTITUCIONALES DE LA LOCALIDAD DE SUBA. RESOLUCIÓN 001-2026. REEMPLAZA CDP DE LA VIGENCIA
ANTERIOR</t>
  </si>
  <si>
    <t>SISTETRONICS SAS</t>
  </si>
  <si>
    <t>https://operaciones.colombiacompra.gov.co/tienda-virtual-del-estado-colombiano/ordenes-compra/160242</t>
  </si>
  <si>
    <t xml:space="preserve">ACUERDO MARCO </t>
  </si>
  <si>
    <t>CONTROLES EMPRESARIALES SAS</t>
  </si>
  <si>
    <t>https://operaciones.colombiacompra.gov.co/tienda-virtual-del-estado-colombiano/ordenes-compra/160243</t>
  </si>
  <si>
    <t>RENOVAR Y ADQUIRIR LICENCIAS DE SOFTWARE MICROSOFT OFFICE 365 PARA LA ALCALDÍA LOCAL DE SUBA. SIPSE 153917</t>
  </si>
  <si>
    <t>PRESTACIÓN DE SERVICIOS PROFESIONALES</t>
  </si>
  <si>
    <t xml:space="preserve">PRESTACIÓN DE SERVICIOS DE APOYO </t>
  </si>
  <si>
    <t>No. CONTRATO</t>
  </si>
  <si>
    <t>TIPO CONTRATO</t>
  </si>
  <si>
    <t>NOMBRE DEL CONTRATISTA</t>
  </si>
  <si>
    <t>No. IDENTIFICACIÓN DEL CONTRATISTA</t>
  </si>
  <si>
    <t>LUGAR EXPEDICIÓN CEDULA</t>
  </si>
  <si>
    <t>VALOR INICIAL CONTRATO</t>
  </si>
  <si>
    <t>DURACIÓN CONTRATO</t>
  </si>
  <si>
    <t>VALOR MENSUAL</t>
  </si>
  <si>
    <t>FECHA INICIO CONTRATO</t>
  </si>
  <si>
    <t>FECHA FINAL CONTRATO</t>
  </si>
  <si>
    <t>OBJETO DEL CONTRATO</t>
  </si>
  <si>
    <t>RUBRO PRESUPUESTAL</t>
  </si>
  <si>
    <t>SUPERVISOR Y/O APOYO A LA SUPERVISIÓN</t>
  </si>
  <si>
    <t>CARGO APOYO A LA SUPERVISIÓN</t>
  </si>
  <si>
    <t>CÉDULA SUPERVISOR</t>
  </si>
  <si>
    <t>CIUDAD CÉDULA2</t>
  </si>
  <si>
    <t>RIESGO ARL</t>
  </si>
  <si>
    <t>SIPSE</t>
  </si>
  <si>
    <t>AREA</t>
  </si>
  <si>
    <t>Adicion</t>
  </si>
  <si>
    <t>Prórroga</t>
  </si>
  <si>
    <t xml:space="preserve">Fecha inicio suspensión - ajuste </t>
  </si>
  <si>
    <t>Fecha fin suspensión</t>
  </si>
  <si>
    <t>Período Suspensión</t>
  </si>
  <si>
    <t>DIRECCIÓN RESIDENCIA</t>
  </si>
  <si>
    <t>TELÉFONO</t>
  </si>
  <si>
    <t>BANCO</t>
  </si>
  <si>
    <t>TIPO DE CUENTA</t>
  </si>
  <si>
    <t>No. DE CUENTA</t>
  </si>
  <si>
    <t>CORREO ELECTRÓNICO</t>
  </si>
  <si>
    <t>EXPEDICIÓN CEDULA</t>
  </si>
  <si>
    <t>FECHA DE CESIÓN</t>
  </si>
  <si>
    <t>PLAZO  TOTAL</t>
  </si>
  <si>
    <t>VALOR TOTAL DEL CONTRATO</t>
  </si>
  <si>
    <t>N°</t>
  </si>
  <si>
    <t>Vigencia</t>
  </si>
  <si>
    <t xml:space="preserve">SALDO CRP </t>
  </si>
  <si>
    <t>541- 2026</t>
  </si>
  <si>
    <t>Numero de contrato</t>
  </si>
  <si>
    <t>CONTRATISTA</t>
  </si>
  <si>
    <t>DAVIVIENDA</t>
  </si>
  <si>
    <t>AHORROS</t>
  </si>
  <si>
    <t>BANCOLOMBIA</t>
  </si>
  <si>
    <t>CEDIDO</t>
  </si>
  <si>
    <t>CAJA SOCIAL</t>
  </si>
  <si>
    <t>BOGOTÁ</t>
  </si>
  <si>
    <t>LGTBIQ+</t>
  </si>
  <si>
    <t>BBVA</t>
  </si>
  <si>
    <t>SCOTIABANK COLPATRIA</t>
  </si>
  <si>
    <t>FALABELLA</t>
  </si>
  <si>
    <t>ANETH LUCERO SANCHEZ</t>
  </si>
  <si>
    <t>AV VILLAS</t>
  </si>
  <si>
    <t>UNION</t>
  </si>
  <si>
    <t>NU</t>
  </si>
  <si>
    <t>NEQUI</t>
  </si>
  <si>
    <t>DAHIAN ROCIO RUIZ CAMPOS</t>
  </si>
  <si>
    <t>CORRIENTE</t>
  </si>
  <si>
    <t>ITAU</t>
  </si>
  <si>
    <t>NO CERTIFICACION BANCARIA</t>
  </si>
  <si>
    <t>KAREN LIZETH TORRES ECHEVERRI</t>
  </si>
  <si>
    <t>HECTOR WILLINTONG ORTIZ ROSERO</t>
  </si>
  <si>
    <t>Valentino Enrique Ramos Dominguez</t>
  </si>
  <si>
    <t>LINDA CATERIN GARCIA NOVOA</t>
  </si>
  <si>
    <t xml:space="preserve">YENY MARCELA VALBUENA MOLINA </t>
  </si>
  <si>
    <t>POPULAR</t>
  </si>
  <si>
    <t>BANCOOMEVA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</si>
</sst>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 #,##0_-;\-&quot;$&quot;\ * #,##0_-;_-&quot;$&quot;\ * &quot;-&quot;_-;_-@_-"/>
    <numFmt numFmtId="165" formatCode="_-&quot;$&quot;\ * #,##0.00_-;\-&quot;$&quot;\ * #,##0.00_-;_-&quot;$&quot;\ * &quot;-&quot;??_-;_-@_-"/>
    <numFmt numFmtId="166" formatCode="_-[$$-240A]\ * #,##0_-;\-[$$-240A]\ * #,##0_-;_-[$$-240A]\ * &quot;-&quot;_-;_-@_-"/>
    <numFmt numFmtId="167" formatCode="_-&quot;$&quot;\ * #,##0_-;\-&quot;$&quot;\ * #,##0_-;_-&quot;$&quot;\ * &quot;-&quot;??_-;_-@_-"/>
    <numFmt numFmtId="168" formatCode="[$-240A]d&quot; de &quot;mmmm&quot; de &quot;yyyy;@"/>
    <numFmt numFmtId="169" formatCode="&quot;$&quot;\ #,##0"/>
    <numFmt numFmtId="170" formatCode="[$-F800]dddd\,\ mmmm\ dd\,\ yyyy"/>
    <numFmt numFmtId="171" formatCode="[$-C0A]d\ &quot;de&quot;\ mmmm\ &quot;de&quot;\ yyyy;@"/>
    <numFmt numFmtId="172" formatCode="_-[$$-240A]\ * #,##0.0_-;\-[$$-240A]\ * #,##0.0_-;_-[$$-240A]\ * &quot;-&quot;?_-;_-@_-"/>
    <numFmt numFmtId="173" formatCode="0.0000"/>
  </numFmts>
  <fonts count="24">
    <font>
      <sz val="11"/>
      <color theme="1"/>
      <name val="Calibri"/>
      <family val="2"/>
      <scheme val="minor"/>
    </font>
    <font>
      <sz val="11"/>
      <color theme="1"/>
      <name val="Calibri"/>
      <scheme val="minor"/>
    </font>
    <font>
      <sz val="11"/>
      <color theme="1"/>
      <name val="Calibri"/>
      <scheme val="minor"/>
    </font>
    <font>
      <sz val="11"/>
      <color theme="1"/>
      <name val="Calibri"/>
      <family val="2"/>
      <scheme val="minor"/>
    </font>
    <font>
      <u/>
      <sz val="11"/>
      <color theme="10"/>
      <name val="Calibri"/>
      <family val="2"/>
      <scheme val="minor"/>
    </font>
    <font>
      <sz val="10"/>
      <color theme="1"/>
      <name val="Calibri"/>
      <family val="2"/>
      <scheme val="minor"/>
    </font>
    <font>
      <sz val="10"/>
      <color rgb="FF000000"/>
      <name val="Calibri"/>
      <family val="2"/>
    </font>
    <font>
      <sz val="11"/>
      <color theme="1"/>
      <name val="Arial"/>
      <family val="2"/>
    </font>
    <font>
      <u/>
      <sz val="11"/>
      <color theme="10"/>
      <name val="Arial"/>
      <family val="2"/>
    </font>
    <font>
      <sz val="10"/>
      <color rgb="FF000000"/>
      <name val="Calibri"/>
      <family val="2"/>
      <scheme val="minor"/>
    </font>
    <font>
      <u/>
      <sz val="10"/>
      <color theme="1"/>
      <name val="Calibri"/>
      <family val="2"/>
      <scheme val="minor"/>
    </font>
    <font>
      <sz val="8"/>
      <name val="Calibri"/>
      <family val="2"/>
      <scheme val="minor"/>
    </font>
    <font>
      <sz val="11"/>
      <color rgb="FF006100"/>
      <name val="Calibri"/>
      <family val="2"/>
      <scheme val="minor"/>
    </font>
    <font>
      <sz val="11"/>
      <color rgb="FF000000"/>
      <name val="Garamond"/>
      <family val="1"/>
    </font>
    <font>
      <b/>
      <sz val="11"/>
      <color theme="0"/>
      <name val="Garamond"/>
      <family val="1"/>
    </font>
    <font>
      <b/>
      <sz val="11"/>
      <name val="Garamond"/>
      <family val="1"/>
    </font>
    <font>
      <sz val="11"/>
      <color theme="1"/>
      <name val="Garamond"/>
      <family val="1"/>
    </font>
    <font>
      <b/>
      <sz val="10"/>
      <color theme="0"/>
      <name val="Garamond"/>
      <family val="1"/>
    </font>
    <font>
      <b/>
      <sz val="10"/>
      <color theme="0"/>
      <name val="Calibri"/>
      <family val="2"/>
      <scheme val="minor"/>
    </font>
    <font>
      <sz val="10"/>
      <color theme="1"/>
      <name val="Calibri"/>
      <scheme val="minor"/>
    </font>
    <font>
      <b/>
      <sz val="10"/>
      <color theme="0"/>
      <name val="Calibri"/>
      <scheme val="minor"/>
    </font>
    <font>
      <u/>
      <sz val="10"/>
      <color theme="1"/>
      <name val="Calibri"/>
      <scheme val="minor"/>
    </font>
    <font>
      <u/>
      <sz val="11"/>
      <color theme="10"/>
      <name val="Calibri"/>
      <scheme val="minor"/>
    </font>
    <font>
      <b/>
      <sz val="10"/>
      <color theme="1"/>
      <name val="Calibri"/>
      <scheme val="minor"/>
    </font>
  </fonts>
  <fills count="24">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rgb="FFFFFF0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C6EFCE"/>
      </patternFill>
    </fill>
    <fill>
      <patternFill patternType="solid">
        <fgColor rgb="FFFF0000"/>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7" tint="0.79998168889431442"/>
        <bgColor indexed="64"/>
      </patternFill>
    </fill>
    <fill>
      <patternFill patternType="solid">
        <fgColor theme="4" tint="0.59999389629810485"/>
        <bgColor theme="0" tint="-0.14999847407452621"/>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399975585192419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4"/>
        <bgColor theme="4"/>
      </patternFill>
    </fill>
    <fill>
      <patternFill patternType="solid">
        <fgColor theme="9"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indexed="64"/>
      </left>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right/>
      <top style="thin">
        <color rgb="FF000000"/>
      </top>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0">
    <xf numFmtId="0" fontId="0" fillId="0" borderId="0"/>
    <xf numFmtId="165" fontId="3" fillId="0" borderId="0" applyFont="0" applyFill="0" applyBorder="0" applyAlignment="0" applyProtection="0"/>
    <xf numFmtId="0" fontId="4" fillId="0" borderId="0" applyNumberFormat="0" applyFill="0" applyBorder="0" applyAlignment="0" applyProtection="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3" fillId="0" borderId="0"/>
    <xf numFmtId="0" fontId="4" fillId="0" borderId="0" applyNumberFormat="0" applyFill="0" applyBorder="0" applyAlignment="0" applyProtection="0"/>
    <xf numFmtId="164" fontId="3" fillId="0" borderId="0" applyFont="0" applyFill="0" applyBorder="0" applyAlignment="0" applyProtection="0"/>
    <xf numFmtId="0" fontId="12" fillId="10" borderId="0" applyNumberFormat="0" applyBorder="0" applyAlignment="0" applyProtection="0"/>
  </cellStyleXfs>
  <cellXfs count="175">
    <xf numFmtId="0" fontId="0" fillId="0" borderId="0" xfId="0"/>
    <xf numFmtId="14" fontId="5" fillId="4" borderId="0" xfId="0" applyNumberFormat="1" applyFont="1" applyFill="1" applyAlignment="1">
      <alignment vertical="center"/>
    </xf>
    <xf numFmtId="0" fontId="5" fillId="0" borderId="0" xfId="0" applyFont="1" applyAlignment="1">
      <alignment vertical="center"/>
    </xf>
    <xf numFmtId="0" fontId="5" fillId="0" borderId="0" xfId="0" applyFont="1"/>
    <xf numFmtId="0" fontId="5" fillId="5" borderId="0" xfId="0" applyFont="1" applyFill="1"/>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horizontal="center"/>
    </xf>
    <xf numFmtId="167" fontId="5" fillId="0" borderId="0" xfId="1" applyNumberFormat="1" applyFont="1" applyAlignment="1"/>
    <xf numFmtId="0" fontId="6" fillId="2" borderId="1" xfId="0" applyFont="1" applyFill="1" applyBorder="1" applyAlignment="1">
      <alignment horizontal="center" vertical="center" wrapText="1"/>
    </xf>
    <xf numFmtId="0" fontId="10" fillId="0" borderId="0" xfId="0" applyFont="1"/>
    <xf numFmtId="0" fontId="5" fillId="6" borderId="0" xfId="0" applyFont="1" applyFill="1"/>
    <xf numFmtId="0" fontId="5" fillId="6" borderId="0" xfId="0" applyFont="1" applyFill="1" applyAlignment="1">
      <alignment horizontal="center" vertical="center"/>
    </xf>
    <xf numFmtId="0" fontId="5" fillId="6" borderId="0" xfId="0" applyFont="1" applyFill="1" applyAlignment="1">
      <alignment wrapText="1"/>
    </xf>
    <xf numFmtId="14" fontId="5" fillId="0" borderId="0" xfId="0" applyNumberFormat="1" applyFont="1"/>
    <xf numFmtId="1" fontId="5" fillId="6" borderId="2" xfId="0" applyNumberFormat="1" applyFont="1" applyFill="1" applyBorder="1"/>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5" fillId="4" borderId="0" xfId="0" applyFont="1" applyFill="1"/>
    <xf numFmtId="0" fontId="9" fillId="8" borderId="1" xfId="0" applyFont="1" applyFill="1" applyBorder="1" applyAlignment="1">
      <alignment horizontal="center" vertical="center"/>
    </xf>
    <xf numFmtId="0" fontId="5" fillId="9" borderId="0" xfId="0" applyFont="1" applyFill="1"/>
    <xf numFmtId="49" fontId="13" fillId="12" borderId="4" xfId="0" applyNumberFormat="1" applyFont="1" applyFill="1" applyBorder="1" applyAlignment="1">
      <alignment horizontal="center" vertical="center"/>
    </xf>
    <xf numFmtId="49" fontId="13" fillId="0" borderId="5"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3" fillId="12" borderId="5" xfId="0" applyNumberFormat="1" applyFont="1" applyFill="1" applyBorder="1" applyAlignment="1">
      <alignment horizontal="center" vertical="center"/>
    </xf>
    <xf numFmtId="49" fontId="13" fillId="12" borderId="4" xfId="0" quotePrefix="1" applyNumberFormat="1" applyFont="1" applyFill="1" applyBorder="1" applyAlignment="1">
      <alignment horizontal="center" vertical="center"/>
    </xf>
    <xf numFmtId="49" fontId="13" fillId="4" borderId="4" xfId="0" applyNumberFormat="1" applyFont="1" applyFill="1" applyBorder="1" applyAlignment="1">
      <alignment horizontal="center" vertical="center"/>
    </xf>
    <xf numFmtId="49" fontId="13" fillId="0" borderId="4" xfId="0" quotePrefix="1" applyNumberFormat="1" applyFont="1" applyBorder="1" applyAlignment="1">
      <alignment horizontal="center" vertical="center"/>
    </xf>
    <xf numFmtId="49" fontId="13" fillId="12" borderId="5" xfId="4" applyNumberFormat="1" applyFont="1" applyFill="1" applyBorder="1" applyAlignment="1">
      <alignment horizontal="center" vertical="center"/>
    </xf>
    <xf numFmtId="49" fontId="13" fillId="0" borderId="6" xfId="4" applyNumberFormat="1" applyFont="1" applyBorder="1" applyAlignment="1">
      <alignment horizontal="center" vertical="center"/>
    </xf>
    <xf numFmtId="49" fontId="13" fillId="12" borderId="6" xfId="4" applyNumberFormat="1" applyFont="1" applyFill="1" applyBorder="1" applyAlignment="1">
      <alignment horizontal="center" vertical="center"/>
    </xf>
    <xf numFmtId="49" fontId="13" fillId="12" borderId="7" xfId="0" applyNumberFormat="1" applyFont="1" applyFill="1" applyBorder="1" applyAlignment="1">
      <alignment horizontal="center" vertical="center"/>
    </xf>
    <xf numFmtId="49" fontId="13" fillId="0" borderId="7" xfId="0" applyNumberFormat="1" applyFont="1" applyBorder="1" applyAlignment="1">
      <alignment horizontal="center" vertical="center"/>
    </xf>
    <xf numFmtId="0" fontId="9" fillId="8" borderId="3" xfId="0" applyFont="1" applyFill="1" applyBorder="1" applyAlignment="1">
      <alignment horizontal="center" vertical="center"/>
    </xf>
    <xf numFmtId="0" fontId="14" fillId="13" borderId="6" xfId="0" applyFont="1" applyFill="1" applyBorder="1" applyAlignment="1">
      <alignment horizontal="center" vertical="center" wrapText="1"/>
    </xf>
    <xf numFmtId="0" fontId="14" fillId="13" borderId="8" xfId="0" applyFont="1" applyFill="1" applyBorder="1" applyAlignment="1">
      <alignment horizontal="center" vertical="center" wrapText="1"/>
    </xf>
    <xf numFmtId="169" fontId="14" fillId="13" borderId="8" xfId="0" applyNumberFormat="1" applyFont="1" applyFill="1" applyBorder="1" applyAlignment="1">
      <alignment horizontal="center" vertical="center" wrapText="1"/>
    </xf>
    <xf numFmtId="164" fontId="14" fillId="13" borderId="8" xfId="8" applyFont="1" applyFill="1" applyBorder="1" applyAlignment="1">
      <alignment horizontal="center" vertical="center" wrapText="1"/>
    </xf>
    <xf numFmtId="170" fontId="14" fillId="13" borderId="8" xfId="0" applyNumberFormat="1" applyFont="1" applyFill="1" applyBorder="1" applyAlignment="1">
      <alignment horizontal="center" vertical="center" wrapText="1"/>
    </xf>
    <xf numFmtId="14" fontId="14" fillId="13" borderId="8" xfId="0" applyNumberFormat="1" applyFont="1" applyFill="1" applyBorder="1" applyAlignment="1">
      <alignment horizontal="center" vertical="center" wrapText="1"/>
    </xf>
    <xf numFmtId="0" fontId="14" fillId="13" borderId="8" xfId="0" applyFont="1" applyFill="1" applyBorder="1" applyAlignment="1">
      <alignment horizontal="right" vertical="center" wrapText="1"/>
    </xf>
    <xf numFmtId="3" fontId="14" fillId="13" borderId="8" xfId="0" applyNumberFormat="1" applyFont="1" applyFill="1" applyBorder="1" applyAlignment="1">
      <alignment horizontal="center" vertical="center" wrapText="1"/>
    </xf>
    <xf numFmtId="3" fontId="14" fillId="13" borderId="1" xfId="0" applyNumberFormat="1" applyFont="1" applyFill="1" applyBorder="1" applyAlignment="1">
      <alignment horizontal="center" vertical="center" wrapText="1"/>
    </xf>
    <xf numFmtId="0" fontId="14" fillId="13" borderId="9" xfId="0" applyFont="1" applyFill="1" applyBorder="1" applyAlignment="1">
      <alignment horizontal="center" vertical="center" wrapText="1"/>
    </xf>
    <xf numFmtId="2" fontId="14" fillId="13" borderId="1" xfId="0" applyNumberFormat="1" applyFont="1" applyFill="1" applyBorder="1" applyAlignment="1">
      <alignment horizontal="center" vertical="center" wrapText="1"/>
    </xf>
    <xf numFmtId="0" fontId="15" fillId="14" borderId="8" xfId="0" applyFont="1" applyFill="1" applyBorder="1" applyAlignment="1">
      <alignment horizontal="center" vertical="center" wrapText="1"/>
    </xf>
    <xf numFmtId="168" fontId="16" fillId="12" borderId="1" xfId="9" applyNumberFormat="1" applyFont="1" applyFill="1" applyBorder="1" applyAlignment="1">
      <alignment vertical="center"/>
    </xf>
    <xf numFmtId="49" fontId="13" fillId="15" borderId="4" xfId="0" applyNumberFormat="1" applyFont="1" applyFill="1" applyBorder="1" applyAlignment="1">
      <alignment horizontal="center" vertical="center"/>
    </xf>
    <xf numFmtId="0" fontId="9" fillId="16" borderId="1" xfId="0" applyFont="1" applyFill="1" applyBorder="1" applyAlignment="1">
      <alignment horizontal="center" vertical="center"/>
    </xf>
    <xf numFmtId="0" fontId="0" fillId="17" borderId="0" xfId="0" applyFill="1"/>
    <xf numFmtId="1" fontId="5" fillId="0" borderId="1" xfId="0" applyNumberFormat="1" applyFont="1" applyBorder="1"/>
    <xf numFmtId="0" fontId="5" fillId="0" borderId="1" xfId="0" applyFont="1" applyBorder="1" applyAlignment="1">
      <alignment horizontal="center"/>
    </xf>
    <xf numFmtId="0" fontId="5" fillId="0" borderId="1" xfId="0" applyFont="1" applyBorder="1"/>
    <xf numFmtId="0" fontId="5" fillId="0" borderId="1" xfId="0" applyFont="1" applyBorder="1" applyAlignment="1">
      <alignment wrapText="1"/>
    </xf>
    <xf numFmtId="1" fontId="5" fillId="18" borderId="1" xfId="0" applyNumberFormat="1" applyFont="1" applyFill="1" applyBorder="1"/>
    <xf numFmtId="0" fontId="5" fillId="18" borderId="1" xfId="0" applyFont="1" applyFill="1" applyBorder="1" applyAlignment="1">
      <alignment horizontal="center"/>
    </xf>
    <xf numFmtId="0" fontId="5" fillId="18" borderId="1" xfId="0" applyFont="1" applyFill="1" applyBorder="1"/>
    <xf numFmtId="0" fontId="9" fillId="19" borderId="1" xfId="0" applyFont="1" applyFill="1" applyBorder="1" applyAlignment="1">
      <alignment horizontal="center" vertical="center"/>
    </xf>
    <xf numFmtId="1" fontId="5" fillId="20" borderId="1" xfId="0" applyNumberFormat="1" applyFont="1" applyFill="1" applyBorder="1"/>
    <xf numFmtId="0" fontId="5" fillId="20" borderId="1" xfId="0" applyFont="1" applyFill="1" applyBorder="1" applyAlignment="1">
      <alignment horizontal="center"/>
    </xf>
    <xf numFmtId="0" fontId="5" fillId="20" borderId="1" xfId="0" applyFont="1" applyFill="1" applyBorder="1"/>
    <xf numFmtId="0" fontId="9" fillId="21" borderId="1" xfId="0" applyFont="1" applyFill="1" applyBorder="1" applyAlignment="1">
      <alignment horizontal="center" vertical="center"/>
    </xf>
    <xf numFmtId="2" fontId="17" fillId="13" borderId="1" xfId="0" applyNumberFormat="1" applyFont="1" applyFill="1" applyBorder="1" applyAlignment="1">
      <alignment horizontal="center" vertical="center" wrapText="1"/>
    </xf>
    <xf numFmtId="0" fontId="17" fillId="13" borderId="1" xfId="0" applyFont="1" applyFill="1" applyBorder="1" applyAlignment="1">
      <alignment horizontal="center" vertical="center" wrapText="1"/>
    </xf>
    <xf numFmtId="0" fontId="4" fillId="0" borderId="11" xfId="2" applyFill="1" applyBorder="1" applyAlignment="1">
      <alignment horizontal="center" vertical="center"/>
    </xf>
    <xf numFmtId="0" fontId="18" fillId="3" borderId="11" xfId="0" applyFont="1" applyFill="1" applyBorder="1" applyAlignment="1">
      <alignment horizontal="center" vertical="center" wrapText="1"/>
    </xf>
    <xf numFmtId="0" fontId="5" fillId="0" borderId="11" xfId="0" applyFont="1" applyBorder="1" applyAlignment="1">
      <alignment horizontal="center" vertical="center"/>
    </xf>
    <xf numFmtId="14" fontId="5" fillId="0" borderId="11" xfId="0" applyNumberFormat="1" applyFont="1" applyBorder="1" applyAlignment="1">
      <alignment horizontal="center" vertical="center"/>
    </xf>
    <xf numFmtId="0" fontId="18" fillId="3" borderId="12"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5" fillId="0" borderId="15" xfId="0" applyFont="1" applyBorder="1" applyAlignment="1">
      <alignment horizontal="center" vertical="center"/>
    </xf>
    <xf numFmtId="14" fontId="5" fillId="0" borderId="15" xfId="0" applyNumberFormat="1" applyFon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5" fillId="0" borderId="17" xfId="0" applyFont="1" applyBorder="1" applyAlignment="1">
      <alignment horizontal="center" vertical="center"/>
    </xf>
    <xf numFmtId="0" fontId="0" fillId="0" borderId="18" xfId="0" applyBorder="1" applyAlignment="1">
      <alignment horizontal="center" vertical="center"/>
    </xf>
    <xf numFmtId="167" fontId="5" fillId="0" borderId="0" xfId="1" applyNumberFormat="1" applyFont="1" applyFill="1" applyAlignment="1"/>
    <xf numFmtId="1" fontId="5" fillId="0" borderId="0" xfId="0" applyNumberFormat="1" applyFont="1"/>
    <xf numFmtId="0" fontId="18" fillId="23" borderId="19" xfId="0" applyFont="1" applyFill="1" applyBorder="1" applyAlignment="1">
      <alignment horizontal="center" vertical="center" wrapText="1"/>
    </xf>
    <xf numFmtId="0" fontId="5" fillId="0" borderId="20" xfId="0" applyFont="1" applyBorder="1" applyAlignment="1">
      <alignment horizontal="center" vertical="center"/>
    </xf>
    <xf numFmtId="14" fontId="5" fillId="0" borderId="20" xfId="0" applyNumberFormat="1" applyFont="1" applyBorder="1" applyAlignment="1">
      <alignment horizontal="center" vertical="center"/>
    </xf>
    <xf numFmtId="0" fontId="5" fillId="0" borderId="21" xfId="0" applyFont="1" applyBorder="1" applyAlignment="1">
      <alignment horizontal="center"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3" xfId="0" applyBorder="1" applyAlignment="1">
      <alignment horizontal="center" vertical="center"/>
    </xf>
    <xf numFmtId="14" fontId="0" fillId="0" borderId="11" xfId="0" applyNumberFormat="1" applyBorder="1" applyAlignment="1">
      <alignment horizontal="center" vertical="center"/>
    </xf>
    <xf numFmtId="14" fontId="0" fillId="0" borderId="23" xfId="0" applyNumberFormat="1" applyBorder="1" applyAlignment="1">
      <alignment horizontal="center" vertical="center"/>
    </xf>
    <xf numFmtId="2" fontId="5" fillId="0" borderId="0" xfId="0" applyNumberFormat="1" applyFont="1" applyAlignment="1">
      <alignment horizontal="center" vertical="center"/>
    </xf>
    <xf numFmtId="2" fontId="0" fillId="0" borderId="11" xfId="0" applyNumberFormat="1" applyBorder="1" applyAlignment="1">
      <alignment horizontal="center" vertical="center"/>
    </xf>
    <xf numFmtId="2" fontId="0" fillId="0" borderId="23" xfId="0" applyNumberFormat="1" applyBorder="1" applyAlignment="1">
      <alignment horizontal="center" vertical="center"/>
    </xf>
    <xf numFmtId="14" fontId="5" fillId="0" borderId="0" xfId="0" applyNumberFormat="1" applyFont="1" applyAlignment="1">
      <alignment horizontal="center" vertical="center"/>
    </xf>
    <xf numFmtId="14" fontId="5" fillId="6" borderId="0" xfId="0" applyNumberFormat="1" applyFont="1" applyFill="1"/>
    <xf numFmtId="0" fontId="0" fillId="0" borderId="24" xfId="0" applyBorder="1" applyAlignment="1">
      <alignment horizontal="center" vertical="center" wrapText="1"/>
    </xf>
    <xf numFmtId="0" fontId="0" fillId="0" borderId="22" xfId="0" applyBorder="1" applyAlignment="1">
      <alignment horizontal="center" vertical="center" wrapText="1"/>
    </xf>
    <xf numFmtId="14" fontId="0" fillId="0" borderId="22" xfId="0" applyNumberFormat="1" applyBorder="1" applyAlignment="1">
      <alignment horizontal="center" vertical="center" wrapText="1"/>
    </xf>
    <xf numFmtId="2" fontId="0" fillId="0" borderId="22" xfId="0" applyNumberFormat="1" applyBorder="1" applyAlignment="1">
      <alignment horizontal="center" vertical="center" wrapText="1"/>
    </xf>
    <xf numFmtId="0" fontId="0" fillId="0" borderId="27" xfId="0" applyBorder="1" applyAlignment="1">
      <alignment horizontal="center" vertical="center" wrapText="1"/>
    </xf>
    <xf numFmtId="2" fontId="5" fillId="0" borderId="0" xfId="0" applyNumberFormat="1" applyFont="1"/>
    <xf numFmtId="171" fontId="5" fillId="0" borderId="0" xfId="0" applyNumberFormat="1" applyFont="1"/>
    <xf numFmtId="171" fontId="5" fillId="0" borderId="0" xfId="0" applyNumberFormat="1" applyFont="1" applyAlignment="1">
      <alignment horizontal="center" vertical="center"/>
    </xf>
    <xf numFmtId="171" fontId="0" fillId="0" borderId="22" xfId="0" applyNumberFormat="1" applyBorder="1" applyAlignment="1">
      <alignment horizontal="center" vertical="center" wrapText="1"/>
    </xf>
    <xf numFmtId="171" fontId="0" fillId="0" borderId="11" xfId="0" applyNumberFormat="1" applyBorder="1" applyAlignment="1">
      <alignment horizontal="center" vertical="center"/>
    </xf>
    <xf numFmtId="171" fontId="0" fillId="0" borderId="23" xfId="0" applyNumberFormat="1" applyBorder="1" applyAlignment="1">
      <alignment horizontal="center" vertical="center"/>
    </xf>
    <xf numFmtId="172" fontId="5" fillId="0" borderId="0" xfId="0" applyNumberFormat="1" applyFont="1"/>
    <xf numFmtId="172" fontId="5" fillId="0" borderId="0" xfId="0" applyNumberFormat="1" applyFont="1" applyAlignment="1">
      <alignment horizontal="center" vertical="center"/>
    </xf>
    <xf numFmtId="172" fontId="0" fillId="0" borderId="22" xfId="0" applyNumberFormat="1" applyBorder="1" applyAlignment="1">
      <alignment horizontal="center" vertical="center" wrapText="1"/>
    </xf>
    <xf numFmtId="172" fontId="0" fillId="0" borderId="11" xfId="0" applyNumberFormat="1" applyBorder="1" applyAlignment="1">
      <alignment horizontal="center" vertical="center"/>
    </xf>
    <xf numFmtId="172" fontId="0" fillId="0" borderId="23" xfId="0" applyNumberFormat="1" applyBorder="1" applyAlignment="1">
      <alignment horizontal="center" vertical="center"/>
    </xf>
    <xf numFmtId="166" fontId="5" fillId="0" borderId="0" xfId="0" applyNumberFormat="1" applyFont="1"/>
    <xf numFmtId="166" fontId="5" fillId="0" borderId="0" xfId="0" applyNumberFormat="1" applyFont="1" applyAlignment="1">
      <alignment horizontal="center" vertical="center"/>
    </xf>
    <xf numFmtId="166" fontId="0" fillId="0" borderId="22" xfId="0" applyNumberFormat="1" applyBorder="1" applyAlignment="1">
      <alignment horizontal="center" vertical="center" wrapText="1"/>
    </xf>
    <xf numFmtId="166" fontId="0" fillId="0" borderId="11" xfId="0" applyNumberFormat="1" applyBorder="1" applyAlignment="1">
      <alignment horizontal="center" vertical="center"/>
    </xf>
    <xf numFmtId="166" fontId="0" fillId="0" borderId="23" xfId="0" applyNumberFormat="1" applyBorder="1" applyAlignment="1">
      <alignment horizontal="center" vertical="center"/>
    </xf>
    <xf numFmtId="171" fontId="5" fillId="6" borderId="0" xfId="0" applyNumberFormat="1" applyFont="1" applyFill="1" applyAlignment="1">
      <alignment horizontal="center" vertical="center"/>
    </xf>
    <xf numFmtId="171" fontId="5" fillId="6" borderId="0" xfId="0" applyNumberFormat="1" applyFont="1" applyFill="1"/>
    <xf numFmtId="173" fontId="5" fillId="0" borderId="0" xfId="0" applyNumberFormat="1" applyFont="1"/>
    <xf numFmtId="173" fontId="5" fillId="0" borderId="0" xfId="0" applyNumberFormat="1" applyFont="1" applyAlignment="1">
      <alignment horizontal="center" vertical="center"/>
    </xf>
    <xf numFmtId="173" fontId="0" fillId="0" borderId="22" xfId="0" applyNumberFormat="1" applyBorder="1" applyAlignment="1">
      <alignment horizontal="center" vertical="center" wrapText="1"/>
    </xf>
    <xf numFmtId="173" fontId="0" fillId="0" borderId="11" xfId="0" applyNumberFormat="1" applyBorder="1" applyAlignment="1">
      <alignment horizontal="center" vertical="center"/>
    </xf>
    <xf numFmtId="173" fontId="0" fillId="0" borderId="23" xfId="0" applyNumberFormat="1" applyBorder="1" applyAlignment="1">
      <alignment horizontal="center" vertical="center"/>
    </xf>
    <xf numFmtId="172" fontId="5" fillId="6" borderId="0" xfId="0" applyNumberFormat="1" applyFont="1" applyFill="1"/>
    <xf numFmtId="49" fontId="5" fillId="0" borderId="0" xfId="0" applyNumberFormat="1" applyFont="1" applyAlignment="1">
      <alignment horizontal="center"/>
    </xf>
    <xf numFmtId="49" fontId="5" fillId="0" borderId="0" xfId="0" applyNumberFormat="1" applyFont="1" applyAlignment="1">
      <alignment horizontal="center" vertical="center"/>
    </xf>
    <xf numFmtId="49" fontId="0" fillId="0" borderId="22"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23" xfId="0" applyNumberFormat="1" applyBorder="1" applyAlignment="1">
      <alignment horizontal="center" vertical="center"/>
    </xf>
    <xf numFmtId="1" fontId="0" fillId="0" borderId="11" xfId="0" applyNumberFormat="1" applyBorder="1" applyAlignment="1">
      <alignment horizontal="center" vertical="center"/>
    </xf>
    <xf numFmtId="0" fontId="19" fillId="0" borderId="0" xfId="0" applyFont="1" applyAlignment="1">
      <alignment horizontal="center" vertical="center"/>
    </xf>
    <xf numFmtId="0" fontId="20" fillId="23" borderId="10"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22" borderId="12" xfId="0" applyFont="1" applyFill="1" applyBorder="1" applyAlignment="1">
      <alignment horizontal="center" vertical="center" wrapText="1"/>
    </xf>
    <xf numFmtId="0" fontId="20" fillId="23" borderId="12"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19" fillId="0" borderId="14" xfId="0" applyFont="1" applyBorder="1" applyAlignment="1">
      <alignment horizontal="center" vertical="center"/>
    </xf>
    <xf numFmtId="49" fontId="19" fillId="0" borderId="15" xfId="0" applyNumberFormat="1" applyFont="1" applyBorder="1" applyAlignment="1">
      <alignment horizontal="center" vertical="center"/>
    </xf>
    <xf numFmtId="0" fontId="19" fillId="0" borderId="15" xfId="0" applyFont="1" applyBorder="1" applyAlignment="1">
      <alignment horizontal="center" vertical="center"/>
    </xf>
    <xf numFmtId="0" fontId="19" fillId="0" borderId="15" xfId="0" applyFont="1" applyBorder="1" applyAlignment="1">
      <alignment horizontal="center" vertical="center" wrapText="1"/>
    </xf>
    <xf numFmtId="14" fontId="19" fillId="0" borderId="15" xfId="0" applyNumberFormat="1" applyFont="1" applyBorder="1" applyAlignment="1">
      <alignment horizontal="center" vertical="center"/>
    </xf>
    <xf numFmtId="166" fontId="19" fillId="0" borderId="15" xfId="0" applyNumberFormat="1" applyFont="1" applyBorder="1" applyAlignment="1">
      <alignment horizontal="center" vertical="center"/>
    </xf>
    <xf numFmtId="3" fontId="19" fillId="0" borderId="15" xfId="0" applyNumberFormat="1" applyFont="1" applyBorder="1" applyAlignment="1">
      <alignment horizontal="center" vertical="center"/>
    </xf>
    <xf numFmtId="0" fontId="19" fillId="0" borderId="11" xfId="0" applyFont="1" applyBorder="1" applyAlignment="1">
      <alignment horizontal="center" vertical="center"/>
    </xf>
    <xf numFmtId="0" fontId="21" fillId="0" borderId="15" xfId="7" applyFont="1" applyBorder="1" applyAlignment="1">
      <alignment horizontal="center" vertical="center" wrapText="1"/>
    </xf>
    <xf numFmtId="0" fontId="21" fillId="0" borderId="15" xfId="2" applyFont="1" applyBorder="1" applyAlignment="1">
      <alignment horizontal="center" vertical="center" wrapText="1"/>
    </xf>
    <xf numFmtId="0" fontId="23" fillId="0" borderId="15" xfId="0" applyFont="1" applyBorder="1" applyAlignment="1">
      <alignment horizontal="center" vertical="center"/>
    </xf>
    <xf numFmtId="0" fontId="19" fillId="11" borderId="15" xfId="0" applyFont="1" applyFill="1" applyBorder="1" applyAlignment="1">
      <alignment horizontal="center" vertical="center" wrapText="1"/>
    </xf>
    <xf numFmtId="14" fontId="19" fillId="0" borderId="11" xfId="0" applyNumberFormat="1" applyFont="1" applyBorder="1" applyAlignment="1">
      <alignment horizontal="center" vertical="center"/>
    </xf>
    <xf numFmtId="0" fontId="21" fillId="0" borderId="15" xfId="7" applyFont="1" applyBorder="1" applyAlignment="1">
      <alignment horizontal="center" vertical="center"/>
    </xf>
    <xf numFmtId="0" fontId="22" fillId="0" borderId="11" xfId="2" applyFont="1" applyFill="1" applyBorder="1" applyAlignment="1">
      <alignment horizontal="center" vertical="center"/>
    </xf>
    <xf numFmtId="0" fontId="21" fillId="0" borderId="15" xfId="2" applyFont="1" applyBorder="1" applyAlignment="1">
      <alignment horizontal="center" vertical="center"/>
    </xf>
    <xf numFmtId="0" fontId="19" fillId="0" borderId="17" xfId="0" applyFont="1" applyBorder="1" applyAlignment="1">
      <alignment horizontal="center" vertical="center"/>
    </xf>
    <xf numFmtId="0" fontId="19" fillId="0" borderId="17" xfId="0" applyFont="1" applyBorder="1" applyAlignment="1">
      <alignment horizontal="center" vertical="center" wrapText="1"/>
    </xf>
    <xf numFmtId="14" fontId="19" fillId="0" borderId="17" xfId="0" applyNumberFormat="1" applyFont="1" applyBorder="1" applyAlignment="1">
      <alignment horizontal="center" vertical="center"/>
    </xf>
    <xf numFmtId="0" fontId="19" fillId="0" borderId="0" xfId="0" applyFont="1" applyAlignment="1">
      <alignment horizontal="center" vertical="center" wrapText="1"/>
    </xf>
    <xf numFmtId="14" fontId="19" fillId="4" borderId="0" xfId="0" applyNumberFormat="1" applyFont="1" applyFill="1" applyAlignment="1">
      <alignment horizontal="center" vertical="center"/>
    </xf>
    <xf numFmtId="0" fontId="19" fillId="9" borderId="0" xfId="0" applyFont="1" applyFill="1" applyAlignment="1">
      <alignment horizontal="center" vertical="center"/>
    </xf>
    <xf numFmtId="0" fontId="19" fillId="5" borderId="0" xfId="0" applyFont="1" applyFill="1" applyAlignment="1">
      <alignment horizontal="center" vertical="center"/>
    </xf>
    <xf numFmtId="0" fontId="19" fillId="6" borderId="0" xfId="0" applyFont="1" applyFill="1" applyAlignment="1">
      <alignment horizontal="center" vertical="center" wrapText="1"/>
    </xf>
    <xf numFmtId="0" fontId="2" fillId="0" borderId="0" xfId="0" applyFont="1" applyAlignment="1">
      <alignment horizontal="center" vertical="center"/>
    </xf>
    <xf numFmtId="0" fontId="19" fillId="0" borderId="11" xfId="0" applyFont="1" applyBorder="1" applyAlignment="1">
      <alignment horizontal="center" vertical="center" wrapText="1"/>
    </xf>
    <xf numFmtId="1" fontId="19" fillId="0" borderId="11" xfId="0" applyNumberFormat="1" applyFont="1" applyBorder="1" applyAlignment="1">
      <alignment horizontal="center" vertical="center"/>
    </xf>
    <xf numFmtId="0" fontId="19" fillId="0" borderId="23" xfId="0" applyFont="1" applyBorder="1" applyAlignment="1">
      <alignment horizontal="center" vertical="center"/>
    </xf>
    <xf numFmtId="0" fontId="19" fillId="0" borderId="20" xfId="0" applyFont="1" applyBorder="1" applyAlignment="1">
      <alignment horizontal="center" vertical="center"/>
    </xf>
    <xf numFmtId="0" fontId="4" fillId="0" borderId="15" xfId="2" applyBorder="1" applyAlignment="1">
      <alignment horizontal="center" vertical="center"/>
    </xf>
    <xf numFmtId="0" fontId="4" fillId="0" borderId="15" xfId="2" applyBorder="1" applyAlignment="1">
      <alignment horizontal="center" vertical="center" wrapText="1"/>
    </xf>
    <xf numFmtId="0" fontId="4" fillId="0" borderId="11" xfId="2" applyBorder="1" applyAlignment="1">
      <alignment horizontal="center" vertical="center" wrapText="1"/>
    </xf>
    <xf numFmtId="0" fontId="4" fillId="0" borderId="11" xfId="2"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11" xfId="0" applyFont="1" applyBorder="1" applyAlignment="1">
      <alignment horizontal="center" vertical="center"/>
    </xf>
  </cellXfs>
  <cellStyles count="10">
    <cellStyle name="Bueno" xfId="9" builtinId="26"/>
    <cellStyle name="Hipervínculo" xfId="7" builtinId="8"/>
    <cellStyle name="Hipervínculo 2" xfId="4" xr:uid="{F328A0E4-0394-45B8-988E-4832C3D0899E}"/>
    <cellStyle name="Hyperlink" xfId="2" xr:uid="{33462B72-6067-4D4D-8780-A0D0B547A5D3}"/>
    <cellStyle name="Hyperlink 2" xfId="5" xr:uid="{0FF40E4A-E222-4B95-A850-FF86D5E032F2}"/>
    <cellStyle name="Moneda" xfId="1" builtinId="4"/>
    <cellStyle name="Moneda [0]" xfId="8" builtinId="7"/>
    <cellStyle name="Normal" xfId="0" builtinId="0"/>
    <cellStyle name="Normal 3" xfId="6" xr:uid="{95CED3E3-DBBC-4A88-AC4F-30C998A43DC2}"/>
    <cellStyle name="Normal 4" xfId="3" xr:uid="{587585C7-88F1-4266-9F74-463EADBCFE7B}"/>
  </cellStyles>
  <dxfs count="237">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alignment horizontal="center" vertical="center"/>
      <border>
        <left style="thin">
          <color rgb="FF000000"/>
        </left>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6"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3" formatCode="0.0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6"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center" vertical="center"/>
    </dxf>
    <dxf>
      <alignment horizontal="center" vertical="center" wrapText="1"/>
      <border>
        <left style="thin">
          <color rgb="FF000000"/>
        </left>
        <right style="thin">
          <color rgb="FF000000"/>
        </right>
        <top/>
        <bottom/>
        <vertical style="thin">
          <color rgb="FF000000"/>
        </vertical>
        <horizontal style="thin">
          <color rgb="FF000000"/>
        </horizontal>
      </border>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2" defaultTableStyle="TableStyleMedium2" defaultPivotStyle="PivotStyleLight16">
    <tableStyle name="Estilo de tabla 1" pivot="0" count="2" xr9:uid="{EFC18856-49A6-4842-8D12-C5155667C35B}">
      <tableStyleElement type="wholeTable" dxfId="236"/>
      <tableStyleElement type="headerRow" dxfId="235"/>
    </tableStyle>
    <tableStyle name="Invisible" pivot="0" table="0" count="0" xr9:uid="{CCB50C3D-C2E3-4B2A-B75F-E58539461A23}"/>
  </tableStyles>
  <colors>
    <mruColors>
      <color rgb="FFCC00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1860-4050-4DF2-9711-0062EB9A6DDD}" name="Tabla1" displayName="Tabla1" ref="B3:DT666" totalsRowShown="0" headerRowDxfId="223" dataDxfId="222" headerRowBorderDxfId="220" tableBorderDxfId="221" totalsRowBorderDxfId="219">
  <autoFilter ref="B3:DT666" xr:uid="{480D1860-4050-4DF2-9711-0062EB9A6DDD}"/>
  <tableColumns count="123">
    <tableColumn id="1" xr3:uid="{A6B58294-558E-432B-AF96-8E0D7D646753}" name="VIGENCIA" dataDxfId="218"/>
    <tableColumn id="2" xr3:uid="{765007C1-06EE-4C11-B50F-8C2186ABFEA2}" name="No. De linea PAA" dataDxfId="217"/>
    <tableColumn id="3" xr3:uid="{931B1A01-93D4-4E0C-B52F-832A0DCB0E67}" name="ESTADO DEL CONTRATO" dataDxfId="216"/>
    <tableColumn id="4" xr3:uid="{C0A7E3D6-0D62-48F5-8F31-F2920179F5D8}" name="ALERTA" dataDxfId="215"/>
    <tableColumn id="5" xr3:uid="{F9E416C0-77AC-4C17-848A-23300BF3F2F1}" name="No. SIPSE" dataDxfId="214"/>
    <tableColumn id="6" xr3:uid="{0B9022EB-2134-4477-9D5E-DE958F6838C4}" name="FECHA DE CARGUE SIPSE" dataDxfId="213"/>
    <tableColumn id="7" xr3:uid="{C8A29E55-7D7B-4330-835F-A2D86321888E}" name="No. PUBLICACIÓN SECOP " dataDxfId="212"/>
    <tableColumn id="8" xr3:uid="{CCB752E6-6552-425C-8589-4B4CC7816834}" name="NÚMERO DE CONTRATO" dataDxfId="211"/>
    <tableColumn id="9" xr3:uid="{802E48AA-28A6-4027-8F00-F9866F780FB2}" name="Columna2" dataDxfId="210"/>
    <tableColumn id="10" xr3:uid="{09A0CAE0-9C8B-4B66-9A61-3FF5B1B90D3D}" name="Columna22" dataDxfId="209"/>
    <tableColumn id="11" xr3:uid="{E0062911-2A04-4B24-A466-75E0085F19E5}" name="CONTRATISTA " dataDxfId="208"/>
    <tableColumn id="12" xr3:uid="{481046B0-E100-4DA2-95A8-63095B96651D}" name="LINK DEL PROCESO" dataDxfId="207"/>
    <tableColumn id="13" xr3:uid="{D4C78A0E-ACD6-4ACB-A57D-C51627FEEDF6}" name="CÓDIGO PRINCIPAL UNSPSC" dataDxfId="206"/>
    <tableColumn id="14" xr3:uid="{FBBD412D-EA9E-408A-B3A6-D28BDE7DFBF1}" name="ID DEL PROCESO PLATAFORMA" dataDxfId="205"/>
    <tableColumn id="15" xr3:uid="{25D843ED-CA1A-49FA-A380-53E1906E4AB5}" name="ID DEL CONTRATO PLATAFORMA" dataDxfId="204"/>
    <tableColumn id="16" xr3:uid="{14173A3C-A666-4C98-90A6-54C5808EB45F}" name="CDP" dataDxfId="203"/>
    <tableColumn id="17" xr3:uid="{783BB81D-FBD3-43E5-8E14-AC5DB1EEA784}" name="FECHA CDP" dataDxfId="202"/>
    <tableColumn id="18" xr3:uid="{6B796825-F188-44DA-98EC-AEF8E5D0E21C}" name="RP" dataDxfId="201"/>
    <tableColumn id="19" xr3:uid="{B2A48133-B719-46E0-8399-5E9EF2FED0D3}" name="FECHA RP" dataDxfId="200"/>
    <tableColumn id="20" xr3:uid="{50901D04-9157-451E-952B-1D1A6D95B4C5}" name="RUBRO" dataDxfId="199"/>
    <tableColumn id="21" xr3:uid="{1C0753EC-F924-4BAA-8C7C-E25A4B6E9B92}" name="MODALIDAD DE SELECCIÓN " dataDxfId="198"/>
    <tableColumn id="22" xr3:uid="{DFB31FD5-6E4B-4C2F-8CB4-328142F7E620}" name="TIPO DE CONTRATO" dataDxfId="197"/>
    <tableColumn id="23" xr3:uid="{A7F362CF-CAC8-45C2-A163-97947704127F}" name="No. DE OFERENTES DEL PROCESO" dataDxfId="196"/>
    <tableColumn id="24" xr3:uid="{1F14AF87-13B7-43CC-B256-12512D576873}" name="OBJETO" dataDxfId="195"/>
    <tableColumn id="25" xr3:uid="{862C0349-4814-430A-B99C-D29931B9A6E3}" name="REPRESENTANTE LEGAL" dataDxfId="194"/>
    <tableColumn id="26" xr3:uid="{DAA91A97-760D-4F76-B7FB-1C34E40232FC}" name="INTEGRANTES _x000a_CONSORCIO /UT" dataDxfId="193"/>
    <tableColumn id="27" xr3:uid="{DEFE4638-B331-49DE-AA3C-9787A5ADE3D3}" name="GENERO" dataDxfId="192"/>
    <tableColumn id="28" xr3:uid="{7075E5B9-E1E5-42E1-8BD4-14E2E183E91A}" name="NIVEL EDUCATIVO " dataDxfId="191"/>
    <tableColumn id="29" xr3:uid="{9FEC7E7B-9FA1-4692-B90C-202C19F59E8A}" name="PERTENECE A LA LOCALIDAD" dataDxfId="190"/>
    <tableColumn id="30" xr3:uid="{CF6E365C-26C0-4B5B-9138-C7D62818C498}" name="NIT / CÉDULA" dataDxfId="189"/>
    <tableColumn id="31" xr3:uid="{7CC9BFD1-C3C5-4EBB-9620-D8882197988B}" name="DIGITO VERIFICACIÓN" dataDxfId="188"/>
    <tableColumn id="32" xr3:uid="{6E55AEAF-2B5F-4AEE-A5F8-889361574C34}" name="FECHA DE NACIMIENTO" dataDxfId="187"/>
    <tableColumn id="33" xr3:uid="{FA9463EF-97A8-4FD2-AB65-3DAC611D7F48}" name="CORREO DE CONTACTO" dataDxfId="186"/>
    <tableColumn id="34" xr3:uid="{30A24059-A1F6-4448-A946-6448380FDB7F}" name="CORREO INSTITUCIONAL" dataDxfId="185"/>
    <tableColumn id="35" xr3:uid="{009F2CB9-5279-471B-BB20-6929B8CB7876}" name="TÉLEFONO DE CONTACTO" dataDxfId="184"/>
    <tableColumn id="36" xr3:uid="{B75E4FCD-CBC8-41BF-9644-4F4ACC49129C}" name="DIRECCIÓN DEL CONTRATISTA" dataDxfId="183"/>
    <tableColumn id="37" xr3:uid="{9A4F363A-C9BE-48F1-AC90-1D1E8F124830}" name="EPS" dataDxfId="182"/>
    <tableColumn id="38" xr3:uid="{AE84FD4B-828A-4CB3-AC31-45D08C613ADE}" name="PENSIÓN" dataDxfId="181"/>
    <tableColumn id="39" xr3:uid="{D411352C-8E8C-4633-987A-535A8BFF2E90}" name="DESIGNACIÓN SUPERVISIÓN" dataDxfId="180"/>
    <tableColumn id="40" xr3:uid="{2EE3CAF8-36A7-4389-BFAC-91A99A9E5959}" name="IDENTIFICACIÓN" dataDxfId="179"/>
    <tableColumn id="41" xr3:uid="{40A2052D-11E1-4BE7-8D8C-4B89749E7A08}" name="No de documento y Lugar de expedición" dataDxfId="178"/>
    <tableColumn id="42" xr3:uid="{BEF82F9D-31B2-42D5-8E59-7DBDA8370E48}" name="DIGITO VERIFICACIÓN SUPERVISOR" dataDxfId="177"/>
    <tableColumn id="43" xr3:uid="{FD59EE67-BD33-4571-AC52-F37F124A281B}" name="NÚMERO MEMORANDO DESIGNACIÓN APOYO A LA SUPERVISIÓN" dataDxfId="176"/>
    <tableColumn id="44" xr3:uid="{AC338A36-C33E-4ED5-BB91-EDDE45E07662}" name="Fecha Designación" dataDxfId="175"/>
    <tableColumn id="45" xr3:uid="{04F15D82-C0EC-4A60-A082-D752399ED33F}" name="ANTERIOR DESIGNACIÓN" dataDxfId="174"/>
    <tableColumn id="46" xr3:uid="{36DC7852-B4A2-47C5-B5BC-3B76EBC0977D}" name="ID DEL SUPERVISOR2" dataDxfId="173"/>
    <tableColumn id="47" xr3:uid="{D550225C-D0DC-41BE-9333-97142B265614}" name="ID DEL SUPERVISOR3" dataDxfId="172"/>
    <tableColumn id="48" xr3:uid="{45B442EA-6631-47A5-BDCB-755BBF4E5886}" name="FECHA CAMBIO DESIGNACIÓN" dataDxfId="171"/>
    <tableColumn id="49" xr3:uid="{9783269A-110B-411B-B1D1-E7CAD03891CE}" name="DEPENDENCIA " dataDxfId="170"/>
    <tableColumn id="50" xr3:uid="{62FD15DB-6519-481F-BAC9-671B9ABF9C3C}" name="TIPO DE GASTO " dataDxfId="169"/>
    <tableColumn id="51" xr3:uid="{C18C3625-7D6F-4080-A387-CF23A9D460FC}" name="FECHA DEL PROCESO EN SECOP" dataDxfId="168"/>
    <tableColumn id="52" xr3:uid="{3521646F-D0CF-4562-8755-AAA0A636D694}" name="FECHA SUSCRIPCIÓN CONTRATO" dataDxfId="167"/>
    <tableColumn id="53" xr3:uid="{DD26A4A8-9C77-4301-8BA2-FC5CD0FC5A71}" name="VALOR INICIAL DEL CONTRATO" dataDxfId="166"/>
    <tableColumn id="54" xr3:uid="{5E170DB4-7917-45FA-9766-A10F9BAAA526}" name="FECHA ACTA DE INICIO" dataDxfId="165"/>
    <tableColumn id="55" xr3:uid="{DBF44EE9-2717-44BF-B6DF-A92FD598F29B}" name="FECHA DE TERMINACIÓN INICIAL" dataDxfId="164"/>
    <tableColumn id="56" xr3:uid="{AABFDF88-ED07-42FA-B15B-75E7D766BC80}" name="FECHA DE TERMINACIÓN FINAL " dataDxfId="163">
      <calculatedColumnFormula>$CO4</calculatedColumnFormula>
    </tableColumn>
    <tableColumn id="57" xr3:uid="{F4001D1C-CCF8-495E-8967-1B47D9F8A994}" name="PLAZO DE EJECUCIÓN DÍAS" dataDxfId="162"/>
    <tableColumn id="58" xr3:uid="{356F0A27-7C71-4D3E-A4BF-DA9E6CE60E3A}" name="PLAZO DE EJECUCIÓN MESES " dataDxfId="161"/>
    <tableColumn id="59" xr3:uid="{D8D563F8-54BB-43DE-A1DB-DF7376372589}" name="VALOR MENSUAL " dataDxfId="160"/>
    <tableColumn id="60" xr3:uid="{F919AA53-6FC2-41D6-96C0-4CE9ED200029}" name="ANTICIPOS" dataDxfId="159"/>
    <tableColumn id="61" xr3:uid="{39747B66-B736-4E11-9F02-57A9AD1BB120}" name="VALOR ANTICIPOS" dataDxfId="158"/>
    <tableColumn id="62" xr3:uid="{5EFC2E26-8E60-4080-882B-A666269435AA}" name="NUMERO TOTAL DE ADICIONES" dataDxfId="157"/>
    <tableColumn id="63" xr3:uid="{F80C6836-A1AB-4A71-902A-0301534C680C}" name="PRORROGAS" dataDxfId="156"/>
    <tableColumn id="64" xr3:uid="{BD71B909-E293-4CD8-A85B-0E82D752A3B2}" name="VALOR ADICIONES " dataDxfId="155"/>
    <tableColumn id="65" xr3:uid="{EA97A850-4C19-414E-BCFC-22899CDF90E7}" name="VALOR ADICIÓN 1" dataDxfId="154"/>
    <tableColumn id="66" xr3:uid="{0DECC6EB-9452-4EC8-9233-2F2AB72DCA98}" name="DÍAS PRORROGA 1" dataDxfId="153"/>
    <tableColumn id="67" xr3:uid="{DFAE4E57-F873-4BE9-A43C-A935B0060EF5}" name="CDP ADICIÓN 1" dataDxfId="152"/>
    <tableColumn id="68" xr3:uid="{3044B381-2AF1-4D0D-BF5B-1789670B2AC4}" name="FECHA CDP ADICIÓN 1" dataDxfId="151"/>
    <tableColumn id="69" xr3:uid="{670F6E5E-4552-4C68-A8D1-2B03CF89838B}" name="RP ADICIÓN 1" dataDxfId="150"/>
    <tableColumn id="70" xr3:uid="{72A16EFF-ACEA-4CDA-AF37-0B0A228D9D9F}" name="FECHA RP ADICIÓN 1" dataDxfId="149"/>
    <tableColumn id="71" xr3:uid="{A9936081-25EA-48D5-915A-4BCF685E6C10}" name="VALOR ADICIÓN 2" dataDxfId="148"/>
    <tableColumn id="72" xr3:uid="{FBBE1024-95C8-4B35-90EA-3295B4982CF9}" name="DÍAS PRORROGA  2" dataDxfId="147"/>
    <tableColumn id="73" xr3:uid="{09FAE47B-E4FE-46AE-8B22-8CBAF3C7FFA3}" name="CDP ADICIÓN 2" dataDxfId="146"/>
    <tableColumn id="74" xr3:uid="{BEA89D21-FECF-47D1-8E84-B77BB2306B63}" name="FECHA CDP ADICIÓN 2" dataDxfId="145"/>
    <tableColumn id="75" xr3:uid="{3613D3B7-08F7-440B-8D4C-DBA538D2E7F1}" name="RP ADICIÓN 2" dataDxfId="144"/>
    <tableColumn id="76" xr3:uid="{C50E5C71-E4A8-4193-BBCF-727A62977E3E}" name="FECHA RP ADICIÓN 2" dataDxfId="143"/>
    <tableColumn id="77" xr3:uid="{56B639AB-CF57-413D-859D-7D8415283D39}" name="VALOR ADICIÓN 3" dataDxfId="142"/>
    <tableColumn id="78" xr3:uid="{1966B57A-F538-4CFD-9E14-258A56302E0E}" name="DÍAS PRORROGA 3" dataDxfId="141"/>
    <tableColumn id="79" xr3:uid="{EC4BA7E0-C433-4F6A-85F3-D3D44843A439}" name="CDP ADICIÓN 3" dataDxfId="140"/>
    <tableColumn id="80" xr3:uid="{6D867B44-B7BC-41BE-9DFE-43BE7FB93DA4}" name="FECHA CDP ADICIÓN 3" dataDxfId="139"/>
    <tableColumn id="81" xr3:uid="{34C2FBF1-C607-49F0-A291-AAC368BB5443}" name="RP ADICIÓN 3" dataDxfId="138"/>
    <tableColumn id="82" xr3:uid="{E78A793B-8130-49B2-AD83-2C3F7777077C}" name="FECHA RP ADICIÓN 3" dataDxfId="137"/>
    <tableColumn id="83" xr3:uid="{5D9B82E7-B50A-4B15-A9F2-710870029100}" name="VALOR ADICIÓN 4" dataDxfId="136"/>
    <tableColumn id="84" xr3:uid="{3165D931-7C96-4679-84B6-0D7ABA5F5AF0}" name="DÍAS PRORROGA 4" dataDxfId="135"/>
    <tableColumn id="85" xr3:uid="{5DD7C242-73E6-4AA6-A79E-1239FBECC11D}" name="CDP ADICIÓN 4" dataDxfId="134"/>
    <tableColumn id="86" xr3:uid="{8A9C3E16-B531-4405-9516-8B868FF4C112}" name="FECHA CDP ADICIÓN 4" dataDxfId="133"/>
    <tableColumn id="87" xr3:uid="{468A926E-5345-410B-BDFD-0210CFB0E5BB}" name="RP ADICIÓN 4" dataDxfId="132"/>
    <tableColumn id="88" xr3:uid="{120567D1-B6A7-415D-8CB2-99E3559C71BB}" name="FECHA RP ADICIÓN 4" dataDxfId="131"/>
    <tableColumn id="89" xr3:uid="{DCC34B65-FEB3-4E14-929F-C186E9E00B88}" name="TOTAL PRORROGAS" dataDxfId="130"/>
    <tableColumn id="90" xr3:uid="{B505693F-29E4-496A-B487-84C349246F35}" name="VALOR ADICIONES TOTAL" dataDxfId="129"/>
    <tableColumn id="91" xr3:uid="{F57DE4CE-DA93-4D33-9815-EC5E7EF25E7A}" name="TOTAL DÍAS SUSPENDIDOS" dataDxfId="128"/>
    <tableColumn id="92" xr3:uid="{AFDC5E1B-342C-40CE-89CC-A2E34D22150C}" name="FECHA DE TERMINACIÓN FINAL" dataDxfId="127"/>
    <tableColumn id="93" xr3:uid="{FF7033AE-33B2-4714-A660-EE07FE73D48B}" name="Columna1" dataDxfId="126">
      <calculatedColumnFormula>+$CO4+180</calculatedColumnFormula>
    </tableColumn>
    <tableColumn id="94" xr3:uid="{6B470576-982F-4FF6-A0CA-FC39A657BA91}" name="VALOR FINAL CONTRATO" dataDxfId="125"/>
    <tableColumn id="95" xr3:uid="{C11BCF73-4D15-493B-A10C-F9E5D2D45DEA}" name="ASEGURADORA" dataDxfId="124"/>
    <tableColumn id="96" xr3:uid="{91C0215C-52D6-4F38-926E-25B76C82ECE3}" name="FEHCA DE APROBACIÓN POLIZA " dataDxfId="123"/>
    <tableColumn id="97" xr3:uid="{960E7543-7AB6-4859-ACB7-019C4F94244E}" name="No de GARANTIA " dataDxfId="122"/>
    <tableColumn id="98" xr3:uid="{984F856E-EDE7-4B2A-BD02-BAF58033D593}" name="FECHA ACTA DE LIQUIDACIÓN " dataDxfId="121"/>
    <tableColumn id="99" xr3:uid="{9ABFBFDF-CDC0-4844-9AB8-174D1FBB4F5F}" name="OBSERVACIÓN" dataDxfId="120"/>
    <tableColumn id="100" xr3:uid="{6B7BD7E0-6D07-4A1C-BCCE-B3055446E403}" name="OBLIGACIONES ESPECIFICAS" dataDxfId="119"/>
    <tableColumn id="101" xr3:uid="{C63416DC-ECB3-4B61-9106-E1C491D8A1C7}" name="PERFIL" dataDxfId="118"/>
    <tableColumn id="102" xr3:uid="{AB619169-4B06-4118-81B6-561EADA303B0}" name="EXPERIENCIA" dataDxfId="117"/>
    <tableColumn id="103" xr3:uid="{A2564F89-7219-48B7-BB94-2CE7B596AD27}" name="NÚMERO DE META" dataDxfId="116"/>
    <tableColumn id="104" xr3:uid="{2594DBB6-286E-4DCB-9DA4-1EA6B374AC22}" name="META PDL" dataDxfId="115"/>
    <tableColumn id="105" xr3:uid="{90D1B7C7-736F-46B3-A51C-1FAE85FD9ABB}" name="Riesgo ARL" dataDxfId="114"/>
    <tableColumn id="106" xr3:uid="{E867380A-28BF-41EB-9C78-611898F84B4F}" name="ARL" dataDxfId="113"/>
    <tableColumn id="107" xr3:uid="{A9DAA256-EACF-40C4-AA67-FE707F50D9D3}" name="CESIÓN" dataDxfId="112"/>
    <tableColumn id="108" xr3:uid="{3759D23D-03D7-4675-97D5-00B3F510368A}" name="FECHA CESIÓN No 1" dataDxfId="111"/>
    <tableColumn id="109" xr3:uid="{AACD563C-5D31-46AC-AC92-18A0CC89718B}" name="NOMBRE DEL CEDENTE" dataDxfId="110"/>
    <tableColumn id="110" xr3:uid="{11269B0B-0550-4DD0-8245-560E23A81A4C}" name="IDENTIFICACIÓN CEDENTE" dataDxfId="109"/>
    <tableColumn id="111" xr3:uid="{ABC55D84-B3C5-4CE2-8035-DE2926E6D7ED}" name="TELEFONO DE CONTACTO CEDENTE " dataDxfId="108"/>
    <tableColumn id="112" xr3:uid="{2CE20867-CC6C-41DA-B7EB-9A54E7F67FE9}" name="DIRECCIÓN" dataDxfId="107"/>
    <tableColumn id="113" xr3:uid="{B25C6041-EC5B-4C17-BCC0-3EC07D88C53E}" name="FECHA CESIÓN No 2" dataDxfId="106"/>
    <tableColumn id="114" xr3:uid="{33E564EB-507D-42E7-9B5C-457D270EC050}" name="NOMBRE DEL CEDENTE2" dataDxfId="105"/>
    <tableColumn id="115" xr3:uid="{1D409AB1-BEB4-48BA-8226-565FBD8D460D}" name="IDENTIFICACIÓN CEDENTE3" dataDxfId="104"/>
    <tableColumn id="116" xr3:uid="{83CC5F42-8DD3-46AC-90B5-28BC80AB9647}" name="TELEFONO DE CONTACTO CEDENTE 4" dataDxfId="103"/>
    <tableColumn id="117" xr3:uid="{E5F09343-F648-42F6-A46B-34865362750D}" name="DIRECCIÓN5" dataDxfId="102"/>
    <tableColumn id="118" xr3:uid="{4C435CD1-E1F3-46B9-9F10-9C35BC922480}" name="FECHA CESIÓN No 3" dataDxfId="101"/>
    <tableColumn id="119" xr3:uid="{DCDF3B55-B769-4957-9EA1-B961C6FCDC84}" name="NOMBRE DEL CEDENTE6" dataDxfId="100"/>
    <tableColumn id="120" xr3:uid="{4E6A3864-49F4-4378-9E00-6347CD5CEF81}" name="IDENTIFICACIÓN CEDENTE7" dataDxfId="99"/>
    <tableColumn id="121" xr3:uid="{9CD15DA0-D05F-4154-B1FE-6CEAE997267E}" name="TELEFONO DE CONTACTO CEDENTE 8" dataDxfId="98"/>
    <tableColumn id="122" xr3:uid="{87D5ADC0-485F-46E4-A838-B92140D9C594}" name="DIRECCIÓN9" dataDxfId="97"/>
    <tableColumn id="123" xr3:uid="{2F7AC5ED-08D3-4461-BF23-B0EFD3D8A33A}" name="OBSERVACIONES" dataDxfId="96"/>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aterinserrano777@gmail.com" TargetMode="External"/><Relationship Id="rId18" Type="http://schemas.openxmlformats.org/officeDocument/2006/relationships/hyperlink" Target="mailto:shirley.230898@gmail.com" TargetMode="External"/><Relationship Id="rId26" Type="http://schemas.openxmlformats.org/officeDocument/2006/relationships/hyperlink" Target="mailto:pilarpalomo_12@hotmail.co%0am" TargetMode="External"/><Relationship Id="rId39" Type="http://schemas.openxmlformats.org/officeDocument/2006/relationships/hyperlink" Target="mailto:avorozco@hotmail.com" TargetMode="External"/><Relationship Id="rId21" Type="http://schemas.openxmlformats.org/officeDocument/2006/relationships/hyperlink" Target="mailto:j_hontorres10@hotmail.com" TargetMode="External"/><Relationship Id="rId34" Type="http://schemas.openxmlformats.org/officeDocument/2006/relationships/hyperlink" Target="mailto:nagufii_07@hotmail.com" TargetMode="External"/><Relationship Id="rId42" Type="http://schemas.openxmlformats.org/officeDocument/2006/relationships/hyperlink" Target="mailto:anetsan21112009@gmail.com" TargetMode="External"/><Relationship Id="rId47" Type="http://schemas.openxmlformats.org/officeDocument/2006/relationships/hyperlink" Target="mailto:anetsan21112009@gmail.com" TargetMode="External"/><Relationship Id="rId7" Type="http://schemas.openxmlformats.org/officeDocument/2006/relationships/hyperlink" Target="mailto:mariapaulabogada@gmail.com" TargetMode="External"/><Relationship Id="rId2" Type="http://schemas.openxmlformats.org/officeDocument/2006/relationships/hyperlink" Target="mailto:danielap96p@gmail.com" TargetMode="External"/><Relationship Id="rId16" Type="http://schemas.openxmlformats.org/officeDocument/2006/relationships/hyperlink" Target="mailto:leidyabogada25@gmail.com" TargetMode="External"/><Relationship Id="rId29" Type="http://schemas.openxmlformats.org/officeDocument/2006/relationships/hyperlink" Target="mailto:Jcorva@gmail.com" TargetMode="External"/><Relationship Id="rId11" Type="http://schemas.openxmlformats.org/officeDocument/2006/relationships/hyperlink" Target="mailto:Mperezcastellanos12@gmail.com" TargetMode="External"/><Relationship Id="rId24" Type="http://schemas.openxmlformats.org/officeDocument/2006/relationships/hyperlink" Target="mailto:miguelangaritam@gmail.com" TargetMode="External"/><Relationship Id="rId32" Type="http://schemas.openxmlformats.org/officeDocument/2006/relationships/hyperlink" Target="mailto:ejolasa82@gmail.com" TargetMode="External"/><Relationship Id="rId37" Type="http://schemas.openxmlformats.org/officeDocument/2006/relationships/hyperlink" Target="mailto:andreaguauqueabogada@gmail.com" TargetMode="External"/><Relationship Id="rId40" Type="http://schemas.openxmlformats.org/officeDocument/2006/relationships/hyperlink" Target="mailto:lemuschimeneas@gmail.com" TargetMode="External"/><Relationship Id="rId45" Type="http://schemas.openxmlformats.org/officeDocument/2006/relationships/hyperlink" Target="mailto:valentinacarvajal2902@gmail.com" TargetMode="External"/><Relationship Id="rId5" Type="http://schemas.openxmlformats.org/officeDocument/2006/relationships/hyperlink" Target="mailto:socarida1@hotmail.com" TargetMode="External"/><Relationship Id="rId15" Type="http://schemas.openxmlformats.org/officeDocument/2006/relationships/hyperlink" Target="mailto:estrellarodriguezaponte@gmail.com" TargetMode="External"/><Relationship Id="rId23" Type="http://schemas.openxmlformats.org/officeDocument/2006/relationships/hyperlink" Target="mailto:ivahernandez@hotmail.com%20" TargetMode="External"/><Relationship Id="rId28" Type="http://schemas.openxmlformats.org/officeDocument/2006/relationships/hyperlink" Target="mailto:santiagoortegontoro@gmail.com" TargetMode="External"/><Relationship Id="rId36" Type="http://schemas.openxmlformats.org/officeDocument/2006/relationships/hyperlink" Target="mailto:davidtamayo18@hotmail.com" TargetMode="External"/><Relationship Id="rId49" Type="http://schemas.openxmlformats.org/officeDocument/2006/relationships/table" Target="../tables/table1.xml"/><Relationship Id="rId10" Type="http://schemas.openxmlformats.org/officeDocument/2006/relationships/hyperlink" Target="mailto:Leocontreras560@gmail.com" TargetMode="External"/><Relationship Id="rId19" Type="http://schemas.openxmlformats.org/officeDocument/2006/relationships/hyperlink" Target="mailto:marcia_chavarro@yahoo.com" TargetMode="External"/><Relationship Id="rId31" Type="http://schemas.openxmlformats.org/officeDocument/2006/relationships/hyperlink" Target="mailto:linamedina525@gmail.com" TargetMode="External"/><Relationship Id="rId44" Type="http://schemas.openxmlformats.org/officeDocument/2006/relationships/hyperlink" Target="mailto:valentinokikeabogado@gmail.com" TargetMode="External"/><Relationship Id="rId4" Type="http://schemas.openxmlformats.org/officeDocument/2006/relationships/hyperlink" Target="mailto:yolocreochanel@gmail.com" TargetMode="External"/><Relationship Id="rId9" Type="http://schemas.openxmlformats.org/officeDocument/2006/relationships/hyperlink" Target="mailto:Teobaldo23@gmail.com" TargetMode="External"/><Relationship Id="rId14" Type="http://schemas.openxmlformats.org/officeDocument/2006/relationships/hyperlink" Target="mailto:karenyamile@gmail.com" TargetMode="External"/><Relationship Id="rId22" Type="http://schemas.openxmlformats.org/officeDocument/2006/relationships/hyperlink" Target="mailto:g_ovani6@hotmail.com" TargetMode="External"/><Relationship Id="rId27" Type="http://schemas.openxmlformats.org/officeDocument/2006/relationships/hyperlink" Target="mailto:k_te1019@hotmail.com" TargetMode="External"/><Relationship Id="rId30" Type="http://schemas.openxmlformats.org/officeDocument/2006/relationships/hyperlink" Target="mailto:jenni.valbuena@hotmail.com" TargetMode="External"/><Relationship Id="rId35" Type="http://schemas.openxmlformats.org/officeDocument/2006/relationships/hyperlink" Target="mailto:rauldangond@gmail.com" TargetMode="External"/><Relationship Id="rId43" Type="http://schemas.openxmlformats.org/officeDocument/2006/relationships/hyperlink" Target="mailto:alexabg30@hotmail.com" TargetMode="External"/><Relationship Id="rId48" Type="http://schemas.openxmlformats.org/officeDocument/2006/relationships/hyperlink" Target="mailto:valentinokikeabogado@gmail.com" TargetMode="External"/><Relationship Id="rId8" Type="http://schemas.openxmlformats.org/officeDocument/2006/relationships/hyperlink" Target="mailto:asesorcontableip016@gmail.com" TargetMode="External"/><Relationship Id="rId3" Type="http://schemas.openxmlformats.org/officeDocument/2006/relationships/hyperlink" Target="mailto:monteteatro@gmail.com" TargetMode="External"/><Relationship Id="rId12" Type="http://schemas.openxmlformats.org/officeDocument/2006/relationships/hyperlink" Target="mailto:omarhanggi@gmail.com" TargetMode="External"/><Relationship Id="rId17" Type="http://schemas.openxmlformats.org/officeDocument/2006/relationships/hyperlink" Target="mailto:edgartour70@gmail.com" TargetMode="External"/><Relationship Id="rId25" Type="http://schemas.openxmlformats.org/officeDocument/2006/relationships/hyperlink" Target="mailto:mro.abogada@gmail.com" TargetMode="External"/><Relationship Id="rId33" Type="http://schemas.openxmlformats.org/officeDocument/2006/relationships/hyperlink" Target="mailto:nataliarodriguezromero2411@gmail.com" TargetMode="External"/><Relationship Id="rId38" Type="http://schemas.openxmlformats.org/officeDocument/2006/relationships/hyperlink" Target="mailto:monimarr6@hotmail.com" TargetMode="External"/><Relationship Id="rId46" Type="http://schemas.openxmlformats.org/officeDocument/2006/relationships/hyperlink" Target="mailto:avorozco@hotmail.com" TargetMode="External"/><Relationship Id="rId20" Type="http://schemas.openxmlformats.org/officeDocument/2006/relationships/hyperlink" Target="mailto:lao_3657@hotmail.com" TargetMode="External"/><Relationship Id="rId41" Type="http://schemas.openxmlformats.org/officeDocument/2006/relationships/hyperlink" Target="mailto:fiquitivazaida@gmail.com" TargetMode="External"/><Relationship Id="rId1" Type="http://schemas.openxmlformats.org/officeDocument/2006/relationships/hyperlink" Target="mailto:ruedabaez65@gmail.coom" TargetMode="External"/><Relationship Id="rId6" Type="http://schemas.openxmlformats.org/officeDocument/2006/relationships/hyperlink" Target="mailto:amayaangelica2015@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60215" TargetMode="External"/><Relationship Id="rId3" Type="http://schemas.openxmlformats.org/officeDocument/2006/relationships/hyperlink" Target="mailto:valentinokikeabogado@gmail.com" TargetMode="External"/><Relationship Id="rId7" Type="http://schemas.openxmlformats.org/officeDocument/2006/relationships/hyperlink" Target="https://operaciones.colombiacompra.gov.co/tienda-virtual-del-estado-colombiano/ordenes-compra/160212" TargetMode="External"/><Relationship Id="rId12" Type="http://schemas.openxmlformats.org/officeDocument/2006/relationships/printerSettings" Target="../printerSettings/printerSettings1.bin"/><Relationship Id="rId2" Type="http://schemas.openxmlformats.org/officeDocument/2006/relationships/hyperlink" Target="mailto:anetsan21112009@gmail.com" TargetMode="External"/><Relationship Id="rId1" Type="http://schemas.openxmlformats.org/officeDocument/2006/relationships/hyperlink" Target="mailto:avorozco@hotmail.com" TargetMode="External"/><Relationship Id="rId6" Type="http://schemas.openxmlformats.org/officeDocument/2006/relationships/hyperlink" Target="https://operaciones.colombiacompra.gov.co/tienda-virtual-del-estado-colombiano/ordenes-compra/160213" TargetMode="External"/><Relationship Id="rId11" Type="http://schemas.openxmlformats.org/officeDocument/2006/relationships/hyperlink" Target="https://operaciones.colombiacompra.gov.co/tienda-virtual-del-estado-colombiano/ordenes-compra/160243" TargetMode="External"/><Relationship Id="rId5" Type="http://schemas.openxmlformats.org/officeDocument/2006/relationships/hyperlink" Target="https://community.secop.gov.co/Public/Tendering/OpportunityDetail/Index?noticeUID=CO1.NTC.9925500&amp;isFromPublicArea=True&amp;isModal=true&amp;asPopupView=true" TargetMode="External"/><Relationship Id="rId10" Type="http://schemas.openxmlformats.org/officeDocument/2006/relationships/hyperlink" Target="https://operaciones.colombiacompra.gov.co/tienda-virtual-del-estado-colombiano/ordenes-compra/160242" TargetMode="External"/><Relationship Id="rId4" Type="http://schemas.openxmlformats.org/officeDocument/2006/relationships/hyperlink" Target="https://community.secop.gov.co/Public/Tendering/OpportunityDetail/Index?noticeUID=CO1.NTC.9251103&amp;isFromPublicArea=True&amp;isModal=true&amp;asPopupView=true" TargetMode="External"/><Relationship Id="rId9" Type="http://schemas.openxmlformats.org/officeDocument/2006/relationships/hyperlink" Target="https://operaciones.colombiacompra.gov.co/tienda-virtual-del-estado-colombiano/ordenes-compra/16024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B157-9148-4C56-B424-5A943961B1B2}">
  <sheetPr>
    <tabColor rgb="FFCC0099"/>
  </sheetPr>
  <dimension ref="A1:EK666"/>
  <sheetViews>
    <sheetView topLeftCell="B1" zoomScale="87" zoomScaleNormal="87" workbookViewId="0">
      <selection activeCell="B4" sqref="B4"/>
    </sheetView>
  </sheetViews>
  <sheetFormatPr defaultColWidth="9.140625" defaultRowHeight="30" customHeight="1"/>
  <cols>
    <col min="1" max="1" width="9.140625" style="3" hidden="1" customWidth="1"/>
    <col min="2" max="2" width="16.42578125" style="4" customWidth="1"/>
    <col min="3" max="3" width="23.28515625" style="3" customWidth="1"/>
    <col min="4" max="4" width="24" style="6" customWidth="1"/>
    <col min="5" max="5" width="14.28515625" style="6" customWidth="1"/>
    <col min="6" max="6" width="13.140625" style="3" customWidth="1"/>
    <col min="7" max="7" width="17.5703125" style="16" customWidth="1"/>
    <col min="8" max="8" width="30.140625" style="3" customWidth="1"/>
    <col min="9" max="9" width="27.5703125" style="6" customWidth="1"/>
    <col min="10" max="11" width="23" style="91" customWidth="1"/>
    <col min="12" max="12" width="41.85546875" style="7" customWidth="1"/>
    <col min="13" max="13" width="61.140625" style="3" customWidth="1"/>
    <col min="14" max="14" width="25.7109375" style="6" customWidth="1"/>
    <col min="15" max="15" width="27.42578125" style="14" customWidth="1"/>
    <col min="16" max="16" width="33.42578125" style="6" customWidth="1"/>
    <col min="17" max="17" width="9.5703125" style="3" customWidth="1"/>
    <col min="18" max="18" width="16.140625" style="95" customWidth="1"/>
    <col min="19" max="19" width="10.5703125" style="3" customWidth="1"/>
    <col min="20" max="20" width="12.140625" style="16" customWidth="1"/>
    <col min="21" max="21" width="28.140625" style="3" customWidth="1"/>
    <col min="22" max="22" width="28.85546875" style="3" customWidth="1"/>
    <col min="23" max="23" width="37.7109375" style="8" customWidth="1"/>
    <col min="24" max="24" width="15" style="6" customWidth="1"/>
    <col min="25" max="25" width="117.5703125" style="3" customWidth="1"/>
    <col min="26" max="26" width="34.7109375" style="3" customWidth="1"/>
    <col min="27" max="27" width="20.140625" style="3" customWidth="1"/>
    <col min="28" max="28" width="16.7109375" style="3" customWidth="1"/>
    <col min="29" max="29" width="41.42578125" style="6" customWidth="1"/>
    <col min="30" max="30" width="29.28515625" style="3" hidden="1" customWidth="1"/>
    <col min="31" max="31" width="15.5703125" style="3" customWidth="1"/>
    <col min="32" max="32" width="23.140625" style="20" customWidth="1"/>
    <col min="33" max="33" width="24.85546875" style="16" customWidth="1"/>
    <col min="34" max="34" width="29.85546875" style="3" customWidth="1"/>
    <col min="35" max="35" width="25.7109375" style="12" customWidth="1"/>
    <col min="36" max="36" width="26.28515625" style="101" customWidth="1"/>
    <col min="37" max="37" width="42.140625" style="3" customWidth="1"/>
    <col min="38" max="38" width="23.7109375" style="3" customWidth="1"/>
    <col min="39" max="39" width="34.42578125" style="3" customWidth="1"/>
    <col min="40" max="40" width="27.7109375" style="15" customWidth="1"/>
    <col min="41" max="41" width="26.42578125" style="15" customWidth="1"/>
    <col min="42" max="42" width="39.85546875" style="15" customWidth="1"/>
    <col min="43" max="43" width="35.28515625" style="3" hidden="1" customWidth="1"/>
    <col min="44" max="44" width="35.85546875" style="3" hidden="1" customWidth="1"/>
    <col min="45" max="45" width="20.140625" style="16" customWidth="1"/>
    <col min="46" max="46" width="26.140625" style="4" hidden="1" customWidth="1"/>
    <col min="47" max="48" width="22.28515625" style="3" hidden="1" customWidth="1"/>
    <col min="49" max="49" width="30.85546875" style="3" hidden="1" customWidth="1"/>
    <col min="50" max="50" width="25.42578125" style="3" customWidth="1"/>
    <col min="51" max="51" width="17.85546875" style="3" customWidth="1"/>
    <col min="52" max="52" width="23.5703125" style="102" customWidth="1"/>
    <col min="53" max="53" width="27.140625" style="102" customWidth="1"/>
    <col min="54" max="54" width="23.5703125" style="112" customWidth="1"/>
    <col min="55" max="55" width="27.140625" style="117" customWidth="1"/>
    <col min="56" max="56" width="27.140625" style="118" customWidth="1"/>
    <col min="57" max="57" width="27.28515625" style="118" customWidth="1"/>
    <col min="58" max="58" width="27.5703125" style="119" customWidth="1"/>
    <col min="59" max="59" width="30" style="13" customWidth="1"/>
    <col min="60" max="60" width="19.7109375" style="124" customWidth="1"/>
    <col min="61" max="61" width="13.140625" style="3" hidden="1" customWidth="1"/>
    <col min="62" max="62" width="20" style="3" hidden="1" customWidth="1"/>
    <col min="63" max="63" width="31.85546875" style="3" hidden="1" customWidth="1"/>
    <col min="64" max="64" width="15.42578125" style="3" hidden="1" customWidth="1"/>
    <col min="65" max="65" width="20.7109375" style="3" hidden="1" customWidth="1"/>
    <col min="66" max="66" width="19.42578125" style="10" hidden="1" customWidth="1"/>
    <col min="67" max="67" width="20.28515625" style="3" hidden="1" customWidth="1"/>
    <col min="68" max="68" width="17" style="3" hidden="1" customWidth="1"/>
    <col min="69" max="69" width="23.42578125" style="9" hidden="1" customWidth="1"/>
    <col min="70" max="70" width="18.140625" style="3" hidden="1" customWidth="1"/>
    <col min="71" max="71" width="22.140625" style="3" hidden="1" customWidth="1"/>
    <col min="72" max="72" width="20.85546875" style="3" hidden="1" customWidth="1"/>
    <col min="73" max="73" width="20.7109375" style="3" hidden="1" customWidth="1"/>
    <col min="74" max="74" width="17.28515625" style="3" hidden="1" customWidth="1"/>
    <col min="75" max="75" width="23.42578125" style="3" hidden="1" customWidth="1"/>
    <col min="76" max="76" width="15.7109375" style="9" hidden="1" customWidth="1"/>
    <col min="77" max="77" width="22.140625" style="9" hidden="1" customWidth="1"/>
    <col min="78" max="78" width="19.42578125" style="3" hidden="1" customWidth="1"/>
    <col min="79" max="79" width="20.28515625" style="3" hidden="1" customWidth="1"/>
    <col min="80" max="80" width="17" style="3" hidden="1" customWidth="1"/>
    <col min="81" max="81" width="23.42578125" style="3" hidden="1" customWidth="1"/>
    <col min="82" max="82" width="15.7109375" style="3" hidden="1" customWidth="1"/>
    <col min="83" max="83" width="22.140625" style="3" hidden="1" customWidth="1"/>
    <col min="84" max="84" width="19.42578125" style="3" hidden="1" customWidth="1"/>
    <col min="85" max="85" width="20.28515625" style="3" hidden="1" customWidth="1"/>
    <col min="86" max="86" width="17" style="3" hidden="1" customWidth="1"/>
    <col min="87" max="87" width="23.42578125" style="3" hidden="1" customWidth="1"/>
    <col min="88" max="88" width="15.7109375" style="3" hidden="1" customWidth="1"/>
    <col min="89" max="89" width="22.140625" style="3" hidden="1" customWidth="1"/>
    <col min="90" max="90" width="21.28515625" style="3" customWidth="1"/>
    <col min="91" max="91" width="26.5703125" style="107" customWidth="1"/>
    <col min="92" max="92" width="20.7109375" style="3" customWidth="1"/>
    <col min="93" max="93" width="27.5703125" style="94" customWidth="1"/>
    <col min="94" max="94" width="18.5703125" style="94" hidden="1" customWidth="1"/>
    <col min="95" max="95" width="26.140625" style="112" customWidth="1"/>
    <col min="96" max="96" width="49.5703125" style="2" customWidth="1"/>
    <col min="97" max="97" width="32.7109375" style="16" customWidth="1"/>
    <col min="98" max="98" width="36" style="125" customWidth="1"/>
    <col min="99" max="99" width="30.7109375" style="6" customWidth="1"/>
    <col min="100" max="100" width="16.42578125" style="3" customWidth="1"/>
    <col min="101" max="101" width="150.5703125" style="3" customWidth="1"/>
    <col min="102" max="102" width="39.28515625" style="3" customWidth="1"/>
    <col min="103" max="103" width="18.5703125" style="8" customWidth="1"/>
    <col min="104" max="104" width="16.42578125" style="5" customWidth="1"/>
    <col min="105" max="105" width="31.85546875" style="5" customWidth="1"/>
    <col min="106" max="106" width="25.7109375" style="17" customWidth="1"/>
    <col min="107" max="107" width="9.42578125" style="13" customWidth="1"/>
    <col min="108" max="108" width="10" style="13" customWidth="1"/>
    <col min="109" max="109" width="21.140625" style="13" customWidth="1"/>
    <col min="110" max="110" width="38.42578125" style="13" customWidth="1"/>
    <col min="111" max="111" width="27" style="13" customWidth="1"/>
    <col min="112" max="112" width="35.85546875" style="13" customWidth="1"/>
    <col min="113" max="113" width="36.5703125" style="13" customWidth="1"/>
    <col min="114" max="114" width="23.7109375" style="13" customWidth="1"/>
    <col min="115" max="115" width="35.140625" style="13" customWidth="1"/>
    <col min="116" max="116" width="28.140625" style="13" customWidth="1"/>
    <col min="117" max="117" width="37.140625" style="13" customWidth="1"/>
    <col min="118" max="118" width="19.5703125" style="13" customWidth="1"/>
    <col min="119" max="119" width="21.140625" style="13" customWidth="1"/>
    <col min="120" max="120" width="35.85546875" style="13" customWidth="1"/>
    <col min="121" max="121" width="28.140625" style="13" customWidth="1"/>
    <col min="122" max="122" width="37.140625" style="13" customWidth="1"/>
    <col min="123" max="123" width="31.140625" style="13" customWidth="1"/>
    <col min="124" max="124" width="34.140625" style="13" customWidth="1"/>
    <col min="125" max="125" width="11.5703125" style="3" hidden="1" customWidth="1"/>
    <col min="126" max="126" width="21.42578125" style="3" hidden="1" customWidth="1"/>
    <col min="127" max="127" width="33.28515625" style="3" hidden="1" customWidth="1"/>
    <col min="128" max="128" width="23.85546875" style="3" hidden="1" customWidth="1"/>
    <col min="129" max="129" width="31.5703125" style="3" hidden="1" customWidth="1"/>
    <col min="130" max="130" width="36.5703125" hidden="1" customWidth="1"/>
    <col min="131" max="131" width="12" style="3" hidden="1" customWidth="1"/>
    <col min="132" max="132" width="0" style="3" hidden="1" customWidth="1"/>
    <col min="133" max="133" width="24.85546875" style="3" hidden="1" customWidth="1"/>
    <col min="134" max="134" width="27.42578125" style="3" hidden="1" customWidth="1"/>
    <col min="135" max="139" width="24.28515625" style="3" hidden="1" customWidth="1"/>
    <col min="140" max="140" width="26.42578125" style="3" hidden="1" customWidth="1"/>
    <col min="141" max="141" width="29" style="3" hidden="1" customWidth="1"/>
    <col min="142" max="142" width="35.140625" style="3" customWidth="1"/>
    <col min="143" max="16384" width="9.140625" style="3"/>
  </cols>
  <sheetData>
    <row r="1" spans="1:141" ht="30" customHeight="1">
      <c r="B1" s="3"/>
      <c r="O1" s="6"/>
      <c r="R1" s="16"/>
      <c r="AF1" s="3"/>
      <c r="AN1" s="8"/>
      <c r="AO1" s="8"/>
      <c r="AP1" s="8"/>
      <c r="AT1" s="3"/>
      <c r="BC1" s="103"/>
      <c r="BD1" s="102"/>
      <c r="BE1" s="102"/>
      <c r="BG1" s="3"/>
      <c r="BH1" s="107"/>
      <c r="BN1" s="78"/>
      <c r="DB1" s="79"/>
      <c r="DC1" s="3"/>
      <c r="DD1" s="3"/>
      <c r="DE1" s="3"/>
      <c r="DF1" s="3"/>
      <c r="DG1" s="3"/>
      <c r="DH1" s="3"/>
      <c r="DI1" s="3"/>
      <c r="DJ1" s="3"/>
      <c r="DK1" s="3"/>
      <c r="DL1" s="3"/>
      <c r="DM1" s="3"/>
      <c r="DN1" s="3"/>
      <c r="DO1" s="3"/>
      <c r="DP1" s="3"/>
      <c r="DQ1" s="3"/>
      <c r="DR1" s="3"/>
      <c r="DS1" s="3"/>
      <c r="DT1" s="3"/>
    </row>
    <row r="2" spans="1:141" ht="30" customHeight="1">
      <c r="B2" s="1">
        <f ca="1">+TODAY()</f>
        <v>46153</v>
      </c>
      <c r="J2" s="91">
        <v>1</v>
      </c>
      <c r="K2" s="91">
        <v>2</v>
      </c>
      <c r="L2" s="6">
        <v>3</v>
      </c>
      <c r="M2" s="6">
        <v>4</v>
      </c>
      <c r="N2" s="6">
        <v>5</v>
      </c>
      <c r="O2" s="6">
        <v>6</v>
      </c>
      <c r="P2" s="6">
        <v>7</v>
      </c>
      <c r="Q2" s="6">
        <v>8</v>
      </c>
      <c r="R2" s="94">
        <v>9</v>
      </c>
      <c r="S2" s="6">
        <v>10</v>
      </c>
      <c r="T2" s="94">
        <v>11</v>
      </c>
      <c r="U2" s="6">
        <v>12</v>
      </c>
      <c r="V2" s="6">
        <v>13</v>
      </c>
      <c r="W2" s="6">
        <v>14</v>
      </c>
      <c r="X2" s="6">
        <v>15</v>
      </c>
      <c r="Y2" s="6">
        <v>16</v>
      </c>
      <c r="Z2" s="6">
        <v>17</v>
      </c>
      <c r="AA2" s="6">
        <v>18</v>
      </c>
      <c r="AB2" s="6">
        <v>19</v>
      </c>
      <c r="AC2" s="6">
        <v>20</v>
      </c>
      <c r="AD2" s="6">
        <v>21</v>
      </c>
      <c r="AE2" s="6">
        <v>22</v>
      </c>
      <c r="AF2" s="6">
        <v>23</v>
      </c>
      <c r="AG2" s="94">
        <v>24</v>
      </c>
      <c r="AH2" s="6">
        <v>25</v>
      </c>
      <c r="AI2" s="6">
        <v>26</v>
      </c>
      <c r="AJ2" s="91">
        <v>27</v>
      </c>
      <c r="AK2" s="6">
        <v>28</v>
      </c>
      <c r="AL2" s="6">
        <v>29</v>
      </c>
      <c r="AM2" s="6">
        <v>30</v>
      </c>
      <c r="AN2" s="6">
        <v>31</v>
      </c>
      <c r="AO2" s="6"/>
      <c r="AP2" s="6"/>
      <c r="AQ2" s="6">
        <v>33</v>
      </c>
      <c r="AR2" s="6">
        <v>34</v>
      </c>
      <c r="AS2" s="94">
        <v>35</v>
      </c>
      <c r="AT2" s="6">
        <v>36</v>
      </c>
      <c r="AU2" s="6">
        <v>37</v>
      </c>
      <c r="AV2" s="6">
        <v>38</v>
      </c>
      <c r="AW2" s="6">
        <v>39</v>
      </c>
      <c r="AX2" s="6">
        <v>40</v>
      </c>
      <c r="AY2" s="6">
        <v>41</v>
      </c>
      <c r="AZ2" s="103">
        <v>42</v>
      </c>
      <c r="BA2" s="103">
        <v>43</v>
      </c>
      <c r="BB2" s="113">
        <v>44</v>
      </c>
      <c r="BC2" s="103">
        <v>45</v>
      </c>
      <c r="BD2" s="103">
        <v>46</v>
      </c>
      <c r="BE2" s="103">
        <v>47</v>
      </c>
      <c r="BF2" s="120">
        <v>48</v>
      </c>
      <c r="BG2" s="6">
        <v>49</v>
      </c>
      <c r="BH2" s="108">
        <v>50</v>
      </c>
      <c r="BI2" s="6">
        <v>51</v>
      </c>
      <c r="BJ2" s="6">
        <v>52</v>
      </c>
      <c r="BK2" s="6">
        <v>53</v>
      </c>
      <c r="BL2" s="6">
        <v>54</v>
      </c>
      <c r="BM2" s="6">
        <v>55</v>
      </c>
      <c r="BN2" s="6">
        <v>56</v>
      </c>
      <c r="BO2" s="6">
        <v>57</v>
      </c>
      <c r="BP2" s="6">
        <v>58</v>
      </c>
      <c r="BQ2" s="6">
        <v>59</v>
      </c>
      <c r="BR2" s="6">
        <v>60</v>
      </c>
      <c r="BS2" s="6">
        <v>61</v>
      </c>
      <c r="BT2" s="6">
        <v>62</v>
      </c>
      <c r="BU2" s="6">
        <v>63</v>
      </c>
      <c r="BV2" s="6">
        <v>64</v>
      </c>
      <c r="BW2" s="6">
        <v>65</v>
      </c>
      <c r="BX2" s="6">
        <v>66</v>
      </c>
      <c r="BY2" s="6">
        <v>67</v>
      </c>
      <c r="BZ2" s="6">
        <v>68</v>
      </c>
      <c r="CA2" s="6">
        <v>69</v>
      </c>
      <c r="CB2" s="6">
        <v>70</v>
      </c>
      <c r="CC2" s="6">
        <v>71</v>
      </c>
      <c r="CD2" s="6">
        <v>72</v>
      </c>
      <c r="CE2" s="6">
        <v>73</v>
      </c>
      <c r="CF2" s="6">
        <v>74</v>
      </c>
      <c r="CG2" s="6">
        <v>75</v>
      </c>
      <c r="CH2" s="6">
        <v>76</v>
      </c>
      <c r="CI2" s="6">
        <v>77</v>
      </c>
      <c r="CJ2" s="6">
        <v>78</v>
      </c>
      <c r="CK2" s="6">
        <v>79</v>
      </c>
      <c r="CL2" s="6">
        <v>80</v>
      </c>
      <c r="CM2" s="108">
        <v>81</v>
      </c>
      <c r="CN2" s="6">
        <v>82</v>
      </c>
      <c r="CO2" s="94">
        <v>83</v>
      </c>
      <c r="CQ2" s="113">
        <v>84</v>
      </c>
      <c r="CR2" s="6">
        <v>85</v>
      </c>
      <c r="CS2" s="94">
        <v>86</v>
      </c>
      <c r="CT2" s="126">
        <v>87</v>
      </c>
      <c r="CU2" s="6">
        <v>88</v>
      </c>
      <c r="CV2" s="6">
        <v>89</v>
      </c>
      <c r="CW2" s="6">
        <v>90</v>
      </c>
      <c r="CX2" s="6">
        <v>91</v>
      </c>
      <c r="CY2" s="6">
        <v>92</v>
      </c>
      <c r="CZ2" s="6">
        <v>93</v>
      </c>
      <c r="DA2" s="6">
        <v>94</v>
      </c>
      <c r="DB2" s="6">
        <v>95</v>
      </c>
      <c r="DC2" s="6">
        <v>96</v>
      </c>
      <c r="DD2" s="6">
        <v>97</v>
      </c>
      <c r="DE2" s="6"/>
      <c r="DF2" s="6"/>
      <c r="DG2" s="6"/>
      <c r="DH2" s="6"/>
      <c r="DI2" s="6"/>
      <c r="DJ2" s="6"/>
      <c r="DK2" s="6"/>
      <c r="DL2" s="6"/>
      <c r="DM2" s="6"/>
      <c r="DN2" s="6"/>
      <c r="DO2" s="6"/>
      <c r="DP2" s="6"/>
      <c r="DQ2" s="6"/>
      <c r="DR2" s="6"/>
      <c r="DS2" s="6"/>
      <c r="DT2" s="6"/>
      <c r="DU2" s="6">
        <v>97</v>
      </c>
      <c r="DV2" s="6">
        <v>98</v>
      </c>
      <c r="DW2" s="6">
        <v>99</v>
      </c>
      <c r="DX2" s="6">
        <v>100</v>
      </c>
      <c r="DY2" s="6">
        <v>101</v>
      </c>
      <c r="DZ2" s="6">
        <v>102</v>
      </c>
      <c r="EA2" s="6">
        <v>103</v>
      </c>
      <c r="EB2" s="6">
        <v>104</v>
      </c>
      <c r="EC2" s="6">
        <v>105</v>
      </c>
      <c r="ED2" s="6">
        <v>106</v>
      </c>
      <c r="EE2" s="6">
        <v>107</v>
      </c>
      <c r="EF2" s="6">
        <v>108</v>
      </c>
      <c r="EG2" s="6"/>
      <c r="EH2" s="6"/>
      <c r="EI2" s="6"/>
      <c r="EJ2" s="6">
        <v>103</v>
      </c>
      <c r="EK2" s="6">
        <v>104</v>
      </c>
    </row>
    <row r="3" spans="1:141" s="7" customFormat="1" ht="78" customHeight="1">
      <c r="B3" s="96" t="s">
        <v>0</v>
      </c>
      <c r="C3" s="97" t="s">
        <v>1</v>
      </c>
      <c r="D3" s="97" t="s">
        <v>2</v>
      </c>
      <c r="E3" s="97" t="s">
        <v>3</v>
      </c>
      <c r="F3" s="97" t="s">
        <v>4</v>
      </c>
      <c r="G3" s="98" t="s">
        <v>5</v>
      </c>
      <c r="H3" s="97" t="s">
        <v>6</v>
      </c>
      <c r="I3" s="97" t="s">
        <v>7</v>
      </c>
      <c r="J3" s="99" t="s">
        <v>8</v>
      </c>
      <c r="K3" s="99" t="s">
        <v>9</v>
      </c>
      <c r="L3" s="97" t="s">
        <v>10</v>
      </c>
      <c r="M3" s="97" t="s">
        <v>11</v>
      </c>
      <c r="N3" s="97" t="s">
        <v>12</v>
      </c>
      <c r="O3" s="97" t="s">
        <v>13</v>
      </c>
      <c r="P3" s="97" t="s">
        <v>14</v>
      </c>
      <c r="Q3" s="97" t="s">
        <v>15</v>
      </c>
      <c r="R3" s="98" t="s">
        <v>16</v>
      </c>
      <c r="S3" s="97" t="s">
        <v>17</v>
      </c>
      <c r="T3" s="98" t="s">
        <v>18</v>
      </c>
      <c r="U3" s="97" t="s">
        <v>19</v>
      </c>
      <c r="V3" s="97" t="s">
        <v>20</v>
      </c>
      <c r="W3" s="97" t="s">
        <v>21</v>
      </c>
      <c r="X3" s="97" t="s">
        <v>22</v>
      </c>
      <c r="Y3" s="97" t="s">
        <v>23</v>
      </c>
      <c r="Z3" s="97" t="s">
        <v>24</v>
      </c>
      <c r="AA3" s="97" t="s">
        <v>25</v>
      </c>
      <c r="AB3" s="97" t="s">
        <v>26</v>
      </c>
      <c r="AC3" s="97" t="s">
        <v>27</v>
      </c>
      <c r="AD3" s="97" t="s">
        <v>28</v>
      </c>
      <c r="AE3" s="97" t="s">
        <v>29</v>
      </c>
      <c r="AF3" s="97" t="s">
        <v>30</v>
      </c>
      <c r="AG3" s="98" t="s">
        <v>31</v>
      </c>
      <c r="AH3" s="97" t="s">
        <v>32</v>
      </c>
      <c r="AI3" s="97" t="s">
        <v>33</v>
      </c>
      <c r="AJ3" s="99" t="s">
        <v>34</v>
      </c>
      <c r="AK3" s="97" t="s">
        <v>35</v>
      </c>
      <c r="AL3" s="97" t="s">
        <v>36</v>
      </c>
      <c r="AM3" s="97" t="s">
        <v>37</v>
      </c>
      <c r="AN3" s="97" t="s">
        <v>38</v>
      </c>
      <c r="AO3" s="97" t="s">
        <v>39</v>
      </c>
      <c r="AP3" s="97" t="s">
        <v>40</v>
      </c>
      <c r="AQ3" s="97" t="s">
        <v>41</v>
      </c>
      <c r="AR3" s="97" t="s">
        <v>42</v>
      </c>
      <c r="AS3" s="98" t="s">
        <v>43</v>
      </c>
      <c r="AT3" s="97" t="s">
        <v>44</v>
      </c>
      <c r="AU3" s="97" t="s">
        <v>45</v>
      </c>
      <c r="AV3" s="97" t="s">
        <v>46</v>
      </c>
      <c r="AW3" s="97" t="s">
        <v>47</v>
      </c>
      <c r="AX3" s="97" t="s">
        <v>48</v>
      </c>
      <c r="AY3" s="97" t="s">
        <v>49</v>
      </c>
      <c r="AZ3" s="104" t="s">
        <v>50</v>
      </c>
      <c r="BA3" s="104" t="s">
        <v>51</v>
      </c>
      <c r="BB3" s="114" t="s">
        <v>52</v>
      </c>
      <c r="BC3" s="104" t="s">
        <v>53</v>
      </c>
      <c r="BD3" s="104" t="s">
        <v>54</v>
      </c>
      <c r="BE3" s="104" t="s">
        <v>55</v>
      </c>
      <c r="BF3" s="121" t="s">
        <v>56</v>
      </c>
      <c r="BG3" s="97" t="s">
        <v>57</v>
      </c>
      <c r="BH3" s="109" t="s">
        <v>58</v>
      </c>
      <c r="BI3" s="97" t="s">
        <v>59</v>
      </c>
      <c r="BJ3" s="97" t="s">
        <v>60</v>
      </c>
      <c r="BK3" s="97" t="s">
        <v>61</v>
      </c>
      <c r="BL3" s="97" t="s">
        <v>62</v>
      </c>
      <c r="BM3" s="97" t="s">
        <v>63</v>
      </c>
      <c r="BN3" s="97" t="s">
        <v>64</v>
      </c>
      <c r="BO3" s="97" t="s">
        <v>65</v>
      </c>
      <c r="BP3" s="97" t="s">
        <v>66</v>
      </c>
      <c r="BQ3" s="97" t="s">
        <v>67</v>
      </c>
      <c r="BR3" s="97" t="s">
        <v>68</v>
      </c>
      <c r="BS3" s="97" t="s">
        <v>69</v>
      </c>
      <c r="BT3" s="97" t="s">
        <v>70</v>
      </c>
      <c r="BU3" s="97" t="s">
        <v>71</v>
      </c>
      <c r="BV3" s="97" t="s">
        <v>72</v>
      </c>
      <c r="BW3" s="97" t="s">
        <v>73</v>
      </c>
      <c r="BX3" s="97" t="s">
        <v>74</v>
      </c>
      <c r="BY3" s="97" t="s">
        <v>75</v>
      </c>
      <c r="BZ3" s="97" t="s">
        <v>76</v>
      </c>
      <c r="CA3" s="97" t="s">
        <v>77</v>
      </c>
      <c r="CB3" s="97" t="s">
        <v>78</v>
      </c>
      <c r="CC3" s="97" t="s">
        <v>79</v>
      </c>
      <c r="CD3" s="97" t="s">
        <v>80</v>
      </c>
      <c r="CE3" s="97" t="s">
        <v>81</v>
      </c>
      <c r="CF3" s="97" t="s">
        <v>82</v>
      </c>
      <c r="CG3" s="97" t="s">
        <v>83</v>
      </c>
      <c r="CH3" s="97" t="s">
        <v>84</v>
      </c>
      <c r="CI3" s="97" t="s">
        <v>85</v>
      </c>
      <c r="CJ3" s="97" t="s">
        <v>86</v>
      </c>
      <c r="CK3" s="97" t="s">
        <v>87</v>
      </c>
      <c r="CL3" s="97" t="s">
        <v>88</v>
      </c>
      <c r="CM3" s="109" t="s">
        <v>89</v>
      </c>
      <c r="CN3" s="97" t="s">
        <v>90</v>
      </c>
      <c r="CO3" s="98" t="s">
        <v>91</v>
      </c>
      <c r="CP3" s="98" t="s">
        <v>92</v>
      </c>
      <c r="CQ3" s="114" t="s">
        <v>93</v>
      </c>
      <c r="CR3" s="97" t="s">
        <v>94</v>
      </c>
      <c r="CS3" s="98" t="s">
        <v>95</v>
      </c>
      <c r="CT3" s="127" t="s">
        <v>96</v>
      </c>
      <c r="CU3" s="97" t="s">
        <v>97</v>
      </c>
      <c r="CV3" s="97" t="s">
        <v>98</v>
      </c>
      <c r="CW3" s="97" t="s">
        <v>99</v>
      </c>
      <c r="CX3" s="97" t="s">
        <v>100</v>
      </c>
      <c r="CY3" s="97" t="s">
        <v>101</v>
      </c>
      <c r="CZ3" s="97" t="s">
        <v>102</v>
      </c>
      <c r="DA3" s="97" t="s">
        <v>103</v>
      </c>
      <c r="DB3" s="97" t="s">
        <v>104</v>
      </c>
      <c r="DC3" s="97" t="s">
        <v>105</v>
      </c>
      <c r="DD3" s="97" t="s">
        <v>106</v>
      </c>
      <c r="DE3" s="97" t="s">
        <v>107</v>
      </c>
      <c r="DF3" s="97" t="s">
        <v>108</v>
      </c>
      <c r="DG3" s="97" t="s">
        <v>109</v>
      </c>
      <c r="DH3" s="97" t="s">
        <v>110</v>
      </c>
      <c r="DI3" s="97" t="s">
        <v>111</v>
      </c>
      <c r="DJ3" s="97" t="s">
        <v>112</v>
      </c>
      <c r="DK3" s="97" t="s">
        <v>113</v>
      </c>
      <c r="DL3" s="97" t="s">
        <v>114</v>
      </c>
      <c r="DM3" s="97" t="s">
        <v>115</v>
      </c>
      <c r="DN3" s="97" t="s">
        <v>116</v>
      </c>
      <c r="DO3" s="97" t="s">
        <v>117</v>
      </c>
      <c r="DP3" s="97" t="s">
        <v>118</v>
      </c>
      <c r="DQ3" s="97" t="s">
        <v>119</v>
      </c>
      <c r="DR3" s="97" t="s">
        <v>120</v>
      </c>
      <c r="DS3" s="97" t="s">
        <v>121</v>
      </c>
      <c r="DT3" s="100" t="s">
        <v>122</v>
      </c>
      <c r="DU3" s="80" t="s">
        <v>106</v>
      </c>
      <c r="DV3" s="70" t="s">
        <v>107</v>
      </c>
      <c r="DW3" s="70" t="s">
        <v>108</v>
      </c>
      <c r="DX3" s="70" t="s">
        <v>109</v>
      </c>
      <c r="DY3" s="70" t="s">
        <v>110</v>
      </c>
      <c r="DZ3" s="71" t="s">
        <v>111</v>
      </c>
      <c r="EA3" s="67" t="s">
        <v>112</v>
      </c>
      <c r="EB3" s="67" t="s">
        <v>108</v>
      </c>
      <c r="EC3" s="67" t="s">
        <v>109</v>
      </c>
      <c r="ED3" s="67" t="s">
        <v>110</v>
      </c>
      <c r="EE3" s="67" t="s">
        <v>111</v>
      </c>
      <c r="EF3" s="67" t="s">
        <v>117</v>
      </c>
      <c r="EG3" s="67" t="s">
        <v>108</v>
      </c>
      <c r="EH3" s="67" t="s">
        <v>109</v>
      </c>
      <c r="EI3" s="67" t="s">
        <v>110</v>
      </c>
      <c r="EJ3" s="67" t="s">
        <v>111</v>
      </c>
      <c r="EK3" s="67" t="s">
        <v>122</v>
      </c>
    </row>
    <row r="4" spans="1:141" ht="30" customHeight="1">
      <c r="A4" s="3" t="s">
        <v>123</v>
      </c>
      <c r="B4" s="84">
        <v>2026</v>
      </c>
      <c r="C4" s="85" t="s">
        <v>124</v>
      </c>
      <c r="D4" s="85"/>
      <c r="E4" s="85" t="s">
        <v>125</v>
      </c>
      <c r="F4" s="85">
        <v>144866</v>
      </c>
      <c r="G4" s="89">
        <v>46031</v>
      </c>
      <c r="H4" s="85" t="s">
        <v>126</v>
      </c>
      <c r="I4" s="85" t="s">
        <v>127</v>
      </c>
      <c r="J4" s="92" t="s">
        <v>128</v>
      </c>
      <c r="K4" s="92" t="s">
        <v>129</v>
      </c>
      <c r="L4" s="85" t="s">
        <v>130</v>
      </c>
      <c r="M4" s="85" t="s">
        <v>131</v>
      </c>
      <c r="N4" s="85">
        <v>80111700</v>
      </c>
      <c r="O4" s="85" t="s">
        <v>132</v>
      </c>
      <c r="P4" s="85" t="s">
        <v>133</v>
      </c>
      <c r="Q4" s="85">
        <v>118</v>
      </c>
      <c r="R4" s="89">
        <v>46028</v>
      </c>
      <c r="S4" s="85">
        <v>110</v>
      </c>
      <c r="T4" s="89">
        <v>46035</v>
      </c>
      <c r="U4" s="85" t="s">
        <v>134</v>
      </c>
      <c r="V4" s="85" t="s">
        <v>135</v>
      </c>
      <c r="W4" s="85" t="s">
        <v>136</v>
      </c>
      <c r="X4" s="85">
        <v>1</v>
      </c>
      <c r="Y4" s="85" t="s">
        <v>137</v>
      </c>
      <c r="Z4" s="85" t="s">
        <v>130</v>
      </c>
      <c r="AA4" s="85" t="s">
        <v>138</v>
      </c>
      <c r="AB4" s="85" t="s">
        <v>139</v>
      </c>
      <c r="AC4" s="85" t="s">
        <v>140</v>
      </c>
      <c r="AD4" s="85"/>
      <c r="AE4" s="85">
        <v>1010170739</v>
      </c>
      <c r="AF4" s="85">
        <v>1</v>
      </c>
      <c r="AG4" s="89">
        <v>31876</v>
      </c>
      <c r="AH4" s="85" t="s">
        <v>141</v>
      </c>
      <c r="AI4" s="85"/>
      <c r="AJ4" s="92">
        <v>3102517548</v>
      </c>
      <c r="AK4" s="85" t="s">
        <v>142</v>
      </c>
      <c r="AL4" s="85" t="s">
        <v>143</v>
      </c>
      <c r="AM4" s="85" t="s">
        <v>144</v>
      </c>
      <c r="AN4" s="85" t="s">
        <v>145</v>
      </c>
      <c r="AO4" s="85">
        <v>0</v>
      </c>
      <c r="AP4" s="85">
        <v>0</v>
      </c>
      <c r="AQ4" s="85"/>
      <c r="AR4" s="85"/>
      <c r="AS4" s="89">
        <v>46062</v>
      </c>
      <c r="AT4" s="85"/>
      <c r="AU4" s="85"/>
      <c r="AV4" s="85"/>
      <c r="AW4" s="85"/>
      <c r="AX4" s="85" t="s">
        <v>146</v>
      </c>
      <c r="AY4" s="85" t="s">
        <v>147</v>
      </c>
      <c r="AZ4" s="105">
        <v>46029</v>
      </c>
      <c r="BA4" s="105">
        <v>46031</v>
      </c>
      <c r="BB4" s="115">
        <v>127974000</v>
      </c>
      <c r="BC4" s="105">
        <v>46038</v>
      </c>
      <c r="BD4" s="105">
        <v>46371</v>
      </c>
      <c r="BE4" s="105">
        <f t="shared" ref="BE4:BE35" si="0">$CO4</f>
        <v>46371</v>
      </c>
      <c r="BF4" s="122"/>
      <c r="BG4" s="85" t="s">
        <v>148</v>
      </c>
      <c r="BH4" s="110">
        <v>11634000</v>
      </c>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v>0</v>
      </c>
      <c r="CM4" s="110">
        <v>127974000</v>
      </c>
      <c r="CN4" s="85"/>
      <c r="CO4" s="89">
        <v>46371</v>
      </c>
      <c r="CP4" s="89">
        <f t="shared" ref="CP4:CP67" si="1">+$CO4+180</f>
        <v>46551</v>
      </c>
      <c r="CQ4" s="115">
        <v>127974000</v>
      </c>
      <c r="CR4" s="85" t="s">
        <v>149</v>
      </c>
      <c r="CS4" s="89">
        <v>46035</v>
      </c>
      <c r="CT4" s="128">
        <v>3344101271472</v>
      </c>
      <c r="CU4" s="85"/>
      <c r="CV4" s="85"/>
      <c r="CW4" s="85" t="s">
        <v>150</v>
      </c>
      <c r="CX4" s="85" t="s">
        <v>140</v>
      </c>
      <c r="CY4" s="85" t="s">
        <v>151</v>
      </c>
      <c r="CZ4" s="85">
        <v>2537</v>
      </c>
      <c r="DA4" s="85" t="s">
        <v>152</v>
      </c>
      <c r="DB4" s="85">
        <v>1</v>
      </c>
      <c r="DC4" s="85" t="s">
        <v>153</v>
      </c>
      <c r="DD4" s="85"/>
      <c r="DE4" s="85"/>
      <c r="DF4" s="85"/>
      <c r="DG4" s="85"/>
      <c r="DH4" s="85"/>
      <c r="DI4" s="85"/>
      <c r="DJ4" s="85"/>
      <c r="DK4" s="85"/>
      <c r="DL4" s="85"/>
      <c r="DM4" s="85"/>
      <c r="DN4" s="85"/>
      <c r="DO4" s="85"/>
      <c r="DP4" s="85"/>
      <c r="DQ4" s="85"/>
      <c r="DR4" s="85"/>
      <c r="DS4" s="85"/>
      <c r="DT4" s="86"/>
      <c r="DU4" s="81"/>
      <c r="DV4" s="72"/>
      <c r="DW4" s="72"/>
      <c r="DX4" s="72"/>
      <c r="DY4" s="72"/>
      <c r="DZ4" s="74"/>
      <c r="EA4" s="68"/>
      <c r="EB4" s="68"/>
      <c r="EC4" s="68"/>
      <c r="ED4" s="68"/>
      <c r="EE4" s="68"/>
      <c r="EF4" s="68"/>
      <c r="EG4" s="68"/>
      <c r="EH4" s="68"/>
      <c r="EI4" s="68"/>
      <c r="EJ4" s="68"/>
      <c r="EK4" s="68"/>
    </row>
    <row r="5" spans="1:141" ht="30" customHeight="1">
      <c r="A5" s="3" t="s">
        <v>123</v>
      </c>
      <c r="B5" s="84">
        <v>2026</v>
      </c>
      <c r="C5" s="85" t="s">
        <v>154</v>
      </c>
      <c r="D5" s="85"/>
      <c r="E5" s="85" t="s">
        <v>125</v>
      </c>
      <c r="F5" s="85">
        <v>145104</v>
      </c>
      <c r="G5" s="89">
        <v>46042</v>
      </c>
      <c r="H5" s="85" t="s">
        <v>155</v>
      </c>
      <c r="I5" s="85" t="s">
        <v>156</v>
      </c>
      <c r="J5" s="92" t="s">
        <v>157</v>
      </c>
      <c r="K5" s="92" t="s">
        <v>158</v>
      </c>
      <c r="L5" s="85" t="s">
        <v>159</v>
      </c>
      <c r="M5" s="85" t="s">
        <v>160</v>
      </c>
      <c r="N5" s="85">
        <v>80111700</v>
      </c>
      <c r="O5" s="85" t="s">
        <v>161</v>
      </c>
      <c r="P5" s="85" t="s">
        <v>162</v>
      </c>
      <c r="Q5" s="85">
        <v>10</v>
      </c>
      <c r="R5" s="89">
        <v>46027</v>
      </c>
      <c r="S5" s="85">
        <v>1760</v>
      </c>
      <c r="T5" s="89">
        <v>46044</v>
      </c>
      <c r="U5" s="85" t="s">
        <v>134</v>
      </c>
      <c r="V5" s="85" t="s">
        <v>135</v>
      </c>
      <c r="W5" s="85" t="s">
        <v>136</v>
      </c>
      <c r="X5" s="85">
        <v>1</v>
      </c>
      <c r="Y5" s="85" t="s">
        <v>163</v>
      </c>
      <c r="Z5" s="85" t="s">
        <v>159</v>
      </c>
      <c r="AA5" s="85" t="s">
        <v>138</v>
      </c>
      <c r="AB5" s="85" t="s">
        <v>164</v>
      </c>
      <c r="AC5" s="85" t="s">
        <v>165</v>
      </c>
      <c r="AD5" s="85"/>
      <c r="AE5" s="85">
        <v>1233895755</v>
      </c>
      <c r="AF5" s="85">
        <v>9</v>
      </c>
      <c r="AG5" s="89">
        <v>35823</v>
      </c>
      <c r="AH5" s="85" t="s">
        <v>166</v>
      </c>
      <c r="AI5" s="85" t="e">
        <v>#REF!</v>
      </c>
      <c r="AJ5" s="92">
        <v>3143891349</v>
      </c>
      <c r="AK5" s="85" t="s">
        <v>167</v>
      </c>
      <c r="AL5" s="85" t="s">
        <v>168</v>
      </c>
      <c r="AM5" s="85" t="s">
        <v>169</v>
      </c>
      <c r="AN5" s="85" t="s">
        <v>130</v>
      </c>
      <c r="AO5" s="85">
        <v>1010170739</v>
      </c>
      <c r="AP5" s="85" t="s">
        <v>170</v>
      </c>
      <c r="AQ5" s="85"/>
      <c r="AR5" s="85"/>
      <c r="AS5" s="89">
        <v>46062</v>
      </c>
      <c r="AT5" s="85"/>
      <c r="AU5" s="85"/>
      <c r="AV5" s="85"/>
      <c r="AW5" s="85"/>
      <c r="AX5" s="85" t="s">
        <v>171</v>
      </c>
      <c r="AY5" s="85" t="s">
        <v>147</v>
      </c>
      <c r="AZ5" s="105">
        <v>46029</v>
      </c>
      <c r="BA5" s="105">
        <v>46042</v>
      </c>
      <c r="BB5" s="115">
        <v>63844000</v>
      </c>
      <c r="BC5" s="105">
        <v>46054</v>
      </c>
      <c r="BD5" s="105">
        <v>46387</v>
      </c>
      <c r="BE5" s="105">
        <f t="shared" si="0"/>
        <v>46387</v>
      </c>
      <c r="BF5" s="122"/>
      <c r="BG5" s="85" t="s">
        <v>148</v>
      </c>
      <c r="BH5" s="110">
        <v>5804000</v>
      </c>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v>0</v>
      </c>
      <c r="CM5" s="110">
        <v>63844000</v>
      </c>
      <c r="CN5" s="85"/>
      <c r="CO5" s="89">
        <v>46387</v>
      </c>
      <c r="CP5" s="89">
        <f t="shared" si="1"/>
        <v>46567</v>
      </c>
      <c r="CQ5" s="115">
        <v>63844000</v>
      </c>
      <c r="CR5" s="85" t="s">
        <v>172</v>
      </c>
      <c r="CS5" s="89">
        <v>46042</v>
      </c>
      <c r="CT5" s="128" t="s">
        <v>173</v>
      </c>
      <c r="CU5" s="85"/>
      <c r="CV5" s="85"/>
      <c r="CW5" s="85" t="s">
        <v>174</v>
      </c>
      <c r="CX5" s="85" t="s">
        <v>165</v>
      </c>
      <c r="CY5" s="85" t="s">
        <v>175</v>
      </c>
      <c r="CZ5" s="85">
        <v>2537</v>
      </c>
      <c r="DA5" s="85" t="s">
        <v>152</v>
      </c>
      <c r="DB5" s="85">
        <v>1</v>
      </c>
      <c r="DC5" s="85" t="s">
        <v>153</v>
      </c>
      <c r="DD5" s="85"/>
      <c r="DE5" s="85"/>
      <c r="DF5" s="85"/>
      <c r="DG5" s="85"/>
      <c r="DH5" s="85"/>
      <c r="DI5" s="85"/>
      <c r="DJ5" s="85"/>
      <c r="DK5" s="85"/>
      <c r="DL5" s="85"/>
      <c r="DM5" s="85"/>
      <c r="DN5" s="85"/>
      <c r="DO5" s="85"/>
      <c r="DP5" s="85"/>
      <c r="DQ5" s="85"/>
      <c r="DR5" s="85"/>
      <c r="DS5" s="85"/>
      <c r="DT5" s="86"/>
      <c r="DU5" s="81"/>
      <c r="DV5" s="72"/>
      <c r="DW5" s="72"/>
      <c r="DX5" s="72"/>
      <c r="DY5" s="72"/>
      <c r="DZ5" s="74"/>
      <c r="EA5" s="68"/>
      <c r="EB5" s="68"/>
      <c r="EC5" s="68"/>
      <c r="ED5" s="68"/>
      <c r="EE5" s="68"/>
      <c r="EF5" s="68"/>
      <c r="EG5" s="68"/>
      <c r="EH5" s="68"/>
      <c r="EI5" s="68"/>
      <c r="EJ5" s="68"/>
      <c r="EK5" s="68"/>
    </row>
    <row r="6" spans="1:141" ht="30" customHeight="1">
      <c r="A6" s="3" t="s">
        <v>123</v>
      </c>
      <c r="B6" s="84">
        <v>2026</v>
      </c>
      <c r="C6" s="85" t="s">
        <v>176</v>
      </c>
      <c r="D6" s="85"/>
      <c r="E6" s="85" t="s">
        <v>125</v>
      </c>
      <c r="F6" s="85">
        <v>144874</v>
      </c>
      <c r="G6" s="89">
        <v>46030</v>
      </c>
      <c r="H6" s="85" t="s">
        <v>177</v>
      </c>
      <c r="I6" s="85" t="s">
        <v>178</v>
      </c>
      <c r="J6" s="92" t="s">
        <v>179</v>
      </c>
      <c r="K6" s="92" t="s">
        <v>180</v>
      </c>
      <c r="L6" s="85" t="s">
        <v>181</v>
      </c>
      <c r="M6" s="85" t="s">
        <v>182</v>
      </c>
      <c r="N6" s="85">
        <v>80111700</v>
      </c>
      <c r="O6" s="85" t="s">
        <v>183</v>
      </c>
      <c r="P6" s="85" t="s">
        <v>184</v>
      </c>
      <c r="Q6" s="85">
        <v>1</v>
      </c>
      <c r="R6" s="89">
        <v>46027</v>
      </c>
      <c r="S6" s="85">
        <v>9</v>
      </c>
      <c r="T6" s="89">
        <v>46032</v>
      </c>
      <c r="U6" s="85" t="s">
        <v>134</v>
      </c>
      <c r="V6" s="85" t="s">
        <v>135</v>
      </c>
      <c r="W6" s="85" t="s">
        <v>136</v>
      </c>
      <c r="X6" s="85">
        <v>1</v>
      </c>
      <c r="Y6" s="85" t="s">
        <v>185</v>
      </c>
      <c r="Z6" s="85" t="s">
        <v>181</v>
      </c>
      <c r="AA6" s="85" t="s">
        <v>138</v>
      </c>
      <c r="AB6" s="85" t="s">
        <v>139</v>
      </c>
      <c r="AC6" s="85" t="s">
        <v>186</v>
      </c>
      <c r="AD6" s="85"/>
      <c r="AE6" s="85">
        <v>52715599</v>
      </c>
      <c r="AF6" s="85">
        <v>8</v>
      </c>
      <c r="AG6" s="89">
        <v>29750</v>
      </c>
      <c r="AH6" s="85" t="s">
        <v>187</v>
      </c>
      <c r="AI6" s="85"/>
      <c r="AJ6" s="92">
        <v>3186527752</v>
      </c>
      <c r="AK6" s="85" t="s">
        <v>188</v>
      </c>
      <c r="AL6" s="85" t="s">
        <v>189</v>
      </c>
      <c r="AM6" s="85" t="s">
        <v>144</v>
      </c>
      <c r="AN6" s="85" t="s">
        <v>130</v>
      </c>
      <c r="AO6" s="85">
        <v>1010170739</v>
      </c>
      <c r="AP6" s="85" t="s">
        <v>170</v>
      </c>
      <c r="AQ6" s="85"/>
      <c r="AR6" s="85"/>
      <c r="AS6" s="89">
        <v>46062</v>
      </c>
      <c r="AT6" s="85"/>
      <c r="AU6" s="85"/>
      <c r="AV6" s="85"/>
      <c r="AW6" s="85"/>
      <c r="AX6" s="85" t="s">
        <v>171</v>
      </c>
      <c r="AY6" s="85" t="s">
        <v>147</v>
      </c>
      <c r="AZ6" s="105">
        <v>46029</v>
      </c>
      <c r="BA6" s="105">
        <v>46030</v>
      </c>
      <c r="BB6" s="115">
        <v>99902000</v>
      </c>
      <c r="BC6" s="105">
        <v>46035</v>
      </c>
      <c r="BD6" s="105">
        <v>46368</v>
      </c>
      <c r="BE6" s="105">
        <f t="shared" si="0"/>
        <v>46368</v>
      </c>
      <c r="BF6" s="122"/>
      <c r="BG6" s="85" t="s">
        <v>148</v>
      </c>
      <c r="BH6" s="110">
        <v>9082000</v>
      </c>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v>0</v>
      </c>
      <c r="CM6" s="110">
        <v>99902000</v>
      </c>
      <c r="CN6" s="85"/>
      <c r="CO6" s="89">
        <v>46368</v>
      </c>
      <c r="CP6" s="89">
        <f t="shared" si="1"/>
        <v>46548</v>
      </c>
      <c r="CQ6" s="115">
        <v>99902000</v>
      </c>
      <c r="CR6" s="85" t="s">
        <v>172</v>
      </c>
      <c r="CS6" s="89">
        <v>46033</v>
      </c>
      <c r="CT6" s="128" t="s">
        <v>190</v>
      </c>
      <c r="CU6" s="85"/>
      <c r="CV6" s="85"/>
      <c r="CW6" s="85" t="s">
        <v>191</v>
      </c>
      <c r="CX6" s="85" t="s">
        <v>186</v>
      </c>
      <c r="CY6" s="85" t="s">
        <v>192</v>
      </c>
      <c r="CZ6" s="85">
        <v>2537</v>
      </c>
      <c r="DA6" s="85" t="s">
        <v>152</v>
      </c>
      <c r="DB6" s="85">
        <v>1</v>
      </c>
      <c r="DC6" s="85" t="s">
        <v>153</v>
      </c>
      <c r="DD6" s="85"/>
      <c r="DE6" s="85"/>
      <c r="DF6" s="85"/>
      <c r="DG6" s="85"/>
      <c r="DH6" s="85"/>
      <c r="DI6" s="85"/>
      <c r="DJ6" s="85"/>
      <c r="DK6" s="85"/>
      <c r="DL6" s="85"/>
      <c r="DM6" s="85"/>
      <c r="DN6" s="85"/>
      <c r="DO6" s="85"/>
      <c r="DP6" s="85"/>
      <c r="DQ6" s="85"/>
      <c r="DR6" s="85"/>
      <c r="DS6" s="85"/>
      <c r="DT6" s="86"/>
      <c r="DU6" s="81"/>
      <c r="DV6" s="72"/>
      <c r="DW6" s="72"/>
      <c r="DX6" s="72"/>
      <c r="DY6" s="72"/>
      <c r="DZ6" s="74"/>
      <c r="EA6" s="68"/>
      <c r="EB6" s="68"/>
      <c r="EC6" s="68"/>
      <c r="ED6" s="68"/>
      <c r="EE6" s="68"/>
      <c r="EF6" s="68"/>
      <c r="EG6" s="68"/>
      <c r="EH6" s="68"/>
      <c r="EI6" s="68"/>
      <c r="EJ6" s="68"/>
      <c r="EK6" s="68"/>
    </row>
    <row r="7" spans="1:141" ht="30" customHeight="1">
      <c r="A7" s="3" t="s">
        <v>123</v>
      </c>
      <c r="B7" s="84">
        <v>2026</v>
      </c>
      <c r="C7" s="85" t="s">
        <v>193</v>
      </c>
      <c r="D7" s="85"/>
      <c r="E7" s="85" t="s">
        <v>125</v>
      </c>
      <c r="F7" s="85">
        <v>144883</v>
      </c>
      <c r="G7" s="89">
        <v>46034</v>
      </c>
      <c r="H7" s="85" t="s">
        <v>194</v>
      </c>
      <c r="I7" s="85" t="s">
        <v>195</v>
      </c>
      <c r="J7" s="92" t="s">
        <v>196</v>
      </c>
      <c r="K7" s="92" t="s">
        <v>197</v>
      </c>
      <c r="L7" s="85" t="s">
        <v>198</v>
      </c>
      <c r="M7" s="85" t="s">
        <v>199</v>
      </c>
      <c r="N7" s="85">
        <v>80111700</v>
      </c>
      <c r="O7" s="85" t="s">
        <v>200</v>
      </c>
      <c r="P7" s="85" t="s">
        <v>201</v>
      </c>
      <c r="Q7" s="85">
        <v>2</v>
      </c>
      <c r="R7" s="89">
        <v>46027</v>
      </c>
      <c r="S7" s="85">
        <v>219</v>
      </c>
      <c r="T7" s="89">
        <v>46037</v>
      </c>
      <c r="U7" s="85" t="s">
        <v>134</v>
      </c>
      <c r="V7" s="85" t="s">
        <v>135</v>
      </c>
      <c r="W7" s="85" t="s">
        <v>136</v>
      </c>
      <c r="X7" s="85">
        <v>1</v>
      </c>
      <c r="Y7" s="85" t="s">
        <v>202</v>
      </c>
      <c r="Z7" s="85" t="s">
        <v>198</v>
      </c>
      <c r="AA7" s="85" t="s">
        <v>138</v>
      </c>
      <c r="AB7" s="85" t="s">
        <v>164</v>
      </c>
      <c r="AC7" s="85" t="s">
        <v>203</v>
      </c>
      <c r="AD7" s="85"/>
      <c r="AE7" s="85">
        <v>97613868</v>
      </c>
      <c r="AF7" s="85">
        <v>1</v>
      </c>
      <c r="AG7" s="89">
        <v>30911</v>
      </c>
      <c r="AH7" s="85" t="s">
        <v>204</v>
      </c>
      <c r="AI7" s="85"/>
      <c r="AJ7" s="92">
        <v>3103111123</v>
      </c>
      <c r="AK7" s="85" t="s">
        <v>205</v>
      </c>
      <c r="AL7" s="85" t="s">
        <v>143</v>
      </c>
      <c r="AM7" s="85" t="s">
        <v>144</v>
      </c>
      <c r="AN7" s="85" t="s">
        <v>130</v>
      </c>
      <c r="AO7" s="85">
        <v>1010170739</v>
      </c>
      <c r="AP7" s="85" t="s">
        <v>170</v>
      </c>
      <c r="AQ7" s="85"/>
      <c r="AR7" s="85"/>
      <c r="AS7" s="89">
        <v>46062</v>
      </c>
      <c r="AT7" s="85"/>
      <c r="AU7" s="85"/>
      <c r="AV7" s="85"/>
      <c r="AW7" s="85"/>
      <c r="AX7" s="85" t="s">
        <v>171</v>
      </c>
      <c r="AY7" s="85" t="s">
        <v>147</v>
      </c>
      <c r="AZ7" s="105">
        <v>46029</v>
      </c>
      <c r="BA7" s="105">
        <v>46034</v>
      </c>
      <c r="BB7" s="115">
        <v>110000000</v>
      </c>
      <c r="BC7" s="105">
        <v>46038</v>
      </c>
      <c r="BD7" s="105">
        <v>46371</v>
      </c>
      <c r="BE7" s="105">
        <f t="shared" si="0"/>
        <v>46371</v>
      </c>
      <c r="BF7" s="122"/>
      <c r="BG7" s="85" t="s">
        <v>148</v>
      </c>
      <c r="BH7" s="110">
        <v>10000000</v>
      </c>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v>0</v>
      </c>
      <c r="CM7" s="110">
        <v>110000000</v>
      </c>
      <c r="CN7" s="85"/>
      <c r="CO7" s="89">
        <v>46371</v>
      </c>
      <c r="CP7" s="89">
        <f t="shared" si="1"/>
        <v>46551</v>
      </c>
      <c r="CQ7" s="115">
        <v>110000000</v>
      </c>
      <c r="CR7" s="85" t="s">
        <v>149</v>
      </c>
      <c r="CS7" s="89">
        <v>46035</v>
      </c>
      <c r="CT7" s="130">
        <v>1846101032431</v>
      </c>
      <c r="CU7" s="85"/>
      <c r="CV7" s="85"/>
      <c r="CW7" s="85" t="s">
        <v>206</v>
      </c>
      <c r="CX7" s="85" t="s">
        <v>203</v>
      </c>
      <c r="CY7" s="85" t="s">
        <v>207</v>
      </c>
      <c r="CZ7" s="85">
        <v>2537</v>
      </c>
      <c r="DA7" s="85" t="s">
        <v>152</v>
      </c>
      <c r="DB7" s="85">
        <v>1</v>
      </c>
      <c r="DC7" s="85" t="s">
        <v>153</v>
      </c>
      <c r="DD7" s="85"/>
      <c r="DE7" s="85"/>
      <c r="DF7" s="85"/>
      <c r="DG7" s="85"/>
      <c r="DH7" s="85"/>
      <c r="DI7" s="85"/>
      <c r="DJ7" s="85"/>
      <c r="DK7" s="85"/>
      <c r="DL7" s="85"/>
      <c r="DM7" s="85"/>
      <c r="DN7" s="85"/>
      <c r="DO7" s="85"/>
      <c r="DP7" s="85"/>
      <c r="DQ7" s="85"/>
      <c r="DR7" s="85"/>
      <c r="DS7" s="85"/>
      <c r="DT7" s="86"/>
      <c r="DU7" s="81"/>
      <c r="DV7" s="72"/>
      <c r="DW7" s="72"/>
      <c r="DX7" s="72"/>
      <c r="DY7" s="72"/>
      <c r="DZ7" s="74"/>
      <c r="EA7" s="68"/>
      <c r="EB7" s="68"/>
      <c r="EC7" s="68"/>
      <c r="ED7" s="68"/>
      <c r="EE7" s="68"/>
      <c r="EF7" s="68"/>
      <c r="EG7" s="68"/>
      <c r="EH7" s="68"/>
      <c r="EI7" s="68"/>
      <c r="EJ7" s="68"/>
      <c r="EK7" s="68"/>
    </row>
    <row r="8" spans="1:141" ht="30" customHeight="1">
      <c r="A8" s="3" t="s">
        <v>123</v>
      </c>
      <c r="B8" s="84">
        <v>2026</v>
      </c>
      <c r="C8" s="85" t="s">
        <v>208</v>
      </c>
      <c r="D8" s="85"/>
      <c r="E8" s="85" t="s">
        <v>125</v>
      </c>
      <c r="F8" s="85">
        <v>144898</v>
      </c>
      <c r="G8" s="89">
        <v>46031</v>
      </c>
      <c r="H8" s="85" t="s">
        <v>209</v>
      </c>
      <c r="I8" s="85" t="s">
        <v>210</v>
      </c>
      <c r="J8" s="92" t="s">
        <v>211</v>
      </c>
      <c r="K8" s="92" t="s">
        <v>212</v>
      </c>
      <c r="L8" s="85" t="s">
        <v>213</v>
      </c>
      <c r="M8" s="85" t="s">
        <v>214</v>
      </c>
      <c r="N8" s="85">
        <v>80111700</v>
      </c>
      <c r="O8" s="85" t="s">
        <v>215</v>
      </c>
      <c r="P8" s="85" t="s">
        <v>216</v>
      </c>
      <c r="Q8" s="85">
        <v>3</v>
      </c>
      <c r="R8" s="89">
        <v>46027</v>
      </c>
      <c r="S8" s="85">
        <v>13</v>
      </c>
      <c r="T8" s="89">
        <v>46032</v>
      </c>
      <c r="U8" s="85" t="s">
        <v>134</v>
      </c>
      <c r="V8" s="85" t="s">
        <v>135</v>
      </c>
      <c r="W8" s="85" t="s">
        <v>136</v>
      </c>
      <c r="X8" s="85">
        <v>1</v>
      </c>
      <c r="Y8" s="85" t="s">
        <v>217</v>
      </c>
      <c r="Z8" s="85" t="s">
        <v>213</v>
      </c>
      <c r="AA8" s="85" t="s">
        <v>138</v>
      </c>
      <c r="AB8" s="85" t="s">
        <v>164</v>
      </c>
      <c r="AC8" s="85" t="s">
        <v>218</v>
      </c>
      <c r="AD8" s="85"/>
      <c r="AE8" s="85">
        <v>1014193885</v>
      </c>
      <c r="AF8" s="85">
        <v>0</v>
      </c>
      <c r="AG8" s="89">
        <v>32238</v>
      </c>
      <c r="AH8" s="85" t="s">
        <v>219</v>
      </c>
      <c r="AI8" s="85"/>
      <c r="AJ8" s="92">
        <v>3143071785</v>
      </c>
      <c r="AK8" s="85" t="s">
        <v>220</v>
      </c>
      <c r="AL8" s="85" t="s">
        <v>221</v>
      </c>
      <c r="AM8" s="85" t="s">
        <v>222</v>
      </c>
      <c r="AN8" s="85" t="s">
        <v>130</v>
      </c>
      <c r="AO8" s="85">
        <v>1010170739</v>
      </c>
      <c r="AP8" s="85" t="s">
        <v>170</v>
      </c>
      <c r="AQ8" s="85"/>
      <c r="AR8" s="85"/>
      <c r="AS8" s="89">
        <v>46062</v>
      </c>
      <c r="AT8" s="85"/>
      <c r="AU8" s="85"/>
      <c r="AV8" s="85"/>
      <c r="AW8" s="85"/>
      <c r="AX8" s="85" t="s">
        <v>171</v>
      </c>
      <c r="AY8" s="85" t="s">
        <v>147</v>
      </c>
      <c r="AZ8" s="105">
        <v>46029</v>
      </c>
      <c r="BA8" s="105">
        <v>46031</v>
      </c>
      <c r="BB8" s="115">
        <v>87109000</v>
      </c>
      <c r="BC8" s="105">
        <v>46038</v>
      </c>
      <c r="BD8" s="105">
        <v>46371</v>
      </c>
      <c r="BE8" s="105">
        <f t="shared" si="0"/>
        <v>46371</v>
      </c>
      <c r="BF8" s="122"/>
      <c r="BG8" s="85" t="s">
        <v>148</v>
      </c>
      <c r="BH8" s="110">
        <v>7919000</v>
      </c>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v>0</v>
      </c>
      <c r="CM8" s="110">
        <v>87109000</v>
      </c>
      <c r="CN8" s="85"/>
      <c r="CO8" s="89">
        <v>46371</v>
      </c>
      <c r="CP8" s="89">
        <f t="shared" si="1"/>
        <v>46551</v>
      </c>
      <c r="CQ8" s="115">
        <v>87109000</v>
      </c>
      <c r="CR8" s="85" t="s">
        <v>223</v>
      </c>
      <c r="CS8" s="89">
        <v>46035</v>
      </c>
      <c r="CT8" s="130">
        <v>2144101489306</v>
      </c>
      <c r="CU8" s="85"/>
      <c r="CV8" s="85"/>
      <c r="CW8" s="85" t="s">
        <v>224</v>
      </c>
      <c r="CX8" s="85" t="s">
        <v>218</v>
      </c>
      <c r="CY8" s="85" t="s">
        <v>225</v>
      </c>
      <c r="CZ8" s="85">
        <v>2537</v>
      </c>
      <c r="DA8" s="85" t="s">
        <v>152</v>
      </c>
      <c r="DB8" s="85">
        <v>1</v>
      </c>
      <c r="DC8" s="85" t="s">
        <v>153</v>
      </c>
      <c r="DD8" s="85"/>
      <c r="DE8" s="85"/>
      <c r="DF8" s="85"/>
      <c r="DG8" s="85"/>
      <c r="DH8" s="85"/>
      <c r="DI8" s="85"/>
      <c r="DJ8" s="85"/>
      <c r="DK8" s="85"/>
      <c r="DL8" s="85"/>
      <c r="DM8" s="85"/>
      <c r="DN8" s="85"/>
      <c r="DO8" s="85"/>
      <c r="DP8" s="85"/>
      <c r="DQ8" s="85"/>
      <c r="DR8" s="85"/>
      <c r="DS8" s="85"/>
      <c r="DT8" s="86"/>
      <c r="DU8" s="81"/>
      <c r="DV8" s="72"/>
      <c r="DW8" s="72"/>
      <c r="DX8" s="72"/>
      <c r="DY8" s="72"/>
      <c r="DZ8" s="74"/>
      <c r="EA8" s="68"/>
      <c r="EB8" s="68"/>
      <c r="EC8" s="68"/>
      <c r="ED8" s="68"/>
      <c r="EE8" s="68"/>
      <c r="EF8" s="68"/>
      <c r="EG8" s="68"/>
      <c r="EH8" s="68"/>
      <c r="EI8" s="68"/>
      <c r="EJ8" s="68"/>
      <c r="EK8" s="68"/>
    </row>
    <row r="9" spans="1:141" ht="30" customHeight="1">
      <c r="A9" s="3" t="s">
        <v>123</v>
      </c>
      <c r="B9" s="84">
        <v>2026</v>
      </c>
      <c r="C9" s="85" t="s">
        <v>226</v>
      </c>
      <c r="D9" s="85"/>
      <c r="E9" s="85" t="s">
        <v>125</v>
      </c>
      <c r="F9" s="85">
        <v>144898</v>
      </c>
      <c r="G9" s="89">
        <v>46031</v>
      </c>
      <c r="H9" s="85" t="s">
        <v>209</v>
      </c>
      <c r="I9" s="85" t="s">
        <v>227</v>
      </c>
      <c r="J9" s="92" t="s">
        <v>228</v>
      </c>
      <c r="K9" s="92" t="s">
        <v>229</v>
      </c>
      <c r="L9" s="85" t="s">
        <v>230</v>
      </c>
      <c r="M9" s="85" t="s">
        <v>214</v>
      </c>
      <c r="N9" s="85">
        <v>80111700</v>
      </c>
      <c r="O9" s="85" t="s">
        <v>215</v>
      </c>
      <c r="P9" s="85" t="s">
        <v>231</v>
      </c>
      <c r="Q9" s="85">
        <v>3</v>
      </c>
      <c r="R9" s="89">
        <v>46027</v>
      </c>
      <c r="S9" s="85">
        <v>134</v>
      </c>
      <c r="T9" s="89">
        <v>46035</v>
      </c>
      <c r="U9" s="85" t="s">
        <v>134</v>
      </c>
      <c r="V9" s="85" t="s">
        <v>135</v>
      </c>
      <c r="W9" s="85" t="s">
        <v>136</v>
      </c>
      <c r="X9" s="85">
        <v>1</v>
      </c>
      <c r="Y9" s="85" t="s">
        <v>217</v>
      </c>
      <c r="Z9" s="85" t="s">
        <v>230</v>
      </c>
      <c r="AA9" s="85" t="s">
        <v>138</v>
      </c>
      <c r="AB9" s="85" t="s">
        <v>164</v>
      </c>
      <c r="AC9" s="85" t="s">
        <v>203</v>
      </c>
      <c r="AD9" s="85"/>
      <c r="AE9" s="85">
        <v>79566476</v>
      </c>
      <c r="AF9" s="85">
        <v>9</v>
      </c>
      <c r="AG9" s="89">
        <v>26477</v>
      </c>
      <c r="AH9" s="85" t="s">
        <v>232</v>
      </c>
      <c r="AI9" s="85"/>
      <c r="AJ9" s="92">
        <v>3002108360</v>
      </c>
      <c r="AK9" s="85" t="s">
        <v>233</v>
      </c>
      <c r="AL9" s="85" t="s">
        <v>189</v>
      </c>
      <c r="AM9" s="85" t="s">
        <v>234</v>
      </c>
      <c r="AN9" s="85" t="s">
        <v>130</v>
      </c>
      <c r="AO9" s="85">
        <v>1010170739</v>
      </c>
      <c r="AP9" s="85" t="s">
        <v>170</v>
      </c>
      <c r="AQ9" s="85"/>
      <c r="AR9" s="85"/>
      <c r="AS9" s="89">
        <v>46062</v>
      </c>
      <c r="AT9" s="85"/>
      <c r="AU9" s="85"/>
      <c r="AV9" s="85"/>
      <c r="AW9" s="85"/>
      <c r="AX9" s="85" t="s">
        <v>171</v>
      </c>
      <c r="AY9" s="85" t="s">
        <v>147</v>
      </c>
      <c r="AZ9" s="105">
        <v>46029</v>
      </c>
      <c r="BA9" s="105">
        <v>46032</v>
      </c>
      <c r="BB9" s="115">
        <v>87109000</v>
      </c>
      <c r="BC9" s="105">
        <v>46038</v>
      </c>
      <c r="BD9" s="105">
        <v>46371</v>
      </c>
      <c r="BE9" s="105">
        <f t="shared" si="0"/>
        <v>46371</v>
      </c>
      <c r="BF9" s="122"/>
      <c r="BG9" s="85" t="s">
        <v>148</v>
      </c>
      <c r="BH9" s="110">
        <v>7919000</v>
      </c>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v>0</v>
      </c>
      <c r="CM9" s="110">
        <v>87109000</v>
      </c>
      <c r="CN9" s="85"/>
      <c r="CO9" s="89">
        <v>46371</v>
      </c>
      <c r="CP9" s="89">
        <f t="shared" si="1"/>
        <v>46551</v>
      </c>
      <c r="CQ9" s="115">
        <v>87109000</v>
      </c>
      <c r="CR9" s="85" t="s">
        <v>223</v>
      </c>
      <c r="CS9" s="89">
        <v>46036</v>
      </c>
      <c r="CT9" s="128">
        <v>4744101033662</v>
      </c>
      <c r="CU9" s="85"/>
      <c r="CV9" s="85"/>
      <c r="CW9" s="85" t="s">
        <v>224</v>
      </c>
      <c r="CX9" s="85" t="s">
        <v>203</v>
      </c>
      <c r="CY9" s="85" t="s">
        <v>235</v>
      </c>
      <c r="CZ9" s="85">
        <v>2537</v>
      </c>
      <c r="DA9" s="85" t="s">
        <v>152</v>
      </c>
      <c r="DB9" s="85">
        <v>1</v>
      </c>
      <c r="DC9" s="85" t="s">
        <v>153</v>
      </c>
      <c r="DD9" s="85"/>
      <c r="DE9" s="85"/>
      <c r="DF9" s="85"/>
      <c r="DG9" s="85"/>
      <c r="DH9" s="85"/>
      <c r="DI9" s="85"/>
      <c r="DJ9" s="85"/>
      <c r="DK9" s="85"/>
      <c r="DL9" s="85"/>
      <c r="DM9" s="85"/>
      <c r="DN9" s="85"/>
      <c r="DO9" s="85"/>
      <c r="DP9" s="85"/>
      <c r="DQ9" s="85"/>
      <c r="DR9" s="85"/>
      <c r="DS9" s="85"/>
      <c r="DT9" s="86"/>
      <c r="DU9" s="81"/>
      <c r="DV9" s="72"/>
      <c r="DW9" s="72"/>
      <c r="DX9" s="72"/>
      <c r="DY9" s="72"/>
      <c r="DZ9" s="74"/>
      <c r="EA9" s="68"/>
      <c r="EB9" s="68"/>
      <c r="EC9" s="68"/>
      <c r="ED9" s="68"/>
      <c r="EE9" s="68"/>
      <c r="EF9" s="68"/>
      <c r="EG9" s="68"/>
      <c r="EH9" s="68"/>
      <c r="EI9" s="68"/>
      <c r="EJ9" s="68"/>
      <c r="EK9" s="68"/>
    </row>
    <row r="10" spans="1:141" ht="30" customHeight="1">
      <c r="A10" s="3" t="s">
        <v>123</v>
      </c>
      <c r="B10" s="84">
        <v>2026</v>
      </c>
      <c r="C10" s="85" t="s">
        <v>236</v>
      </c>
      <c r="D10" s="85"/>
      <c r="E10" s="85" t="s">
        <v>125</v>
      </c>
      <c r="F10" s="85">
        <v>144898</v>
      </c>
      <c r="G10" s="89">
        <v>46031</v>
      </c>
      <c r="H10" s="85" t="s">
        <v>209</v>
      </c>
      <c r="I10" s="85" t="s">
        <v>237</v>
      </c>
      <c r="J10" s="92" t="s">
        <v>238</v>
      </c>
      <c r="K10" s="92" t="s">
        <v>239</v>
      </c>
      <c r="L10" s="85" t="s">
        <v>240</v>
      </c>
      <c r="M10" s="85" t="s">
        <v>214</v>
      </c>
      <c r="N10" s="85">
        <v>80111700</v>
      </c>
      <c r="O10" s="85" t="s">
        <v>215</v>
      </c>
      <c r="P10" s="85" t="s">
        <v>241</v>
      </c>
      <c r="Q10" s="85">
        <v>3</v>
      </c>
      <c r="R10" s="89">
        <v>46027</v>
      </c>
      <c r="S10" s="85">
        <v>14</v>
      </c>
      <c r="T10" s="89">
        <v>46032</v>
      </c>
      <c r="U10" s="85" t="s">
        <v>134</v>
      </c>
      <c r="V10" s="85" t="s">
        <v>135</v>
      </c>
      <c r="W10" s="85" t="s">
        <v>136</v>
      </c>
      <c r="X10" s="85">
        <v>1</v>
      </c>
      <c r="Y10" s="85" t="s">
        <v>217</v>
      </c>
      <c r="Z10" s="85" t="s">
        <v>240</v>
      </c>
      <c r="AA10" s="85" t="s">
        <v>138</v>
      </c>
      <c r="AB10" s="85" t="s">
        <v>164</v>
      </c>
      <c r="AC10" s="85" t="s">
        <v>203</v>
      </c>
      <c r="AD10" s="85"/>
      <c r="AE10" s="85">
        <v>17645087</v>
      </c>
      <c r="AF10" s="85">
        <v>0</v>
      </c>
      <c r="AG10" s="89">
        <v>25509</v>
      </c>
      <c r="AH10" s="85" t="s">
        <v>242</v>
      </c>
      <c r="AI10" s="85"/>
      <c r="AJ10" s="92">
        <v>3172703821</v>
      </c>
      <c r="AK10" s="85" t="s">
        <v>243</v>
      </c>
      <c r="AL10" s="85" t="s">
        <v>244</v>
      </c>
      <c r="AM10" s="85" t="s">
        <v>234</v>
      </c>
      <c r="AN10" s="85" t="s">
        <v>130</v>
      </c>
      <c r="AO10" s="85">
        <v>1010170739</v>
      </c>
      <c r="AP10" s="85" t="s">
        <v>170</v>
      </c>
      <c r="AQ10" s="85"/>
      <c r="AR10" s="85"/>
      <c r="AS10" s="89">
        <v>46062</v>
      </c>
      <c r="AT10" s="85"/>
      <c r="AU10" s="85"/>
      <c r="AV10" s="85"/>
      <c r="AW10" s="85"/>
      <c r="AX10" s="85" t="s">
        <v>171</v>
      </c>
      <c r="AY10" s="85" t="s">
        <v>147</v>
      </c>
      <c r="AZ10" s="105">
        <v>46029</v>
      </c>
      <c r="BA10" s="105">
        <v>46031</v>
      </c>
      <c r="BB10" s="115">
        <v>87109000</v>
      </c>
      <c r="BC10" s="105">
        <v>46038</v>
      </c>
      <c r="BD10" s="105">
        <v>46371</v>
      </c>
      <c r="BE10" s="105">
        <f t="shared" si="0"/>
        <v>46371</v>
      </c>
      <c r="BF10" s="122"/>
      <c r="BG10" s="85" t="s">
        <v>148</v>
      </c>
      <c r="BH10" s="110">
        <v>7919000</v>
      </c>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v>0</v>
      </c>
      <c r="CM10" s="110">
        <v>87109000</v>
      </c>
      <c r="CN10" s="85"/>
      <c r="CO10" s="89">
        <v>46371</v>
      </c>
      <c r="CP10" s="89">
        <f t="shared" si="1"/>
        <v>46551</v>
      </c>
      <c r="CQ10" s="115">
        <v>87109000</v>
      </c>
      <c r="CR10" s="85" t="s">
        <v>149</v>
      </c>
      <c r="CS10" s="89">
        <v>46031</v>
      </c>
      <c r="CT10" s="128">
        <v>1446101154429</v>
      </c>
      <c r="CU10" s="85"/>
      <c r="CV10" s="85"/>
      <c r="CW10" s="85" t="s">
        <v>224</v>
      </c>
      <c r="CX10" s="85" t="s">
        <v>203</v>
      </c>
      <c r="CY10" s="85" t="s">
        <v>245</v>
      </c>
      <c r="CZ10" s="85">
        <v>2537</v>
      </c>
      <c r="DA10" s="85" t="s">
        <v>152</v>
      </c>
      <c r="DB10" s="85">
        <v>1</v>
      </c>
      <c r="DC10" s="85" t="s">
        <v>153</v>
      </c>
      <c r="DD10" s="85"/>
      <c r="DE10" s="85"/>
      <c r="DF10" s="85"/>
      <c r="DG10" s="85"/>
      <c r="DH10" s="85"/>
      <c r="DI10" s="85"/>
      <c r="DJ10" s="85"/>
      <c r="DK10" s="85"/>
      <c r="DL10" s="85"/>
      <c r="DM10" s="85"/>
      <c r="DN10" s="85"/>
      <c r="DO10" s="85"/>
      <c r="DP10" s="85"/>
      <c r="DQ10" s="85"/>
      <c r="DR10" s="85"/>
      <c r="DS10" s="85"/>
      <c r="DT10" s="86"/>
      <c r="DU10" s="81"/>
      <c r="DV10" s="72"/>
      <c r="DW10" s="72"/>
      <c r="DX10" s="72"/>
      <c r="DY10" s="72"/>
      <c r="DZ10" s="74"/>
      <c r="EA10" s="68"/>
      <c r="EB10" s="68"/>
      <c r="EC10" s="68"/>
      <c r="ED10" s="68"/>
      <c r="EE10" s="68"/>
      <c r="EF10" s="68"/>
      <c r="EG10" s="68"/>
      <c r="EH10" s="68"/>
      <c r="EI10" s="68"/>
      <c r="EJ10" s="68"/>
      <c r="EK10" s="68"/>
    </row>
    <row r="11" spans="1:141" ht="30" customHeight="1">
      <c r="A11" s="3" t="s">
        <v>123</v>
      </c>
      <c r="B11" s="84">
        <v>2026</v>
      </c>
      <c r="C11" s="85" t="s">
        <v>246</v>
      </c>
      <c r="D11" s="85"/>
      <c r="E11" s="85" t="s">
        <v>125</v>
      </c>
      <c r="F11" s="85">
        <v>144899</v>
      </c>
      <c r="G11" s="89">
        <v>46030</v>
      </c>
      <c r="H11" s="85" t="s">
        <v>247</v>
      </c>
      <c r="I11" s="85" t="s">
        <v>248</v>
      </c>
      <c r="J11" s="92" t="s">
        <v>249</v>
      </c>
      <c r="K11" s="92" t="s">
        <v>250</v>
      </c>
      <c r="L11" s="85" t="s">
        <v>251</v>
      </c>
      <c r="M11" s="85" t="s">
        <v>252</v>
      </c>
      <c r="N11" s="85">
        <v>80111700</v>
      </c>
      <c r="O11" s="85" t="s">
        <v>253</v>
      </c>
      <c r="P11" s="85" t="s">
        <v>254</v>
      </c>
      <c r="Q11" s="85">
        <v>4</v>
      </c>
      <c r="R11" s="89">
        <v>46027</v>
      </c>
      <c r="S11" s="85">
        <v>8</v>
      </c>
      <c r="T11" s="89">
        <v>46031</v>
      </c>
      <c r="U11" s="85" t="s">
        <v>134</v>
      </c>
      <c r="V11" s="85" t="s">
        <v>135</v>
      </c>
      <c r="W11" s="85" t="s">
        <v>136</v>
      </c>
      <c r="X11" s="85">
        <v>1</v>
      </c>
      <c r="Y11" s="85" t="s">
        <v>255</v>
      </c>
      <c r="Z11" s="85" t="s">
        <v>251</v>
      </c>
      <c r="AA11" s="85" t="s">
        <v>138</v>
      </c>
      <c r="AB11" s="85" t="s">
        <v>139</v>
      </c>
      <c r="AC11" s="85" t="s">
        <v>203</v>
      </c>
      <c r="AD11" s="85"/>
      <c r="AE11" s="85">
        <v>1032476510</v>
      </c>
      <c r="AF11" s="85">
        <v>5</v>
      </c>
      <c r="AG11" s="89">
        <v>34995</v>
      </c>
      <c r="AH11" s="85" t="s">
        <v>256</v>
      </c>
      <c r="AI11" s="85"/>
      <c r="AJ11" s="92">
        <v>3122077547</v>
      </c>
      <c r="AK11" s="85" t="s">
        <v>257</v>
      </c>
      <c r="AL11" s="85" t="s">
        <v>258</v>
      </c>
      <c r="AM11" s="85" t="s">
        <v>144</v>
      </c>
      <c r="AN11" s="85" t="s">
        <v>130</v>
      </c>
      <c r="AO11" s="85">
        <v>1010170739</v>
      </c>
      <c r="AP11" s="85" t="s">
        <v>170</v>
      </c>
      <c r="AQ11" s="85"/>
      <c r="AR11" s="85"/>
      <c r="AS11" s="89">
        <v>46062</v>
      </c>
      <c r="AT11" s="85"/>
      <c r="AU11" s="85"/>
      <c r="AV11" s="85"/>
      <c r="AW11" s="85"/>
      <c r="AX11" s="85" t="s">
        <v>171</v>
      </c>
      <c r="AY11" s="85" t="s">
        <v>147</v>
      </c>
      <c r="AZ11" s="105">
        <v>46028</v>
      </c>
      <c r="BA11" s="105">
        <v>46030</v>
      </c>
      <c r="BB11" s="115">
        <v>87109000</v>
      </c>
      <c r="BC11" s="105">
        <v>46034</v>
      </c>
      <c r="BD11" s="105">
        <v>46367</v>
      </c>
      <c r="BE11" s="105">
        <f t="shared" si="0"/>
        <v>46367</v>
      </c>
      <c r="BF11" s="122"/>
      <c r="BG11" s="85" t="s">
        <v>148</v>
      </c>
      <c r="BH11" s="110">
        <v>7919000</v>
      </c>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v>0</v>
      </c>
      <c r="CM11" s="110">
        <v>87109000</v>
      </c>
      <c r="CN11" s="85"/>
      <c r="CO11" s="89">
        <v>46367</v>
      </c>
      <c r="CP11" s="89">
        <f t="shared" si="1"/>
        <v>46547</v>
      </c>
      <c r="CQ11" s="115">
        <v>87109000</v>
      </c>
      <c r="CR11" s="85" t="s">
        <v>172</v>
      </c>
      <c r="CS11" s="89">
        <v>46031</v>
      </c>
      <c r="CT11" s="128" t="s">
        <v>259</v>
      </c>
      <c r="CU11" s="85"/>
      <c r="CV11" s="85"/>
      <c r="CW11" s="85" t="s">
        <v>260</v>
      </c>
      <c r="CX11" s="85" t="s">
        <v>203</v>
      </c>
      <c r="CY11" s="85" t="s">
        <v>261</v>
      </c>
      <c r="CZ11" s="85">
        <v>2537</v>
      </c>
      <c r="DA11" s="85" t="s">
        <v>152</v>
      </c>
      <c r="DB11" s="85">
        <v>1</v>
      </c>
      <c r="DC11" s="85" t="s">
        <v>153</v>
      </c>
      <c r="DD11" s="85"/>
      <c r="DE11" s="85"/>
      <c r="DF11" s="85"/>
      <c r="DG11" s="85"/>
      <c r="DH11" s="85"/>
      <c r="DI11" s="85"/>
      <c r="DJ11" s="85"/>
      <c r="DK11" s="85"/>
      <c r="DL11" s="85"/>
      <c r="DM11" s="85"/>
      <c r="DN11" s="85"/>
      <c r="DO11" s="85"/>
      <c r="DP11" s="85"/>
      <c r="DQ11" s="85"/>
      <c r="DR11" s="85"/>
      <c r="DS11" s="85"/>
      <c r="DT11" s="86"/>
      <c r="DU11" s="81"/>
      <c r="DV11" s="72"/>
      <c r="DW11" s="72"/>
      <c r="DX11" s="72"/>
      <c r="DY11" s="72"/>
      <c r="DZ11" s="74"/>
      <c r="EA11" s="68"/>
      <c r="EB11" s="68"/>
      <c r="EC11" s="68"/>
      <c r="ED11" s="68"/>
      <c r="EE11" s="68"/>
      <c r="EF11" s="68"/>
      <c r="EG11" s="68"/>
      <c r="EH11" s="68"/>
      <c r="EI11" s="68"/>
      <c r="EJ11" s="68"/>
      <c r="EK11" s="68"/>
    </row>
    <row r="12" spans="1:141" ht="30" customHeight="1">
      <c r="A12" s="3" t="s">
        <v>123</v>
      </c>
      <c r="B12" s="84">
        <v>2026</v>
      </c>
      <c r="C12" s="85" t="s">
        <v>262</v>
      </c>
      <c r="D12" s="85"/>
      <c r="E12" s="85" t="s">
        <v>125</v>
      </c>
      <c r="F12" s="85">
        <v>144899</v>
      </c>
      <c r="G12" s="89">
        <v>46030</v>
      </c>
      <c r="H12" s="85" t="s">
        <v>247</v>
      </c>
      <c r="I12" s="85" t="s">
        <v>263</v>
      </c>
      <c r="J12" s="92" t="s">
        <v>264</v>
      </c>
      <c r="K12" s="92" t="s">
        <v>265</v>
      </c>
      <c r="L12" s="85" t="s">
        <v>266</v>
      </c>
      <c r="M12" s="85" t="s">
        <v>252</v>
      </c>
      <c r="N12" s="85">
        <v>80111700</v>
      </c>
      <c r="O12" s="85" t="s">
        <v>253</v>
      </c>
      <c r="P12" s="85" t="s">
        <v>267</v>
      </c>
      <c r="Q12" s="85">
        <v>4</v>
      </c>
      <c r="R12" s="89">
        <v>46027</v>
      </c>
      <c r="S12" s="85">
        <v>15</v>
      </c>
      <c r="T12" s="89">
        <v>46032</v>
      </c>
      <c r="U12" s="85" t="s">
        <v>134</v>
      </c>
      <c r="V12" s="85" t="s">
        <v>135</v>
      </c>
      <c r="W12" s="85" t="s">
        <v>136</v>
      </c>
      <c r="X12" s="85">
        <v>1</v>
      </c>
      <c r="Y12" s="85" t="s">
        <v>255</v>
      </c>
      <c r="Z12" s="85" t="s">
        <v>266</v>
      </c>
      <c r="AA12" s="85" t="s">
        <v>138</v>
      </c>
      <c r="AB12" s="85" t="s">
        <v>139</v>
      </c>
      <c r="AC12" s="85" t="s">
        <v>268</v>
      </c>
      <c r="AD12" s="85"/>
      <c r="AE12" s="85">
        <v>47441578</v>
      </c>
      <c r="AF12" s="85">
        <v>8</v>
      </c>
      <c r="AG12" s="89">
        <v>30648</v>
      </c>
      <c r="AH12" s="85" t="s">
        <v>269</v>
      </c>
      <c r="AI12" s="85"/>
      <c r="AJ12" s="92">
        <v>3214247036</v>
      </c>
      <c r="AK12" s="85" t="s">
        <v>270</v>
      </c>
      <c r="AL12" s="85" t="s">
        <v>271</v>
      </c>
      <c r="AM12" s="85" t="s">
        <v>234</v>
      </c>
      <c r="AN12" s="85" t="s">
        <v>130</v>
      </c>
      <c r="AO12" s="85">
        <v>1010170739</v>
      </c>
      <c r="AP12" s="85" t="s">
        <v>170</v>
      </c>
      <c r="AQ12" s="85"/>
      <c r="AR12" s="85"/>
      <c r="AS12" s="89">
        <v>46062</v>
      </c>
      <c r="AT12" s="85"/>
      <c r="AU12" s="85"/>
      <c r="AV12" s="85"/>
      <c r="AW12" s="85"/>
      <c r="AX12" s="85" t="s">
        <v>171</v>
      </c>
      <c r="AY12" s="85" t="s">
        <v>147</v>
      </c>
      <c r="AZ12" s="105">
        <v>46028</v>
      </c>
      <c r="BA12" s="105">
        <v>46031</v>
      </c>
      <c r="BB12" s="115">
        <v>87109000</v>
      </c>
      <c r="BC12" s="105">
        <v>46036</v>
      </c>
      <c r="BD12" s="105">
        <v>46369</v>
      </c>
      <c r="BE12" s="105">
        <f t="shared" si="0"/>
        <v>46369</v>
      </c>
      <c r="BF12" s="122"/>
      <c r="BG12" s="85" t="s">
        <v>148</v>
      </c>
      <c r="BH12" s="110">
        <v>5804000</v>
      </c>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v>0</v>
      </c>
      <c r="CM12" s="110">
        <v>87109000</v>
      </c>
      <c r="CN12" s="85"/>
      <c r="CO12" s="89">
        <v>46369</v>
      </c>
      <c r="CP12" s="89">
        <f t="shared" si="1"/>
        <v>46549</v>
      </c>
      <c r="CQ12" s="115">
        <v>87109000</v>
      </c>
      <c r="CR12" s="85" t="s">
        <v>172</v>
      </c>
      <c r="CS12" s="89">
        <v>46031</v>
      </c>
      <c r="CT12" s="128" t="s">
        <v>272</v>
      </c>
      <c r="CU12" s="85"/>
      <c r="CV12" s="85"/>
      <c r="CW12" s="85" t="s">
        <v>273</v>
      </c>
      <c r="CX12" s="85" t="s">
        <v>274</v>
      </c>
      <c r="CY12" s="85" t="s">
        <v>235</v>
      </c>
      <c r="CZ12" s="85">
        <v>2537</v>
      </c>
      <c r="DA12" s="85" t="s">
        <v>275</v>
      </c>
      <c r="DB12" s="85">
        <v>1</v>
      </c>
      <c r="DC12" s="85" t="s">
        <v>153</v>
      </c>
      <c r="DD12" s="85"/>
      <c r="DE12" s="85"/>
      <c r="DF12" s="85"/>
      <c r="DG12" s="85"/>
      <c r="DH12" s="85"/>
      <c r="DI12" s="85"/>
      <c r="DJ12" s="85"/>
      <c r="DK12" s="85"/>
      <c r="DL12" s="85"/>
      <c r="DM12" s="85"/>
      <c r="DN12" s="85"/>
      <c r="DO12" s="85"/>
      <c r="DP12" s="85"/>
      <c r="DQ12" s="85"/>
      <c r="DR12" s="85"/>
      <c r="DS12" s="85"/>
      <c r="DT12" s="86"/>
      <c r="DU12" s="81"/>
      <c r="DV12" s="72"/>
      <c r="DW12" s="72"/>
      <c r="DX12" s="72"/>
      <c r="DY12" s="72"/>
      <c r="DZ12" s="74"/>
      <c r="EA12" s="68"/>
      <c r="EB12" s="68"/>
      <c r="EC12" s="68"/>
      <c r="ED12" s="68"/>
      <c r="EE12" s="68"/>
      <c r="EF12" s="68"/>
      <c r="EG12" s="68"/>
      <c r="EH12" s="68"/>
      <c r="EI12" s="68"/>
      <c r="EJ12" s="68"/>
      <c r="EK12" s="68"/>
    </row>
    <row r="13" spans="1:141" ht="30" customHeight="1">
      <c r="A13" s="3" t="s">
        <v>123</v>
      </c>
      <c r="B13" s="84">
        <v>2026</v>
      </c>
      <c r="C13" s="85" t="s">
        <v>276</v>
      </c>
      <c r="D13" s="85" t="s">
        <v>277</v>
      </c>
      <c r="E13" s="85" t="s">
        <v>125</v>
      </c>
      <c r="F13" s="85">
        <v>144899</v>
      </c>
      <c r="G13" s="89">
        <v>46030</v>
      </c>
      <c r="H13" s="85" t="s">
        <v>247</v>
      </c>
      <c r="I13" s="85" t="s">
        <v>278</v>
      </c>
      <c r="J13" s="92" t="s">
        <v>279</v>
      </c>
      <c r="K13" s="92" t="s">
        <v>280</v>
      </c>
      <c r="L13" s="85" t="s">
        <v>281</v>
      </c>
      <c r="M13" s="85" t="s">
        <v>252</v>
      </c>
      <c r="N13" s="85">
        <v>80111700</v>
      </c>
      <c r="O13" s="85" t="s">
        <v>253</v>
      </c>
      <c r="P13" s="85" t="s">
        <v>282</v>
      </c>
      <c r="Q13" s="85">
        <v>4</v>
      </c>
      <c r="R13" s="89">
        <v>46027</v>
      </c>
      <c r="S13" s="85">
        <v>112</v>
      </c>
      <c r="T13" s="89">
        <v>46035</v>
      </c>
      <c r="U13" s="85" t="s">
        <v>134</v>
      </c>
      <c r="V13" s="85" t="s">
        <v>135</v>
      </c>
      <c r="W13" s="85" t="s">
        <v>136</v>
      </c>
      <c r="X13" s="85">
        <v>1</v>
      </c>
      <c r="Y13" s="85" t="s">
        <v>255</v>
      </c>
      <c r="Z13" s="85" t="s">
        <v>281</v>
      </c>
      <c r="AA13" s="85" t="s">
        <v>138</v>
      </c>
      <c r="AB13" s="85" t="s">
        <v>139</v>
      </c>
      <c r="AC13" s="85" t="s">
        <v>203</v>
      </c>
      <c r="AD13" s="85"/>
      <c r="AE13" s="85">
        <v>52716679</v>
      </c>
      <c r="AF13" s="85">
        <v>9</v>
      </c>
      <c r="AG13" s="89" t="s">
        <v>283</v>
      </c>
      <c r="AH13" s="85" t="s">
        <v>284</v>
      </c>
      <c r="AI13" s="85"/>
      <c r="AJ13" s="92">
        <v>3028459969</v>
      </c>
      <c r="AK13" s="85" t="s">
        <v>285</v>
      </c>
      <c r="AL13" s="85" t="s">
        <v>286</v>
      </c>
      <c r="AM13" s="85" t="s">
        <v>287</v>
      </c>
      <c r="AN13" s="85" t="s">
        <v>130</v>
      </c>
      <c r="AO13" s="85">
        <v>1010170739</v>
      </c>
      <c r="AP13" s="85" t="s">
        <v>170</v>
      </c>
      <c r="AQ13" s="85"/>
      <c r="AR13" s="85"/>
      <c r="AS13" s="89">
        <v>46062</v>
      </c>
      <c r="AT13" s="85"/>
      <c r="AU13" s="85"/>
      <c r="AV13" s="85"/>
      <c r="AW13" s="85"/>
      <c r="AX13" s="85" t="s">
        <v>171</v>
      </c>
      <c r="AY13" s="85" t="s">
        <v>147</v>
      </c>
      <c r="AZ13" s="105">
        <v>46028</v>
      </c>
      <c r="BA13" s="105">
        <v>46031</v>
      </c>
      <c r="BB13" s="115">
        <v>87109000</v>
      </c>
      <c r="BC13" s="105">
        <v>46036</v>
      </c>
      <c r="BD13" s="105">
        <v>46369</v>
      </c>
      <c r="BE13" s="105">
        <f t="shared" si="0"/>
        <v>46369</v>
      </c>
      <c r="BF13" s="122"/>
      <c r="BG13" s="85" t="s">
        <v>148</v>
      </c>
      <c r="BH13" s="110">
        <v>7919000</v>
      </c>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v>0</v>
      </c>
      <c r="CM13" s="110">
        <v>87109000</v>
      </c>
      <c r="CN13" s="85"/>
      <c r="CO13" s="89">
        <v>46369</v>
      </c>
      <c r="CP13" s="89">
        <f t="shared" si="1"/>
        <v>46549</v>
      </c>
      <c r="CQ13" s="115">
        <v>87109000</v>
      </c>
      <c r="CR13" s="85" t="s">
        <v>223</v>
      </c>
      <c r="CS13" s="89">
        <v>46035</v>
      </c>
      <c r="CT13" s="128">
        <v>3344101271458</v>
      </c>
      <c r="CU13" s="85"/>
      <c r="CV13" s="85"/>
      <c r="CW13" s="85" t="s">
        <v>288</v>
      </c>
      <c r="CX13" s="85" t="s">
        <v>203</v>
      </c>
      <c r="CY13" s="85" t="s">
        <v>245</v>
      </c>
      <c r="CZ13" s="85">
        <v>2537</v>
      </c>
      <c r="DA13" s="85" t="s">
        <v>152</v>
      </c>
      <c r="DB13" s="85">
        <v>1</v>
      </c>
      <c r="DC13" s="85" t="s">
        <v>153</v>
      </c>
      <c r="DD13" s="85" t="s">
        <v>289</v>
      </c>
      <c r="DE13" s="85">
        <v>46070</v>
      </c>
      <c r="DF13" s="85" t="s">
        <v>290</v>
      </c>
      <c r="DG13" s="85">
        <v>93397043</v>
      </c>
      <c r="DH13" s="85" t="s">
        <v>291</v>
      </c>
      <c r="DI13" s="85" t="s">
        <v>292</v>
      </c>
      <c r="DJ13" s="85"/>
      <c r="DK13" s="85"/>
      <c r="DL13" s="85"/>
      <c r="DM13" s="85"/>
      <c r="DN13" s="85"/>
      <c r="DO13" s="85"/>
      <c r="DP13" s="85"/>
      <c r="DQ13" s="85"/>
      <c r="DR13" s="85"/>
      <c r="DS13" s="85"/>
      <c r="DT13" s="86"/>
      <c r="DU13" s="81" t="s">
        <v>289</v>
      </c>
      <c r="DV13" s="73">
        <v>46070</v>
      </c>
      <c r="DW13" s="72" t="s">
        <v>290</v>
      </c>
      <c r="DX13" s="72">
        <v>93397043</v>
      </c>
      <c r="DY13" s="72" t="s">
        <v>291</v>
      </c>
      <c r="DZ13" s="74" t="s">
        <v>292</v>
      </c>
      <c r="EA13" s="68"/>
      <c r="EB13" s="68"/>
      <c r="EC13" s="68"/>
      <c r="ED13" s="68"/>
      <c r="EE13" s="68"/>
      <c r="EF13" s="68"/>
      <c r="EG13" s="68"/>
      <c r="EH13" s="68"/>
      <c r="EI13" s="68"/>
      <c r="EJ13" s="68"/>
      <c r="EK13" s="68"/>
    </row>
    <row r="14" spans="1:141" ht="30" customHeight="1">
      <c r="A14" s="3" t="s">
        <v>123</v>
      </c>
      <c r="B14" s="84">
        <v>2026</v>
      </c>
      <c r="C14" s="85" t="s">
        <v>293</v>
      </c>
      <c r="D14" s="85" t="s">
        <v>277</v>
      </c>
      <c r="E14" s="85" t="s">
        <v>125</v>
      </c>
      <c r="F14" s="85">
        <v>144899</v>
      </c>
      <c r="G14" s="89">
        <v>46030</v>
      </c>
      <c r="H14" s="85" t="s">
        <v>247</v>
      </c>
      <c r="I14" s="85" t="s">
        <v>294</v>
      </c>
      <c r="J14" s="92" t="s">
        <v>295</v>
      </c>
      <c r="K14" s="92" t="s">
        <v>296</v>
      </c>
      <c r="L14" s="85" t="s">
        <v>297</v>
      </c>
      <c r="M14" s="85" t="s">
        <v>252</v>
      </c>
      <c r="N14" s="85">
        <v>80111700</v>
      </c>
      <c r="O14" s="85" t="s">
        <v>253</v>
      </c>
      <c r="P14" s="85" t="s">
        <v>298</v>
      </c>
      <c r="Q14" s="85">
        <v>4</v>
      </c>
      <c r="R14" s="89">
        <v>46027</v>
      </c>
      <c r="S14" s="85">
        <v>245</v>
      </c>
      <c r="T14" s="89">
        <v>46037</v>
      </c>
      <c r="U14" s="85" t="s">
        <v>134</v>
      </c>
      <c r="V14" s="85" t="s">
        <v>135</v>
      </c>
      <c r="W14" s="85" t="s">
        <v>136</v>
      </c>
      <c r="X14" s="85">
        <v>1</v>
      </c>
      <c r="Y14" s="85" t="s">
        <v>255</v>
      </c>
      <c r="Z14" s="85" t="s">
        <v>297</v>
      </c>
      <c r="AA14" s="85" t="s">
        <v>138</v>
      </c>
      <c r="AB14" s="85" t="s">
        <v>139</v>
      </c>
      <c r="AC14" s="85" t="s">
        <v>203</v>
      </c>
      <c r="AD14" s="85"/>
      <c r="AE14" s="85">
        <v>55225495</v>
      </c>
      <c r="AF14" s="85">
        <v>9</v>
      </c>
      <c r="AG14" s="89">
        <v>30595</v>
      </c>
      <c r="AH14" s="85" t="s">
        <v>299</v>
      </c>
      <c r="AI14" s="85"/>
      <c r="AJ14" s="92">
        <v>3002849927</v>
      </c>
      <c r="AK14" s="85" t="s">
        <v>300</v>
      </c>
      <c r="AL14" s="85" t="s">
        <v>258</v>
      </c>
      <c r="AM14" s="85" t="s">
        <v>301</v>
      </c>
      <c r="AN14" s="85" t="s">
        <v>130</v>
      </c>
      <c r="AO14" s="85">
        <v>1010170739</v>
      </c>
      <c r="AP14" s="85" t="s">
        <v>170</v>
      </c>
      <c r="AQ14" s="85"/>
      <c r="AR14" s="85"/>
      <c r="AS14" s="89">
        <v>46062</v>
      </c>
      <c r="AT14" s="85"/>
      <c r="AU14" s="85"/>
      <c r="AV14" s="85"/>
      <c r="AW14" s="85"/>
      <c r="AX14" s="85" t="s">
        <v>171</v>
      </c>
      <c r="AY14" s="85" t="s">
        <v>147</v>
      </c>
      <c r="AZ14" s="105">
        <v>46028</v>
      </c>
      <c r="BA14" s="105">
        <v>46035</v>
      </c>
      <c r="BB14" s="115">
        <v>87109000</v>
      </c>
      <c r="BC14" s="105">
        <v>46038</v>
      </c>
      <c r="BD14" s="105">
        <v>46365</v>
      </c>
      <c r="BE14" s="105">
        <f t="shared" si="0"/>
        <v>46365</v>
      </c>
      <c r="BF14" s="122"/>
      <c r="BG14" s="85" t="s">
        <v>148</v>
      </c>
      <c r="BH14" s="110">
        <v>7919000</v>
      </c>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v>0</v>
      </c>
      <c r="CM14" s="110">
        <v>87109000</v>
      </c>
      <c r="CN14" s="85"/>
      <c r="CO14" s="89">
        <v>46365</v>
      </c>
      <c r="CP14" s="89">
        <f t="shared" si="1"/>
        <v>46545</v>
      </c>
      <c r="CQ14" s="115">
        <v>87109000</v>
      </c>
      <c r="CR14" s="85" t="e">
        <v>#N/A</v>
      </c>
      <c r="CS14" s="89" t="e">
        <v>#N/A</v>
      </c>
      <c r="CT14" s="128" t="e">
        <v>#N/A</v>
      </c>
      <c r="CU14" s="85"/>
      <c r="CV14" s="85"/>
      <c r="CW14" s="85" t="s">
        <v>302</v>
      </c>
      <c r="CX14" s="85" t="s">
        <v>203</v>
      </c>
      <c r="CY14" s="85" t="s">
        <v>207</v>
      </c>
      <c r="CZ14" s="85">
        <v>2537</v>
      </c>
      <c r="DA14" s="85" t="s">
        <v>152</v>
      </c>
      <c r="DB14" s="85">
        <v>1</v>
      </c>
      <c r="DC14" s="85" t="s">
        <v>153</v>
      </c>
      <c r="DD14" s="85" t="s">
        <v>303</v>
      </c>
      <c r="DE14" s="85">
        <v>46054</v>
      </c>
      <c r="DF14" s="85" t="s">
        <v>304</v>
      </c>
      <c r="DG14" s="85">
        <v>1014241981</v>
      </c>
      <c r="DH14" s="85">
        <v>3227502178</v>
      </c>
      <c r="DI14" s="85" t="s">
        <v>305</v>
      </c>
      <c r="DJ14" s="85"/>
      <c r="DK14" s="85"/>
      <c r="DL14" s="85"/>
      <c r="DM14" s="85"/>
      <c r="DN14" s="85"/>
      <c r="DO14" s="85"/>
      <c r="DP14" s="85"/>
      <c r="DQ14" s="85"/>
      <c r="DR14" s="85"/>
      <c r="DS14" s="85"/>
      <c r="DT14" s="86"/>
      <c r="DU14" s="81" t="s">
        <v>303</v>
      </c>
      <c r="DV14" s="73">
        <v>46054</v>
      </c>
      <c r="DW14" s="72" t="s">
        <v>304</v>
      </c>
      <c r="DX14" s="72">
        <v>1014241981</v>
      </c>
      <c r="DY14" s="72">
        <v>3227502178</v>
      </c>
      <c r="DZ14" s="74" t="s">
        <v>305</v>
      </c>
      <c r="EA14" s="68"/>
      <c r="EB14" s="68"/>
      <c r="EC14" s="68"/>
      <c r="ED14" s="68"/>
      <c r="EE14" s="68"/>
      <c r="EF14" s="68"/>
      <c r="EG14" s="68"/>
      <c r="EH14" s="68"/>
      <c r="EI14" s="68"/>
      <c r="EJ14" s="68"/>
      <c r="EK14" s="68"/>
    </row>
    <row r="15" spans="1:141" ht="30" customHeight="1">
      <c r="A15" s="3" t="s">
        <v>123</v>
      </c>
      <c r="B15" s="84">
        <v>2026</v>
      </c>
      <c r="C15" s="85" t="s">
        <v>306</v>
      </c>
      <c r="D15" s="85"/>
      <c r="E15" s="85" t="s">
        <v>125</v>
      </c>
      <c r="F15" s="85">
        <v>144899</v>
      </c>
      <c r="G15" s="89">
        <v>46030</v>
      </c>
      <c r="H15" s="85" t="s">
        <v>247</v>
      </c>
      <c r="I15" s="85" t="s">
        <v>307</v>
      </c>
      <c r="J15" s="92" t="s">
        <v>308</v>
      </c>
      <c r="K15" s="92" t="s">
        <v>309</v>
      </c>
      <c r="L15" s="85" t="s">
        <v>310</v>
      </c>
      <c r="M15" s="85" t="s">
        <v>252</v>
      </c>
      <c r="N15" s="85">
        <v>80111700</v>
      </c>
      <c r="O15" s="85" t="s">
        <v>253</v>
      </c>
      <c r="P15" s="85" t="s">
        <v>311</v>
      </c>
      <c r="Q15" s="85">
        <v>4</v>
      </c>
      <c r="R15" s="89">
        <v>46027</v>
      </c>
      <c r="S15" s="85">
        <v>113</v>
      </c>
      <c r="T15" s="89">
        <v>46035</v>
      </c>
      <c r="U15" s="85" t="s">
        <v>134</v>
      </c>
      <c r="V15" s="85" t="s">
        <v>135</v>
      </c>
      <c r="W15" s="85" t="s">
        <v>136</v>
      </c>
      <c r="X15" s="85">
        <v>1</v>
      </c>
      <c r="Y15" s="85" t="s">
        <v>255</v>
      </c>
      <c r="Z15" s="85" t="s">
        <v>310</v>
      </c>
      <c r="AA15" s="85" t="s">
        <v>138</v>
      </c>
      <c r="AB15" s="85" t="s">
        <v>139</v>
      </c>
      <c r="AC15" s="85" t="s">
        <v>203</v>
      </c>
      <c r="AD15" s="85"/>
      <c r="AE15" s="85">
        <v>53041952</v>
      </c>
      <c r="AF15" s="85">
        <v>5</v>
      </c>
      <c r="AG15" s="89">
        <v>31346</v>
      </c>
      <c r="AH15" s="85" t="s">
        <v>312</v>
      </c>
      <c r="AI15" s="85"/>
      <c r="AJ15" s="92">
        <v>3174356510</v>
      </c>
      <c r="AK15" s="85" t="s">
        <v>313</v>
      </c>
      <c r="AL15" s="85" t="s">
        <v>143</v>
      </c>
      <c r="AM15" s="85" t="s">
        <v>222</v>
      </c>
      <c r="AN15" s="85" t="s">
        <v>130</v>
      </c>
      <c r="AO15" s="85">
        <v>1010170739</v>
      </c>
      <c r="AP15" s="85" t="s">
        <v>170</v>
      </c>
      <c r="AQ15" s="85"/>
      <c r="AR15" s="85"/>
      <c r="AS15" s="89">
        <v>46062</v>
      </c>
      <c r="AT15" s="85"/>
      <c r="AU15" s="85"/>
      <c r="AV15" s="85"/>
      <c r="AW15" s="85"/>
      <c r="AX15" s="85" t="s">
        <v>171</v>
      </c>
      <c r="AY15" s="85" t="s">
        <v>147</v>
      </c>
      <c r="AZ15" s="105">
        <v>46028</v>
      </c>
      <c r="BA15" s="105">
        <v>46031</v>
      </c>
      <c r="BB15" s="115">
        <v>87109000</v>
      </c>
      <c r="BC15" s="105">
        <v>46038</v>
      </c>
      <c r="BD15" s="105">
        <v>46371</v>
      </c>
      <c r="BE15" s="105">
        <f t="shared" si="0"/>
        <v>46371</v>
      </c>
      <c r="BF15" s="122"/>
      <c r="BG15" s="85" t="s">
        <v>148</v>
      </c>
      <c r="BH15" s="110">
        <v>7919000</v>
      </c>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v>0</v>
      </c>
      <c r="CM15" s="110">
        <v>87109000</v>
      </c>
      <c r="CN15" s="85"/>
      <c r="CO15" s="89">
        <v>46371</v>
      </c>
      <c r="CP15" s="89">
        <f t="shared" si="1"/>
        <v>46551</v>
      </c>
      <c r="CQ15" s="115">
        <v>87109000</v>
      </c>
      <c r="CR15" s="85" t="s">
        <v>149</v>
      </c>
      <c r="CS15" s="89">
        <v>46036</v>
      </c>
      <c r="CT15" s="128">
        <v>3344101271619</v>
      </c>
      <c r="CU15" s="85"/>
      <c r="CV15" s="85"/>
      <c r="CW15" s="85" t="s">
        <v>314</v>
      </c>
      <c r="CX15" s="85" t="s">
        <v>203</v>
      </c>
      <c r="CY15" s="85" t="s">
        <v>151</v>
      </c>
      <c r="CZ15" s="85">
        <v>2537</v>
      </c>
      <c r="DA15" s="85" t="s">
        <v>152</v>
      </c>
      <c r="DB15" s="85">
        <v>1</v>
      </c>
      <c r="DC15" s="85" t="s">
        <v>153</v>
      </c>
      <c r="DD15" s="85"/>
      <c r="DE15" s="85"/>
      <c r="DF15" s="85"/>
      <c r="DG15" s="85"/>
      <c r="DH15" s="85"/>
      <c r="DI15" s="85"/>
      <c r="DJ15" s="85"/>
      <c r="DK15" s="85"/>
      <c r="DL15" s="85"/>
      <c r="DM15" s="85"/>
      <c r="DN15" s="85"/>
      <c r="DO15" s="85"/>
      <c r="DP15" s="85"/>
      <c r="DQ15" s="85"/>
      <c r="DR15" s="85"/>
      <c r="DS15" s="85"/>
      <c r="DT15" s="86"/>
      <c r="DU15" s="81"/>
      <c r="DV15" s="72"/>
      <c r="DW15" s="72"/>
      <c r="DX15" s="72"/>
      <c r="DY15" s="72"/>
      <c r="DZ15" s="74"/>
      <c r="EA15" s="68"/>
      <c r="EB15" s="68"/>
      <c r="EC15" s="68"/>
      <c r="ED15" s="68"/>
      <c r="EE15" s="68"/>
      <c r="EF15" s="68"/>
      <c r="EG15" s="68"/>
      <c r="EH15" s="68"/>
      <c r="EI15" s="68"/>
      <c r="EJ15" s="68"/>
      <c r="EK15" s="68"/>
    </row>
    <row r="16" spans="1:141" ht="30" customHeight="1">
      <c r="A16" s="3" t="s">
        <v>123</v>
      </c>
      <c r="B16" s="84">
        <v>2026</v>
      </c>
      <c r="C16" s="85" t="s">
        <v>315</v>
      </c>
      <c r="D16" s="85"/>
      <c r="E16" s="85" t="s">
        <v>125</v>
      </c>
      <c r="F16" s="85">
        <v>144899</v>
      </c>
      <c r="G16" s="89">
        <v>46030</v>
      </c>
      <c r="H16" s="85" t="s">
        <v>247</v>
      </c>
      <c r="I16" s="85" t="s">
        <v>316</v>
      </c>
      <c r="J16" s="92" t="s">
        <v>317</v>
      </c>
      <c r="K16" s="92" t="s">
        <v>318</v>
      </c>
      <c r="L16" s="85" t="s">
        <v>319</v>
      </c>
      <c r="M16" s="85" t="s">
        <v>252</v>
      </c>
      <c r="N16" s="85">
        <v>80111700</v>
      </c>
      <c r="O16" s="85" t="s">
        <v>253</v>
      </c>
      <c r="P16" s="85" t="s">
        <v>320</v>
      </c>
      <c r="Q16" s="85">
        <v>4</v>
      </c>
      <c r="R16" s="89">
        <v>46027</v>
      </c>
      <c r="S16" s="85">
        <v>16</v>
      </c>
      <c r="T16" s="89">
        <v>46032</v>
      </c>
      <c r="U16" s="85" t="s">
        <v>134</v>
      </c>
      <c r="V16" s="85" t="s">
        <v>135</v>
      </c>
      <c r="W16" s="85" t="s">
        <v>136</v>
      </c>
      <c r="X16" s="85">
        <v>1</v>
      </c>
      <c r="Y16" s="85" t="s">
        <v>255</v>
      </c>
      <c r="Z16" s="85" t="s">
        <v>319</v>
      </c>
      <c r="AA16" s="85" t="s">
        <v>138</v>
      </c>
      <c r="AB16" s="85" t="s">
        <v>164</v>
      </c>
      <c r="AC16" s="85" t="s">
        <v>203</v>
      </c>
      <c r="AD16" s="85"/>
      <c r="AE16" s="85">
        <v>1016047711</v>
      </c>
      <c r="AF16" s="85">
        <v>0</v>
      </c>
      <c r="AG16" s="89">
        <v>33812</v>
      </c>
      <c r="AH16" s="85" t="s">
        <v>321</v>
      </c>
      <c r="AI16" s="85"/>
      <c r="AJ16" s="92">
        <v>3203992865</v>
      </c>
      <c r="AK16" s="85" t="s">
        <v>322</v>
      </c>
      <c r="AL16" s="85" t="s">
        <v>143</v>
      </c>
      <c r="AM16" s="85" t="s">
        <v>234</v>
      </c>
      <c r="AN16" s="85" t="s">
        <v>130</v>
      </c>
      <c r="AO16" s="85">
        <v>1010170739</v>
      </c>
      <c r="AP16" s="85" t="s">
        <v>170</v>
      </c>
      <c r="AQ16" s="85"/>
      <c r="AR16" s="85"/>
      <c r="AS16" s="89">
        <v>46062</v>
      </c>
      <c r="AT16" s="85"/>
      <c r="AU16" s="85"/>
      <c r="AV16" s="85"/>
      <c r="AW16" s="85"/>
      <c r="AX16" s="85" t="s">
        <v>171</v>
      </c>
      <c r="AY16" s="85" t="s">
        <v>147</v>
      </c>
      <c r="AZ16" s="105">
        <v>46028</v>
      </c>
      <c r="BA16" s="105">
        <v>46031</v>
      </c>
      <c r="BB16" s="115">
        <v>87109000</v>
      </c>
      <c r="BC16" s="105">
        <v>46038</v>
      </c>
      <c r="BD16" s="105">
        <v>46371</v>
      </c>
      <c r="BE16" s="105">
        <f t="shared" si="0"/>
        <v>46371</v>
      </c>
      <c r="BF16" s="122"/>
      <c r="BG16" s="85" t="s">
        <v>148</v>
      </c>
      <c r="BH16" s="110">
        <v>7919000</v>
      </c>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v>0</v>
      </c>
      <c r="CM16" s="110">
        <v>87109000</v>
      </c>
      <c r="CN16" s="85"/>
      <c r="CO16" s="89">
        <v>46371</v>
      </c>
      <c r="CP16" s="89">
        <f t="shared" si="1"/>
        <v>46551</v>
      </c>
      <c r="CQ16" s="115">
        <v>87109000</v>
      </c>
      <c r="CR16" s="85" t="s">
        <v>223</v>
      </c>
      <c r="CS16" s="89">
        <v>46035</v>
      </c>
      <c r="CT16" s="128">
        <v>1846101032421</v>
      </c>
      <c r="CU16" s="85"/>
      <c r="CV16" s="85"/>
      <c r="CW16" s="85" t="s">
        <v>323</v>
      </c>
      <c r="CX16" s="85" t="s">
        <v>203</v>
      </c>
      <c r="CY16" s="85" t="s">
        <v>324</v>
      </c>
      <c r="CZ16" s="85">
        <v>2537</v>
      </c>
      <c r="DA16" s="85" t="s">
        <v>152</v>
      </c>
      <c r="DB16" s="85">
        <v>1</v>
      </c>
      <c r="DC16" s="85" t="s">
        <v>153</v>
      </c>
      <c r="DD16" s="85"/>
      <c r="DE16" s="85"/>
      <c r="DF16" s="85"/>
      <c r="DG16" s="85"/>
      <c r="DH16" s="85"/>
      <c r="DI16" s="85"/>
      <c r="DJ16" s="85"/>
      <c r="DK16" s="85"/>
      <c r="DL16" s="85"/>
      <c r="DM16" s="85"/>
      <c r="DN16" s="85"/>
      <c r="DO16" s="85"/>
      <c r="DP16" s="85"/>
      <c r="DQ16" s="85"/>
      <c r="DR16" s="85"/>
      <c r="DS16" s="85"/>
      <c r="DT16" s="86"/>
      <c r="DU16" s="81"/>
      <c r="DV16" s="72"/>
      <c r="DW16" s="72"/>
      <c r="DX16" s="72"/>
      <c r="DY16" s="72"/>
      <c r="DZ16" s="74"/>
      <c r="EA16" s="68"/>
      <c r="EB16" s="68"/>
      <c r="EC16" s="68"/>
      <c r="ED16" s="68"/>
      <c r="EE16" s="68"/>
      <c r="EF16" s="68"/>
      <c r="EG16" s="68"/>
      <c r="EH16" s="68"/>
      <c r="EI16" s="68"/>
      <c r="EJ16" s="68"/>
      <c r="EK16" s="68"/>
    </row>
    <row r="17" spans="1:141" ht="30" customHeight="1">
      <c r="A17" s="3" t="s">
        <v>123</v>
      </c>
      <c r="B17" s="84">
        <v>2026</v>
      </c>
      <c r="C17" s="85" t="s">
        <v>325</v>
      </c>
      <c r="D17" s="85"/>
      <c r="E17" s="85" t="s">
        <v>125</v>
      </c>
      <c r="F17" s="85">
        <v>144899</v>
      </c>
      <c r="G17" s="89">
        <v>46030</v>
      </c>
      <c r="H17" s="85" t="s">
        <v>247</v>
      </c>
      <c r="I17" s="85" t="s">
        <v>326</v>
      </c>
      <c r="J17" s="92" t="s">
        <v>327</v>
      </c>
      <c r="K17" s="92" t="s">
        <v>328</v>
      </c>
      <c r="L17" s="85" t="s">
        <v>329</v>
      </c>
      <c r="M17" s="85" t="s">
        <v>252</v>
      </c>
      <c r="N17" s="85">
        <v>80111700</v>
      </c>
      <c r="O17" s="85" t="s">
        <v>253</v>
      </c>
      <c r="P17" s="85" t="s">
        <v>330</v>
      </c>
      <c r="Q17" s="85">
        <v>4</v>
      </c>
      <c r="R17" s="89">
        <v>46027</v>
      </c>
      <c r="S17" s="85">
        <v>17</v>
      </c>
      <c r="T17" s="89">
        <v>46032</v>
      </c>
      <c r="U17" s="85" t="s">
        <v>134</v>
      </c>
      <c r="V17" s="85" t="s">
        <v>135</v>
      </c>
      <c r="W17" s="85" t="s">
        <v>136</v>
      </c>
      <c r="X17" s="85">
        <v>1</v>
      </c>
      <c r="Y17" s="85" t="s">
        <v>255</v>
      </c>
      <c r="Z17" s="85" t="s">
        <v>329</v>
      </c>
      <c r="AA17" s="85" t="s">
        <v>138</v>
      </c>
      <c r="AB17" s="85" t="s">
        <v>139</v>
      </c>
      <c r="AC17" s="85" t="s">
        <v>203</v>
      </c>
      <c r="AD17" s="85"/>
      <c r="AE17" s="85">
        <v>1000047774</v>
      </c>
      <c r="AF17" s="85">
        <v>6</v>
      </c>
      <c r="AG17" s="89">
        <v>36704</v>
      </c>
      <c r="AH17" s="85" t="s">
        <v>331</v>
      </c>
      <c r="AI17" s="85"/>
      <c r="AJ17" s="92">
        <v>3157672993</v>
      </c>
      <c r="AK17" s="85" t="s">
        <v>332</v>
      </c>
      <c r="AL17" s="85" t="s">
        <v>189</v>
      </c>
      <c r="AM17" s="85" t="s">
        <v>234</v>
      </c>
      <c r="AN17" s="85" t="s">
        <v>130</v>
      </c>
      <c r="AO17" s="85">
        <v>1010170739</v>
      </c>
      <c r="AP17" s="85" t="s">
        <v>170</v>
      </c>
      <c r="AQ17" s="85"/>
      <c r="AR17" s="85"/>
      <c r="AS17" s="89">
        <v>46062</v>
      </c>
      <c r="AT17" s="85"/>
      <c r="AU17" s="85"/>
      <c r="AV17" s="85"/>
      <c r="AW17" s="85"/>
      <c r="AX17" s="85" t="s">
        <v>171</v>
      </c>
      <c r="AY17" s="85" t="s">
        <v>147</v>
      </c>
      <c r="AZ17" s="105">
        <v>46028</v>
      </c>
      <c r="BA17" s="105">
        <v>46031</v>
      </c>
      <c r="BB17" s="115">
        <v>87109000</v>
      </c>
      <c r="BC17" s="105">
        <v>46038</v>
      </c>
      <c r="BD17" s="105">
        <v>46371</v>
      </c>
      <c r="BE17" s="105">
        <f t="shared" si="0"/>
        <v>46371</v>
      </c>
      <c r="BF17" s="122"/>
      <c r="BG17" s="85" t="s">
        <v>148</v>
      </c>
      <c r="BH17" s="110">
        <v>7919000</v>
      </c>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v>0</v>
      </c>
      <c r="CM17" s="110">
        <v>87109000</v>
      </c>
      <c r="CN17" s="85"/>
      <c r="CO17" s="89">
        <v>46371</v>
      </c>
      <c r="CP17" s="89">
        <f t="shared" si="1"/>
        <v>46551</v>
      </c>
      <c r="CQ17" s="115">
        <v>87109000</v>
      </c>
      <c r="CR17" s="85" t="s">
        <v>149</v>
      </c>
      <c r="CS17" s="89">
        <v>46035</v>
      </c>
      <c r="CT17" s="128">
        <v>3344101271528</v>
      </c>
      <c r="CU17" s="85"/>
      <c r="CV17" s="85"/>
      <c r="CW17" s="85" t="s">
        <v>333</v>
      </c>
      <c r="CX17" s="85" t="s">
        <v>203</v>
      </c>
      <c r="CY17" s="85" t="s">
        <v>207</v>
      </c>
      <c r="CZ17" s="85">
        <v>2537</v>
      </c>
      <c r="DA17" s="85" t="s">
        <v>152</v>
      </c>
      <c r="DB17" s="85">
        <v>1</v>
      </c>
      <c r="DC17" s="85" t="s">
        <v>153</v>
      </c>
      <c r="DD17" s="85"/>
      <c r="DE17" s="85"/>
      <c r="DF17" s="85"/>
      <c r="DG17" s="85"/>
      <c r="DH17" s="85"/>
      <c r="DI17" s="85"/>
      <c r="DJ17" s="85"/>
      <c r="DK17" s="85"/>
      <c r="DL17" s="85"/>
      <c r="DM17" s="85"/>
      <c r="DN17" s="85"/>
      <c r="DO17" s="85"/>
      <c r="DP17" s="85"/>
      <c r="DQ17" s="85"/>
      <c r="DR17" s="85"/>
      <c r="DS17" s="85"/>
      <c r="DT17" s="86"/>
      <c r="DU17" s="81"/>
      <c r="DV17" s="72"/>
      <c r="DW17" s="72"/>
      <c r="DX17" s="72"/>
      <c r="DY17" s="72"/>
      <c r="DZ17" s="74"/>
      <c r="EA17" s="68"/>
      <c r="EB17" s="68"/>
      <c r="EC17" s="68"/>
      <c r="ED17" s="68"/>
      <c r="EE17" s="68"/>
      <c r="EF17" s="68"/>
      <c r="EG17" s="68"/>
      <c r="EH17" s="68"/>
      <c r="EI17" s="68"/>
      <c r="EJ17" s="68"/>
      <c r="EK17" s="68"/>
    </row>
    <row r="18" spans="1:141" ht="30" customHeight="1">
      <c r="A18" s="3" t="s">
        <v>123</v>
      </c>
      <c r="B18" s="84">
        <v>2026</v>
      </c>
      <c r="C18" s="85" t="s">
        <v>334</v>
      </c>
      <c r="D18" s="85"/>
      <c r="E18" s="85" t="s">
        <v>125</v>
      </c>
      <c r="F18" s="85">
        <v>144899</v>
      </c>
      <c r="G18" s="89">
        <v>46030</v>
      </c>
      <c r="H18" s="85" t="s">
        <v>247</v>
      </c>
      <c r="I18" s="85" t="s">
        <v>335</v>
      </c>
      <c r="J18" s="92" t="s">
        <v>336</v>
      </c>
      <c r="K18" s="92" t="s">
        <v>337</v>
      </c>
      <c r="L18" s="85" t="s">
        <v>338</v>
      </c>
      <c r="M18" s="85" t="s">
        <v>252</v>
      </c>
      <c r="N18" s="85">
        <v>80111700</v>
      </c>
      <c r="O18" s="85" t="s">
        <v>253</v>
      </c>
      <c r="P18" s="85" t="s">
        <v>339</v>
      </c>
      <c r="Q18" s="85">
        <v>4</v>
      </c>
      <c r="R18" s="89">
        <v>46027</v>
      </c>
      <c r="S18" s="85">
        <v>18</v>
      </c>
      <c r="T18" s="89">
        <v>46032</v>
      </c>
      <c r="U18" s="85" t="s">
        <v>134</v>
      </c>
      <c r="V18" s="85" t="s">
        <v>135</v>
      </c>
      <c r="W18" s="85" t="s">
        <v>136</v>
      </c>
      <c r="X18" s="85">
        <v>1</v>
      </c>
      <c r="Y18" s="85" t="s">
        <v>255</v>
      </c>
      <c r="Z18" s="85" t="s">
        <v>338</v>
      </c>
      <c r="AA18" s="85" t="s">
        <v>138</v>
      </c>
      <c r="AB18" s="85" t="s">
        <v>164</v>
      </c>
      <c r="AC18" s="85" t="s">
        <v>203</v>
      </c>
      <c r="AD18" s="85"/>
      <c r="AE18" s="85">
        <v>1001216964</v>
      </c>
      <c r="AF18" s="85">
        <v>8</v>
      </c>
      <c r="AG18" s="89">
        <v>35128</v>
      </c>
      <c r="AH18" s="85" t="s">
        <v>340</v>
      </c>
      <c r="AI18" s="85"/>
      <c r="AJ18" s="92">
        <v>3134116953</v>
      </c>
      <c r="AK18" s="85" t="s">
        <v>341</v>
      </c>
      <c r="AL18" s="85" t="s">
        <v>143</v>
      </c>
      <c r="AM18" s="85" t="s">
        <v>234</v>
      </c>
      <c r="AN18" s="85" t="s">
        <v>130</v>
      </c>
      <c r="AO18" s="85">
        <v>1010170739</v>
      </c>
      <c r="AP18" s="85" t="s">
        <v>170</v>
      </c>
      <c r="AQ18" s="85"/>
      <c r="AR18" s="85"/>
      <c r="AS18" s="89">
        <v>46062</v>
      </c>
      <c r="AT18" s="85"/>
      <c r="AU18" s="85"/>
      <c r="AV18" s="85"/>
      <c r="AW18" s="85"/>
      <c r="AX18" s="85" t="s">
        <v>171</v>
      </c>
      <c r="AY18" s="85" t="s">
        <v>147</v>
      </c>
      <c r="AZ18" s="105">
        <v>46028</v>
      </c>
      <c r="BA18" s="105">
        <v>46031</v>
      </c>
      <c r="BB18" s="115">
        <v>87109000</v>
      </c>
      <c r="BC18" s="105">
        <v>46038</v>
      </c>
      <c r="BD18" s="105">
        <v>46371</v>
      </c>
      <c r="BE18" s="105">
        <f t="shared" si="0"/>
        <v>46371</v>
      </c>
      <c r="BF18" s="122"/>
      <c r="BG18" s="85" t="s">
        <v>148</v>
      </c>
      <c r="BH18" s="110">
        <v>7919000</v>
      </c>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v>0</v>
      </c>
      <c r="CM18" s="110">
        <v>87109000</v>
      </c>
      <c r="CN18" s="85"/>
      <c r="CO18" s="89">
        <v>46371</v>
      </c>
      <c r="CP18" s="89">
        <f t="shared" si="1"/>
        <v>46551</v>
      </c>
      <c r="CQ18" s="115">
        <v>87109000</v>
      </c>
      <c r="CR18" s="85" t="s">
        <v>342</v>
      </c>
      <c r="CS18" s="89">
        <v>46035</v>
      </c>
      <c r="CT18" s="128" t="s">
        <v>343</v>
      </c>
      <c r="CU18" s="85"/>
      <c r="CV18" s="85"/>
      <c r="CW18" s="85" t="s">
        <v>344</v>
      </c>
      <c r="CX18" s="85" t="s">
        <v>203</v>
      </c>
      <c r="CY18" s="85" t="s">
        <v>207</v>
      </c>
      <c r="CZ18" s="85">
        <v>2537</v>
      </c>
      <c r="DA18" s="85" t="s">
        <v>152</v>
      </c>
      <c r="DB18" s="85">
        <v>1</v>
      </c>
      <c r="DC18" s="85" t="s">
        <v>153</v>
      </c>
      <c r="DD18" s="85"/>
      <c r="DE18" s="85"/>
      <c r="DF18" s="85"/>
      <c r="DG18" s="85"/>
      <c r="DH18" s="85"/>
      <c r="DI18" s="85"/>
      <c r="DJ18" s="85"/>
      <c r="DK18" s="85"/>
      <c r="DL18" s="85"/>
      <c r="DM18" s="85"/>
      <c r="DN18" s="85"/>
      <c r="DO18" s="85"/>
      <c r="DP18" s="85"/>
      <c r="DQ18" s="85"/>
      <c r="DR18" s="85"/>
      <c r="DS18" s="85"/>
      <c r="DT18" s="86"/>
      <c r="DU18" s="81"/>
      <c r="DV18" s="72"/>
      <c r="DW18" s="72"/>
      <c r="DX18" s="72"/>
      <c r="DY18" s="72"/>
      <c r="DZ18" s="74"/>
      <c r="EA18" s="68"/>
      <c r="EB18" s="68"/>
      <c r="EC18" s="68"/>
      <c r="ED18" s="68"/>
      <c r="EE18" s="68"/>
      <c r="EF18" s="68"/>
      <c r="EG18" s="68"/>
      <c r="EH18" s="68"/>
      <c r="EI18" s="68"/>
      <c r="EJ18" s="68"/>
      <c r="EK18" s="68"/>
    </row>
    <row r="19" spans="1:141" ht="30" customHeight="1">
      <c r="A19" s="3" t="s">
        <v>123</v>
      </c>
      <c r="B19" s="84">
        <v>2026</v>
      </c>
      <c r="C19" s="85" t="s">
        <v>345</v>
      </c>
      <c r="D19" s="85"/>
      <c r="E19" s="85" t="s">
        <v>125</v>
      </c>
      <c r="F19" s="85">
        <v>144899</v>
      </c>
      <c r="G19" s="89">
        <v>46030</v>
      </c>
      <c r="H19" s="85" t="s">
        <v>247</v>
      </c>
      <c r="I19" s="85" t="s">
        <v>346</v>
      </c>
      <c r="J19" s="92" t="s">
        <v>347</v>
      </c>
      <c r="K19" s="92" t="s">
        <v>348</v>
      </c>
      <c r="L19" s="85" t="s">
        <v>349</v>
      </c>
      <c r="M19" s="85" t="s">
        <v>252</v>
      </c>
      <c r="N19" s="85">
        <v>80111700</v>
      </c>
      <c r="O19" s="85" t="s">
        <v>253</v>
      </c>
      <c r="P19" s="85" t="s">
        <v>350</v>
      </c>
      <c r="Q19" s="85">
        <v>4</v>
      </c>
      <c r="R19" s="89">
        <v>46027</v>
      </c>
      <c r="S19" s="85">
        <v>19</v>
      </c>
      <c r="T19" s="89">
        <v>46032</v>
      </c>
      <c r="U19" s="85" t="s">
        <v>134</v>
      </c>
      <c r="V19" s="85" t="s">
        <v>135</v>
      </c>
      <c r="W19" s="85" t="s">
        <v>136</v>
      </c>
      <c r="X19" s="85">
        <v>1</v>
      </c>
      <c r="Y19" s="85" t="s">
        <v>255</v>
      </c>
      <c r="Z19" s="85" t="s">
        <v>349</v>
      </c>
      <c r="AA19" s="85" t="s">
        <v>138</v>
      </c>
      <c r="AB19" s="85" t="s">
        <v>139</v>
      </c>
      <c r="AC19" s="85" t="s">
        <v>203</v>
      </c>
      <c r="AD19" s="85"/>
      <c r="AE19" s="85">
        <v>1110480582</v>
      </c>
      <c r="AF19" s="85">
        <v>3</v>
      </c>
      <c r="AG19" s="89">
        <v>32541</v>
      </c>
      <c r="AH19" s="85" t="s">
        <v>351</v>
      </c>
      <c r="AI19" s="85"/>
      <c r="AJ19" s="92">
        <v>3204000320</v>
      </c>
      <c r="AK19" s="85" t="s">
        <v>352</v>
      </c>
      <c r="AL19" s="85" t="s">
        <v>258</v>
      </c>
      <c r="AM19" s="85" t="s">
        <v>234</v>
      </c>
      <c r="AN19" s="85" t="s">
        <v>130</v>
      </c>
      <c r="AO19" s="85">
        <v>1010170739</v>
      </c>
      <c r="AP19" s="85" t="s">
        <v>170</v>
      </c>
      <c r="AQ19" s="85"/>
      <c r="AR19" s="85"/>
      <c r="AS19" s="89">
        <v>46062</v>
      </c>
      <c r="AT19" s="85"/>
      <c r="AU19" s="85"/>
      <c r="AV19" s="85"/>
      <c r="AW19" s="85"/>
      <c r="AX19" s="85" t="s">
        <v>171</v>
      </c>
      <c r="AY19" s="85" t="s">
        <v>147</v>
      </c>
      <c r="AZ19" s="105">
        <v>46028</v>
      </c>
      <c r="BA19" s="105">
        <v>46031</v>
      </c>
      <c r="BB19" s="115">
        <v>87109000</v>
      </c>
      <c r="BC19" s="105">
        <v>46038</v>
      </c>
      <c r="BD19" s="105">
        <v>46371</v>
      </c>
      <c r="BE19" s="105">
        <f t="shared" si="0"/>
        <v>46371</v>
      </c>
      <c r="BF19" s="122"/>
      <c r="BG19" s="85" t="s">
        <v>148</v>
      </c>
      <c r="BH19" s="110">
        <v>7919000</v>
      </c>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v>0</v>
      </c>
      <c r="CM19" s="110">
        <v>87109000</v>
      </c>
      <c r="CN19" s="85"/>
      <c r="CO19" s="89">
        <v>46371</v>
      </c>
      <c r="CP19" s="89">
        <f t="shared" si="1"/>
        <v>46551</v>
      </c>
      <c r="CQ19" s="115">
        <v>87109000</v>
      </c>
      <c r="CR19" s="85" t="s">
        <v>149</v>
      </c>
      <c r="CS19" s="89">
        <v>46035</v>
      </c>
      <c r="CT19" s="128">
        <v>1846101032448</v>
      </c>
      <c r="CU19" s="85"/>
      <c r="CV19" s="85"/>
      <c r="CW19" s="85" t="s">
        <v>353</v>
      </c>
      <c r="CX19" s="85" t="s">
        <v>203</v>
      </c>
      <c r="CY19" s="85" t="s">
        <v>207</v>
      </c>
      <c r="CZ19" s="85">
        <v>2537</v>
      </c>
      <c r="DA19" s="85" t="s">
        <v>152</v>
      </c>
      <c r="DB19" s="85">
        <v>1</v>
      </c>
      <c r="DC19" s="85" t="s">
        <v>153</v>
      </c>
      <c r="DD19" s="85"/>
      <c r="DE19" s="85"/>
      <c r="DF19" s="85"/>
      <c r="DG19" s="85"/>
      <c r="DH19" s="85"/>
      <c r="DI19" s="85"/>
      <c r="DJ19" s="85"/>
      <c r="DK19" s="85"/>
      <c r="DL19" s="85"/>
      <c r="DM19" s="85"/>
      <c r="DN19" s="85"/>
      <c r="DO19" s="85"/>
      <c r="DP19" s="85"/>
      <c r="DQ19" s="85"/>
      <c r="DR19" s="85"/>
      <c r="DS19" s="85"/>
      <c r="DT19" s="86"/>
      <c r="DU19" s="81"/>
      <c r="DV19" s="72"/>
      <c r="DW19" s="72"/>
      <c r="DX19" s="72"/>
      <c r="DY19" s="72"/>
      <c r="DZ19" s="74"/>
      <c r="EA19" s="68"/>
      <c r="EB19" s="68"/>
      <c r="EC19" s="68"/>
      <c r="ED19" s="68"/>
      <c r="EE19" s="68"/>
      <c r="EF19" s="68"/>
      <c r="EG19" s="68"/>
      <c r="EH19" s="68"/>
      <c r="EI19" s="68"/>
      <c r="EJ19" s="68"/>
      <c r="EK19" s="68"/>
    </row>
    <row r="20" spans="1:141" ht="30" customHeight="1">
      <c r="A20" s="3" t="s">
        <v>123</v>
      </c>
      <c r="B20" s="84">
        <v>2026</v>
      </c>
      <c r="C20" s="85" t="s">
        <v>354</v>
      </c>
      <c r="D20" s="85"/>
      <c r="E20" s="85" t="s">
        <v>125</v>
      </c>
      <c r="F20" s="85">
        <v>144899</v>
      </c>
      <c r="G20" s="89">
        <v>46030</v>
      </c>
      <c r="H20" s="85" t="s">
        <v>247</v>
      </c>
      <c r="I20" s="85" t="s">
        <v>355</v>
      </c>
      <c r="J20" s="92" t="s">
        <v>356</v>
      </c>
      <c r="K20" s="92" t="s">
        <v>357</v>
      </c>
      <c r="L20" s="85" t="s">
        <v>358</v>
      </c>
      <c r="M20" s="85" t="s">
        <v>252</v>
      </c>
      <c r="N20" s="85">
        <v>80111700</v>
      </c>
      <c r="O20" s="85" t="s">
        <v>253</v>
      </c>
      <c r="P20" s="85" t="s">
        <v>359</v>
      </c>
      <c r="Q20" s="85">
        <v>4</v>
      </c>
      <c r="R20" s="89">
        <v>46027</v>
      </c>
      <c r="S20" s="85">
        <v>111</v>
      </c>
      <c r="T20" s="89">
        <v>46035</v>
      </c>
      <c r="U20" s="85" t="s">
        <v>134</v>
      </c>
      <c r="V20" s="85" t="s">
        <v>135</v>
      </c>
      <c r="W20" s="85" t="s">
        <v>136</v>
      </c>
      <c r="X20" s="85">
        <v>1</v>
      </c>
      <c r="Y20" s="85" t="s">
        <v>255</v>
      </c>
      <c r="Z20" s="85" t="s">
        <v>358</v>
      </c>
      <c r="AA20" s="85" t="s">
        <v>138</v>
      </c>
      <c r="AB20" s="85" t="s">
        <v>139</v>
      </c>
      <c r="AC20" s="85" t="s">
        <v>360</v>
      </c>
      <c r="AD20" s="85"/>
      <c r="AE20" s="85">
        <v>39543297</v>
      </c>
      <c r="AF20" s="85">
        <v>2</v>
      </c>
      <c r="AG20" s="89">
        <v>24476</v>
      </c>
      <c r="AH20" s="85" t="s">
        <v>361</v>
      </c>
      <c r="AI20" s="85"/>
      <c r="AJ20" s="92">
        <v>3124807536</v>
      </c>
      <c r="AK20" s="85" t="s">
        <v>362</v>
      </c>
      <c r="AL20" s="85" t="s">
        <v>271</v>
      </c>
      <c r="AM20" s="85" t="s">
        <v>234</v>
      </c>
      <c r="AN20" s="85" t="s">
        <v>130</v>
      </c>
      <c r="AO20" s="85">
        <v>1010170739</v>
      </c>
      <c r="AP20" s="85" t="s">
        <v>170</v>
      </c>
      <c r="AQ20" s="85"/>
      <c r="AR20" s="85"/>
      <c r="AS20" s="89">
        <v>46062</v>
      </c>
      <c r="AT20" s="85"/>
      <c r="AU20" s="85"/>
      <c r="AV20" s="85"/>
      <c r="AW20" s="85"/>
      <c r="AX20" s="85" t="s">
        <v>171</v>
      </c>
      <c r="AY20" s="85" t="s">
        <v>147</v>
      </c>
      <c r="AZ20" s="105">
        <v>46028</v>
      </c>
      <c r="BA20" s="105">
        <v>46031</v>
      </c>
      <c r="BB20" s="115">
        <v>87109000</v>
      </c>
      <c r="BC20" s="105">
        <v>46038</v>
      </c>
      <c r="BD20" s="105">
        <v>46371</v>
      </c>
      <c r="BE20" s="105">
        <f t="shared" si="0"/>
        <v>46371</v>
      </c>
      <c r="BF20" s="122"/>
      <c r="BG20" s="85" t="s">
        <v>148</v>
      </c>
      <c r="BH20" s="110">
        <v>7919000</v>
      </c>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v>0</v>
      </c>
      <c r="CM20" s="110">
        <v>87109000</v>
      </c>
      <c r="CN20" s="85"/>
      <c r="CO20" s="89">
        <v>46371</v>
      </c>
      <c r="CP20" s="89">
        <f t="shared" si="1"/>
        <v>46551</v>
      </c>
      <c r="CQ20" s="115">
        <v>87109000</v>
      </c>
      <c r="CR20" s="85" t="s">
        <v>363</v>
      </c>
      <c r="CS20" s="89">
        <v>46034</v>
      </c>
      <c r="CT20" s="128">
        <v>344101271432</v>
      </c>
      <c r="CU20" s="85"/>
      <c r="CV20" s="85"/>
      <c r="CW20" s="85" t="s">
        <v>260</v>
      </c>
      <c r="CX20" s="85" t="s">
        <v>360</v>
      </c>
      <c r="CY20" s="85" t="s">
        <v>245</v>
      </c>
      <c r="CZ20" s="85">
        <v>2537</v>
      </c>
      <c r="DA20" s="85" t="s">
        <v>152</v>
      </c>
      <c r="DB20" s="85">
        <v>1</v>
      </c>
      <c r="DC20" s="85" t="s">
        <v>153</v>
      </c>
      <c r="DD20" s="85"/>
      <c r="DE20" s="85"/>
      <c r="DF20" s="85"/>
      <c r="DG20" s="85"/>
      <c r="DH20" s="85"/>
      <c r="DI20" s="85"/>
      <c r="DJ20" s="85"/>
      <c r="DK20" s="85"/>
      <c r="DL20" s="85"/>
      <c r="DM20" s="85"/>
      <c r="DN20" s="85"/>
      <c r="DO20" s="85"/>
      <c r="DP20" s="85"/>
      <c r="DQ20" s="85"/>
      <c r="DR20" s="85"/>
      <c r="DS20" s="85"/>
      <c r="DT20" s="86"/>
      <c r="DU20" s="81"/>
      <c r="DV20" s="72"/>
      <c r="DW20" s="72"/>
      <c r="DX20" s="72"/>
      <c r="DY20" s="72"/>
      <c r="DZ20" s="74"/>
      <c r="EA20" s="68"/>
      <c r="EB20" s="68"/>
      <c r="EC20" s="68"/>
      <c r="ED20" s="68"/>
      <c r="EE20" s="68"/>
      <c r="EF20" s="68"/>
      <c r="EG20" s="68"/>
      <c r="EH20" s="68"/>
      <c r="EI20" s="68"/>
      <c r="EJ20" s="68"/>
      <c r="EK20" s="68"/>
    </row>
    <row r="21" spans="1:141" ht="30" customHeight="1">
      <c r="A21" s="3" t="s">
        <v>123</v>
      </c>
      <c r="B21" s="84">
        <v>2026</v>
      </c>
      <c r="C21" s="85" t="s">
        <v>364</v>
      </c>
      <c r="D21" s="85"/>
      <c r="E21" s="85" t="s">
        <v>125</v>
      </c>
      <c r="F21" s="85">
        <v>144899</v>
      </c>
      <c r="G21" s="89">
        <v>46032</v>
      </c>
      <c r="H21" s="85" t="s">
        <v>247</v>
      </c>
      <c r="I21" s="85" t="s">
        <v>365</v>
      </c>
      <c r="J21" s="92" t="s">
        <v>366</v>
      </c>
      <c r="K21" s="92" t="s">
        <v>367</v>
      </c>
      <c r="L21" s="85" t="s">
        <v>368</v>
      </c>
      <c r="M21" s="85" t="s">
        <v>252</v>
      </c>
      <c r="N21" s="85">
        <v>80111700</v>
      </c>
      <c r="O21" s="85" t="s">
        <v>253</v>
      </c>
      <c r="P21" s="85" t="s">
        <v>369</v>
      </c>
      <c r="Q21" s="85">
        <v>4</v>
      </c>
      <c r="R21" s="89">
        <v>46027</v>
      </c>
      <c r="S21" s="85">
        <v>11</v>
      </c>
      <c r="T21" s="89">
        <v>46032</v>
      </c>
      <c r="U21" s="85" t="s">
        <v>134</v>
      </c>
      <c r="V21" s="85" t="s">
        <v>135</v>
      </c>
      <c r="W21" s="85" t="s">
        <v>136</v>
      </c>
      <c r="X21" s="85">
        <v>1</v>
      </c>
      <c r="Y21" s="85" t="s">
        <v>255</v>
      </c>
      <c r="Z21" s="85" t="s">
        <v>368</v>
      </c>
      <c r="AA21" s="85" t="s">
        <v>138</v>
      </c>
      <c r="AB21" s="85" t="s">
        <v>139</v>
      </c>
      <c r="AC21" s="85" t="s">
        <v>203</v>
      </c>
      <c r="AD21" s="85"/>
      <c r="AE21" s="85">
        <v>1030530488</v>
      </c>
      <c r="AF21" s="85">
        <v>4</v>
      </c>
      <c r="AG21" s="89">
        <v>31713</v>
      </c>
      <c r="AH21" s="85" t="s">
        <v>370</v>
      </c>
      <c r="AI21" s="85"/>
      <c r="AJ21" s="92">
        <v>3114817409</v>
      </c>
      <c r="AK21" s="85" t="s">
        <v>371</v>
      </c>
      <c r="AL21" s="85" t="s">
        <v>143</v>
      </c>
      <c r="AM21" s="85" t="s">
        <v>144</v>
      </c>
      <c r="AN21" s="85" t="s">
        <v>130</v>
      </c>
      <c r="AO21" s="85">
        <v>1010170739</v>
      </c>
      <c r="AP21" s="85" t="s">
        <v>170</v>
      </c>
      <c r="AQ21" s="85"/>
      <c r="AR21" s="85"/>
      <c r="AS21" s="89">
        <v>46062</v>
      </c>
      <c r="AT21" s="85"/>
      <c r="AU21" s="85"/>
      <c r="AV21" s="85"/>
      <c r="AW21" s="85"/>
      <c r="AX21" s="85" t="s">
        <v>171</v>
      </c>
      <c r="AY21" s="85" t="s">
        <v>147</v>
      </c>
      <c r="AZ21" s="105">
        <v>46028</v>
      </c>
      <c r="BA21" s="105">
        <v>46030</v>
      </c>
      <c r="BB21" s="115">
        <v>87109000</v>
      </c>
      <c r="BC21" s="105">
        <v>46032</v>
      </c>
      <c r="BD21" s="105">
        <v>46365</v>
      </c>
      <c r="BE21" s="105">
        <f t="shared" si="0"/>
        <v>46365</v>
      </c>
      <c r="BF21" s="122"/>
      <c r="BG21" s="85" t="s">
        <v>148</v>
      </c>
      <c r="BH21" s="110">
        <v>7919000</v>
      </c>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v>0</v>
      </c>
      <c r="CM21" s="110">
        <v>87109000</v>
      </c>
      <c r="CN21" s="85"/>
      <c r="CO21" s="89">
        <v>46365</v>
      </c>
      <c r="CP21" s="89">
        <f t="shared" si="1"/>
        <v>46545</v>
      </c>
      <c r="CQ21" s="115">
        <v>87109000</v>
      </c>
      <c r="CR21" s="85" t="s">
        <v>149</v>
      </c>
      <c r="CS21" s="89">
        <v>46031</v>
      </c>
      <c r="CT21" s="128">
        <v>2144101489175</v>
      </c>
      <c r="CU21" s="85"/>
      <c r="CV21" s="85"/>
      <c r="CW21" s="85" t="s">
        <v>260</v>
      </c>
      <c r="CX21" s="85" t="s">
        <v>203</v>
      </c>
      <c r="CY21" s="85" t="s">
        <v>372</v>
      </c>
      <c r="CZ21" s="85">
        <v>2537</v>
      </c>
      <c r="DA21" s="85" t="s">
        <v>152</v>
      </c>
      <c r="DB21" s="85">
        <v>1</v>
      </c>
      <c r="DC21" s="85" t="s">
        <v>153</v>
      </c>
      <c r="DD21" s="85"/>
      <c r="DE21" s="85"/>
      <c r="DF21" s="85"/>
      <c r="DG21" s="85"/>
      <c r="DH21" s="85"/>
      <c r="DI21" s="85"/>
      <c r="DJ21" s="85"/>
      <c r="DK21" s="85"/>
      <c r="DL21" s="85"/>
      <c r="DM21" s="85"/>
      <c r="DN21" s="85"/>
      <c r="DO21" s="85"/>
      <c r="DP21" s="85"/>
      <c r="DQ21" s="85"/>
      <c r="DR21" s="85"/>
      <c r="DS21" s="85"/>
      <c r="DT21" s="86"/>
      <c r="DU21" s="81"/>
      <c r="DV21" s="72"/>
      <c r="DW21" s="72"/>
      <c r="DX21" s="72"/>
      <c r="DY21" s="72"/>
      <c r="DZ21" s="74"/>
      <c r="EA21" s="68"/>
      <c r="EB21" s="68"/>
      <c r="EC21" s="68"/>
      <c r="ED21" s="68"/>
      <c r="EE21" s="68"/>
      <c r="EF21" s="68"/>
      <c r="EG21" s="68"/>
      <c r="EH21" s="68"/>
      <c r="EI21" s="68"/>
      <c r="EJ21" s="68"/>
      <c r="EK21" s="68"/>
    </row>
    <row r="22" spans="1:141" ht="30" customHeight="1">
      <c r="A22" s="3" t="s">
        <v>123</v>
      </c>
      <c r="B22" s="84">
        <v>2026</v>
      </c>
      <c r="C22" s="85" t="s">
        <v>373</v>
      </c>
      <c r="D22" s="85"/>
      <c r="E22" s="85" t="s">
        <v>125</v>
      </c>
      <c r="F22" s="85">
        <v>145021</v>
      </c>
      <c r="G22" s="89">
        <v>46032</v>
      </c>
      <c r="H22" s="85" t="s">
        <v>374</v>
      </c>
      <c r="I22" s="85" t="s">
        <v>375</v>
      </c>
      <c r="J22" s="92" t="s">
        <v>376</v>
      </c>
      <c r="K22" s="92" t="s">
        <v>377</v>
      </c>
      <c r="L22" s="85" t="s">
        <v>378</v>
      </c>
      <c r="M22" s="85" t="s">
        <v>379</v>
      </c>
      <c r="N22" s="85">
        <v>80111700</v>
      </c>
      <c r="O22" s="85" t="s">
        <v>380</v>
      </c>
      <c r="P22" s="85" t="s">
        <v>381</v>
      </c>
      <c r="Q22" s="85">
        <v>5</v>
      </c>
      <c r="R22" s="89">
        <v>46027</v>
      </c>
      <c r="S22" s="85">
        <v>10</v>
      </c>
      <c r="T22" s="89">
        <v>46032</v>
      </c>
      <c r="U22" s="85" t="s">
        <v>134</v>
      </c>
      <c r="V22" s="85" t="s">
        <v>135</v>
      </c>
      <c r="W22" s="85" t="s">
        <v>136</v>
      </c>
      <c r="X22" s="85">
        <v>1</v>
      </c>
      <c r="Y22" s="85" t="s">
        <v>382</v>
      </c>
      <c r="Z22" s="85" t="s">
        <v>378</v>
      </c>
      <c r="AA22" s="85" t="s">
        <v>138</v>
      </c>
      <c r="AB22" s="85" t="s">
        <v>139</v>
      </c>
      <c r="AC22" s="85" t="s">
        <v>203</v>
      </c>
      <c r="AD22" s="85"/>
      <c r="AE22" s="85">
        <v>53074893</v>
      </c>
      <c r="AF22" s="85">
        <v>0</v>
      </c>
      <c r="AG22" s="89">
        <v>31119</v>
      </c>
      <c r="AH22" s="85" t="s">
        <v>383</v>
      </c>
      <c r="AI22" s="85" t="e">
        <v>#REF!</v>
      </c>
      <c r="AJ22" s="92">
        <v>3153263205</v>
      </c>
      <c r="AK22" s="85" t="s">
        <v>384</v>
      </c>
      <c r="AL22" s="85" t="s">
        <v>143</v>
      </c>
      <c r="AM22" s="85" t="s">
        <v>385</v>
      </c>
      <c r="AN22" s="85" t="s">
        <v>130</v>
      </c>
      <c r="AO22" s="85">
        <v>1010170739</v>
      </c>
      <c r="AP22" s="85" t="s">
        <v>170</v>
      </c>
      <c r="AQ22" s="85"/>
      <c r="AR22" s="85"/>
      <c r="AS22" s="89">
        <v>46062</v>
      </c>
      <c r="AT22" s="85"/>
      <c r="AU22" s="85"/>
      <c r="AV22" s="85"/>
      <c r="AW22" s="85"/>
      <c r="AX22" s="85" t="s">
        <v>171</v>
      </c>
      <c r="AY22" s="85" t="s">
        <v>147</v>
      </c>
      <c r="AZ22" s="105">
        <v>46029</v>
      </c>
      <c r="BA22" s="105">
        <v>46030</v>
      </c>
      <c r="BB22" s="115">
        <v>87109000</v>
      </c>
      <c r="BC22" s="105">
        <v>46038</v>
      </c>
      <c r="BD22" s="105">
        <v>46371</v>
      </c>
      <c r="BE22" s="105">
        <f t="shared" si="0"/>
        <v>46371</v>
      </c>
      <c r="BF22" s="122"/>
      <c r="BG22" s="85" t="s">
        <v>148</v>
      </c>
      <c r="BH22" s="110">
        <v>7919000</v>
      </c>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v>0</v>
      </c>
      <c r="CM22" s="110">
        <v>87109000</v>
      </c>
      <c r="CN22" s="85"/>
      <c r="CO22" s="89">
        <v>46371</v>
      </c>
      <c r="CP22" s="89">
        <f t="shared" si="1"/>
        <v>46551</v>
      </c>
      <c r="CQ22" s="115">
        <v>87109000</v>
      </c>
      <c r="CR22" s="85" t="s">
        <v>149</v>
      </c>
      <c r="CS22" s="89">
        <v>46035</v>
      </c>
      <c r="CT22" s="128">
        <v>3346101069609</v>
      </c>
      <c r="CU22" s="85"/>
      <c r="CV22" s="85"/>
      <c r="CW22" s="85" t="s">
        <v>386</v>
      </c>
      <c r="CX22" s="85" t="s">
        <v>203</v>
      </c>
      <c r="CY22" s="85" t="s">
        <v>387</v>
      </c>
      <c r="CZ22" s="85">
        <v>2537</v>
      </c>
      <c r="DA22" s="85" t="s">
        <v>152</v>
      </c>
      <c r="DB22" s="85">
        <v>1</v>
      </c>
      <c r="DC22" s="85" t="s">
        <v>153</v>
      </c>
      <c r="DD22" s="85"/>
      <c r="DE22" s="85"/>
      <c r="DF22" s="85"/>
      <c r="DG22" s="85"/>
      <c r="DH22" s="85"/>
      <c r="DI22" s="85"/>
      <c r="DJ22" s="85"/>
      <c r="DK22" s="85"/>
      <c r="DL22" s="85"/>
      <c r="DM22" s="85"/>
      <c r="DN22" s="85"/>
      <c r="DO22" s="85"/>
      <c r="DP22" s="85"/>
      <c r="DQ22" s="85"/>
      <c r="DR22" s="85"/>
      <c r="DS22" s="85"/>
      <c r="DT22" s="86"/>
      <c r="DU22" s="81"/>
      <c r="DV22" s="72"/>
      <c r="DW22" s="72"/>
      <c r="DX22" s="72"/>
      <c r="DY22" s="72"/>
      <c r="DZ22" s="74"/>
      <c r="EA22" s="68"/>
      <c r="EB22" s="68"/>
      <c r="EC22" s="68"/>
      <c r="ED22" s="68"/>
      <c r="EE22" s="68"/>
      <c r="EF22" s="68"/>
      <c r="EG22" s="68"/>
      <c r="EH22" s="68"/>
      <c r="EI22" s="68"/>
      <c r="EJ22" s="68"/>
      <c r="EK22" s="68"/>
    </row>
    <row r="23" spans="1:141" ht="30" customHeight="1">
      <c r="A23" s="3" t="s">
        <v>123</v>
      </c>
      <c r="B23" s="84">
        <v>2026</v>
      </c>
      <c r="C23" s="85" t="s">
        <v>388</v>
      </c>
      <c r="D23" s="85"/>
      <c r="E23" s="85" t="s">
        <v>125</v>
      </c>
      <c r="F23" s="85">
        <v>145029</v>
      </c>
      <c r="G23" s="89">
        <v>46032</v>
      </c>
      <c r="H23" s="85" t="s">
        <v>389</v>
      </c>
      <c r="I23" s="85" t="s">
        <v>390</v>
      </c>
      <c r="J23" s="92" t="s">
        <v>391</v>
      </c>
      <c r="K23" s="92" t="s">
        <v>392</v>
      </c>
      <c r="L23" s="85" t="s">
        <v>393</v>
      </c>
      <c r="M23" s="85" t="s">
        <v>394</v>
      </c>
      <c r="N23" s="85">
        <v>80111700</v>
      </c>
      <c r="O23" s="85" t="s">
        <v>395</v>
      </c>
      <c r="P23" s="85" t="s">
        <v>396</v>
      </c>
      <c r="Q23" s="85">
        <v>6</v>
      </c>
      <c r="R23" s="89">
        <v>46027</v>
      </c>
      <c r="S23" s="85">
        <v>132</v>
      </c>
      <c r="T23" s="89">
        <v>46035</v>
      </c>
      <c r="U23" s="85" t="s">
        <v>134</v>
      </c>
      <c r="V23" s="85" t="s">
        <v>135</v>
      </c>
      <c r="W23" s="85" t="s">
        <v>136</v>
      </c>
      <c r="X23" s="85">
        <v>1</v>
      </c>
      <c r="Y23" s="85" t="s">
        <v>397</v>
      </c>
      <c r="Z23" s="85" t="s">
        <v>393</v>
      </c>
      <c r="AA23" s="85" t="s">
        <v>138</v>
      </c>
      <c r="AB23" s="85" t="s">
        <v>139</v>
      </c>
      <c r="AC23" s="85" t="s">
        <v>203</v>
      </c>
      <c r="AD23" s="85"/>
      <c r="AE23" s="85">
        <v>1030690977</v>
      </c>
      <c r="AF23" s="85">
        <v>1</v>
      </c>
      <c r="AG23" s="89">
        <v>36059</v>
      </c>
      <c r="AH23" s="85" t="s">
        <v>398</v>
      </c>
      <c r="AI23" s="85"/>
      <c r="AJ23" s="92">
        <v>3015807513</v>
      </c>
      <c r="AK23" s="85" t="s">
        <v>399</v>
      </c>
      <c r="AL23" s="85" t="s">
        <v>143</v>
      </c>
      <c r="AM23" s="85" t="s">
        <v>234</v>
      </c>
      <c r="AN23" s="85" t="s">
        <v>400</v>
      </c>
      <c r="AO23" s="85">
        <v>51698679</v>
      </c>
      <c r="AP23" s="85" t="s">
        <v>401</v>
      </c>
      <c r="AQ23" s="85"/>
      <c r="AR23" s="85"/>
      <c r="AS23" s="89">
        <v>46062</v>
      </c>
      <c r="AT23" s="85"/>
      <c r="AU23" s="85"/>
      <c r="AV23" s="85"/>
      <c r="AW23" s="85"/>
      <c r="AX23" s="85" t="s">
        <v>171</v>
      </c>
      <c r="AY23" s="85" t="s">
        <v>147</v>
      </c>
      <c r="AZ23" s="105">
        <v>46029</v>
      </c>
      <c r="BA23" s="105">
        <v>46032</v>
      </c>
      <c r="BB23" s="115">
        <v>63844000</v>
      </c>
      <c r="BC23" s="105">
        <v>46038</v>
      </c>
      <c r="BD23" s="105">
        <v>46371</v>
      </c>
      <c r="BE23" s="105">
        <f t="shared" si="0"/>
        <v>46371</v>
      </c>
      <c r="BF23" s="122"/>
      <c r="BG23" s="85" t="s">
        <v>148</v>
      </c>
      <c r="BH23" s="110">
        <v>5804000</v>
      </c>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v>0</v>
      </c>
      <c r="CM23" s="110">
        <v>63844000</v>
      </c>
      <c r="CN23" s="85"/>
      <c r="CO23" s="89">
        <v>46371</v>
      </c>
      <c r="CP23" s="89">
        <f t="shared" si="1"/>
        <v>46551</v>
      </c>
      <c r="CQ23" s="115">
        <v>63844000</v>
      </c>
      <c r="CR23" s="85" t="s">
        <v>149</v>
      </c>
      <c r="CS23" s="89">
        <v>46035</v>
      </c>
      <c r="CT23" s="128">
        <v>1846101032429</v>
      </c>
      <c r="CU23" s="85"/>
      <c r="CV23" s="85"/>
      <c r="CW23" s="85" t="s">
        <v>402</v>
      </c>
      <c r="CX23" s="85" t="s">
        <v>203</v>
      </c>
      <c r="CY23" s="85" t="s">
        <v>235</v>
      </c>
      <c r="CZ23" s="85">
        <v>2537</v>
      </c>
      <c r="DA23" s="85" t="s">
        <v>152</v>
      </c>
      <c r="DB23" s="85">
        <v>1</v>
      </c>
      <c r="DC23" s="85" t="s">
        <v>153</v>
      </c>
      <c r="DD23" s="85"/>
      <c r="DE23" s="85"/>
      <c r="DF23" s="85"/>
      <c r="DG23" s="85"/>
      <c r="DH23" s="85"/>
      <c r="DI23" s="85"/>
      <c r="DJ23" s="85"/>
      <c r="DK23" s="85"/>
      <c r="DL23" s="85"/>
      <c r="DM23" s="85"/>
      <c r="DN23" s="85"/>
      <c r="DO23" s="85"/>
      <c r="DP23" s="85"/>
      <c r="DQ23" s="85"/>
      <c r="DR23" s="85"/>
      <c r="DS23" s="85"/>
      <c r="DT23" s="86"/>
      <c r="DU23" s="81"/>
      <c r="DV23" s="72"/>
      <c r="DW23" s="72"/>
      <c r="DX23" s="72"/>
      <c r="DY23" s="72"/>
      <c r="DZ23" s="74"/>
      <c r="EA23" s="68"/>
      <c r="EB23" s="68"/>
      <c r="EC23" s="68"/>
      <c r="ED23" s="68"/>
      <c r="EE23" s="68"/>
      <c r="EF23" s="68"/>
      <c r="EG23" s="68"/>
      <c r="EH23" s="68"/>
      <c r="EI23" s="68"/>
      <c r="EJ23" s="68"/>
      <c r="EK23" s="68"/>
    </row>
    <row r="24" spans="1:141" ht="30" customHeight="1">
      <c r="A24" s="3" t="s">
        <v>123</v>
      </c>
      <c r="B24" s="84">
        <v>2026</v>
      </c>
      <c r="C24" s="85" t="s">
        <v>403</v>
      </c>
      <c r="D24" s="85"/>
      <c r="E24" s="85" t="s">
        <v>125</v>
      </c>
      <c r="F24" s="85">
        <v>145029</v>
      </c>
      <c r="G24" s="89">
        <v>46032</v>
      </c>
      <c r="H24" s="85" t="s">
        <v>389</v>
      </c>
      <c r="I24" s="85" t="s">
        <v>404</v>
      </c>
      <c r="J24" s="92" t="s">
        <v>405</v>
      </c>
      <c r="K24" s="92" t="s">
        <v>406</v>
      </c>
      <c r="L24" s="85" t="s">
        <v>407</v>
      </c>
      <c r="M24" s="85" t="s">
        <v>394</v>
      </c>
      <c r="N24" s="85">
        <v>80111700</v>
      </c>
      <c r="O24" s="85" t="s">
        <v>395</v>
      </c>
      <c r="P24" s="85" t="s">
        <v>408</v>
      </c>
      <c r="Q24" s="85">
        <v>6</v>
      </c>
      <c r="R24" s="89">
        <v>46027</v>
      </c>
      <c r="S24" s="85">
        <v>20</v>
      </c>
      <c r="T24" s="89">
        <v>46032</v>
      </c>
      <c r="U24" s="85" t="s">
        <v>134</v>
      </c>
      <c r="V24" s="85" t="s">
        <v>135</v>
      </c>
      <c r="W24" s="85" t="s">
        <v>136</v>
      </c>
      <c r="X24" s="85">
        <v>1</v>
      </c>
      <c r="Y24" s="85" t="s">
        <v>397</v>
      </c>
      <c r="Z24" s="85" t="s">
        <v>407</v>
      </c>
      <c r="AA24" s="85" t="s">
        <v>138</v>
      </c>
      <c r="AB24" s="85" t="s">
        <v>164</v>
      </c>
      <c r="AC24" s="85" t="s">
        <v>203</v>
      </c>
      <c r="AD24" s="85"/>
      <c r="AE24" s="85">
        <v>79940456</v>
      </c>
      <c r="AF24" s="85">
        <v>5</v>
      </c>
      <c r="AG24" s="89">
        <v>28075</v>
      </c>
      <c r="AH24" s="85" t="s">
        <v>409</v>
      </c>
      <c r="AI24" s="85"/>
      <c r="AJ24" s="92">
        <v>3192730230</v>
      </c>
      <c r="AK24" s="85" t="s">
        <v>410</v>
      </c>
      <c r="AL24" s="85" t="s">
        <v>189</v>
      </c>
      <c r="AM24" s="85" t="s">
        <v>234</v>
      </c>
      <c r="AN24" s="85" t="s">
        <v>400</v>
      </c>
      <c r="AO24" s="85">
        <v>51698679</v>
      </c>
      <c r="AP24" s="85" t="s">
        <v>401</v>
      </c>
      <c r="AQ24" s="85"/>
      <c r="AR24" s="85"/>
      <c r="AS24" s="89">
        <v>46062</v>
      </c>
      <c r="AT24" s="85"/>
      <c r="AU24" s="85"/>
      <c r="AV24" s="85"/>
      <c r="AW24" s="85"/>
      <c r="AX24" s="85" t="s">
        <v>171</v>
      </c>
      <c r="AY24" s="85" t="s">
        <v>147</v>
      </c>
      <c r="AZ24" s="105">
        <v>46029</v>
      </c>
      <c r="BA24" s="105">
        <v>46031</v>
      </c>
      <c r="BB24" s="115">
        <v>63844000</v>
      </c>
      <c r="BC24" s="105">
        <v>46038</v>
      </c>
      <c r="BD24" s="105">
        <v>46371</v>
      </c>
      <c r="BE24" s="105">
        <f t="shared" si="0"/>
        <v>46371</v>
      </c>
      <c r="BF24" s="122"/>
      <c r="BG24" s="85" t="s">
        <v>148</v>
      </c>
      <c r="BH24" s="110">
        <v>5804000</v>
      </c>
      <c r="BI24" s="85"/>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v>0</v>
      </c>
      <c r="CM24" s="110">
        <v>63844000</v>
      </c>
      <c r="CN24" s="85"/>
      <c r="CO24" s="89">
        <v>46371</v>
      </c>
      <c r="CP24" s="89">
        <f t="shared" si="1"/>
        <v>46551</v>
      </c>
      <c r="CQ24" s="115">
        <v>63844000</v>
      </c>
      <c r="CR24" s="85" t="s">
        <v>149</v>
      </c>
      <c r="CS24" s="89">
        <v>46035</v>
      </c>
      <c r="CT24" s="128">
        <v>1446101155747</v>
      </c>
      <c r="CU24" s="85"/>
      <c r="CV24" s="85"/>
      <c r="CW24" s="85" t="s">
        <v>402</v>
      </c>
      <c r="CX24" s="85" t="s">
        <v>203</v>
      </c>
      <c r="CY24" s="85" t="s">
        <v>207</v>
      </c>
      <c r="CZ24" s="85">
        <v>2537</v>
      </c>
      <c r="DA24" s="85" t="s">
        <v>152</v>
      </c>
      <c r="DB24" s="85">
        <v>1</v>
      </c>
      <c r="DC24" s="85" t="s">
        <v>153</v>
      </c>
      <c r="DD24" s="85"/>
      <c r="DE24" s="85"/>
      <c r="DF24" s="85"/>
      <c r="DG24" s="85"/>
      <c r="DH24" s="85"/>
      <c r="DI24" s="85"/>
      <c r="DJ24" s="85"/>
      <c r="DK24" s="85"/>
      <c r="DL24" s="85"/>
      <c r="DM24" s="85"/>
      <c r="DN24" s="85"/>
      <c r="DO24" s="85"/>
      <c r="DP24" s="85"/>
      <c r="DQ24" s="85"/>
      <c r="DR24" s="85"/>
      <c r="DS24" s="85"/>
      <c r="DT24" s="86"/>
      <c r="DU24" s="81"/>
      <c r="DV24" s="72"/>
      <c r="DW24" s="72"/>
      <c r="DX24" s="72"/>
      <c r="DY24" s="72"/>
      <c r="DZ24" s="74"/>
      <c r="EA24" s="68"/>
      <c r="EB24" s="68"/>
      <c r="EC24" s="68"/>
      <c r="ED24" s="68"/>
      <c r="EE24" s="68"/>
      <c r="EF24" s="68"/>
      <c r="EG24" s="68"/>
      <c r="EH24" s="68"/>
      <c r="EI24" s="68"/>
      <c r="EJ24" s="68"/>
      <c r="EK24" s="68"/>
    </row>
    <row r="25" spans="1:141" ht="30" customHeight="1">
      <c r="A25" s="3" t="s">
        <v>123</v>
      </c>
      <c r="B25" s="84">
        <v>2026</v>
      </c>
      <c r="C25" s="85" t="s">
        <v>411</v>
      </c>
      <c r="D25" s="85"/>
      <c r="E25" s="85" t="s">
        <v>125</v>
      </c>
      <c r="F25" s="85">
        <v>145029</v>
      </c>
      <c r="G25" s="89">
        <v>46032</v>
      </c>
      <c r="H25" s="85" t="s">
        <v>389</v>
      </c>
      <c r="I25" s="85" t="s">
        <v>412</v>
      </c>
      <c r="J25" s="92" t="s">
        <v>413</v>
      </c>
      <c r="K25" s="92" t="s">
        <v>414</v>
      </c>
      <c r="L25" s="85" t="s">
        <v>415</v>
      </c>
      <c r="M25" s="85" t="s">
        <v>394</v>
      </c>
      <c r="N25" s="85">
        <v>80111700</v>
      </c>
      <c r="O25" s="85" t="s">
        <v>395</v>
      </c>
      <c r="P25" s="85" t="s">
        <v>416</v>
      </c>
      <c r="Q25" s="85">
        <v>6</v>
      </c>
      <c r="R25" s="89">
        <v>46027</v>
      </c>
      <c r="S25" s="85">
        <v>133</v>
      </c>
      <c r="T25" s="89">
        <v>46035</v>
      </c>
      <c r="U25" s="85" t="s">
        <v>134</v>
      </c>
      <c r="V25" s="85" t="s">
        <v>135</v>
      </c>
      <c r="W25" s="85" t="s">
        <v>136</v>
      </c>
      <c r="X25" s="85">
        <v>1</v>
      </c>
      <c r="Y25" s="85" t="s">
        <v>397</v>
      </c>
      <c r="Z25" s="85" t="s">
        <v>415</v>
      </c>
      <c r="AA25" s="85" t="s">
        <v>138</v>
      </c>
      <c r="AB25" s="85" t="s">
        <v>164</v>
      </c>
      <c r="AC25" s="85" t="s">
        <v>203</v>
      </c>
      <c r="AD25" s="85"/>
      <c r="AE25" s="85">
        <v>1023962248</v>
      </c>
      <c r="AF25" s="85">
        <v>1</v>
      </c>
      <c r="AG25" s="89">
        <v>35643</v>
      </c>
      <c r="AH25" s="85" t="s">
        <v>417</v>
      </c>
      <c r="AI25" s="85"/>
      <c r="AJ25" s="92">
        <v>3112559985</v>
      </c>
      <c r="AK25" s="85" t="s">
        <v>418</v>
      </c>
      <c r="AL25" s="85" t="s">
        <v>168</v>
      </c>
      <c r="AM25" s="85" t="s">
        <v>222</v>
      </c>
      <c r="AN25" s="85" t="s">
        <v>400</v>
      </c>
      <c r="AO25" s="85">
        <v>51698679</v>
      </c>
      <c r="AP25" s="85" t="s">
        <v>401</v>
      </c>
      <c r="AQ25" s="85"/>
      <c r="AR25" s="85"/>
      <c r="AS25" s="89">
        <v>46062</v>
      </c>
      <c r="AT25" s="85"/>
      <c r="AU25" s="85"/>
      <c r="AV25" s="85"/>
      <c r="AW25" s="85"/>
      <c r="AX25" s="85" t="s">
        <v>171</v>
      </c>
      <c r="AY25" s="85" t="s">
        <v>147</v>
      </c>
      <c r="AZ25" s="105">
        <v>46029</v>
      </c>
      <c r="BA25" s="105">
        <v>46032</v>
      </c>
      <c r="BB25" s="115">
        <v>63844000</v>
      </c>
      <c r="BC25" s="105">
        <v>46038</v>
      </c>
      <c r="BD25" s="105">
        <v>46371</v>
      </c>
      <c r="BE25" s="105">
        <f t="shared" si="0"/>
        <v>46371</v>
      </c>
      <c r="BF25" s="122"/>
      <c r="BG25" s="85" t="s">
        <v>148</v>
      </c>
      <c r="BH25" s="110">
        <v>5804000</v>
      </c>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v>0</v>
      </c>
      <c r="CM25" s="110">
        <v>63844000</v>
      </c>
      <c r="CN25" s="85"/>
      <c r="CO25" s="89">
        <v>46371</v>
      </c>
      <c r="CP25" s="89">
        <f t="shared" si="1"/>
        <v>46551</v>
      </c>
      <c r="CQ25" s="115">
        <v>63844000</v>
      </c>
      <c r="CR25" s="85" t="s">
        <v>149</v>
      </c>
      <c r="CS25" s="89">
        <v>46036</v>
      </c>
      <c r="CT25" s="128">
        <v>2146101128267</v>
      </c>
      <c r="CU25" s="85"/>
      <c r="CV25" s="85"/>
      <c r="CW25" s="85" t="s">
        <v>402</v>
      </c>
      <c r="CX25" s="85" t="s">
        <v>203</v>
      </c>
      <c r="CY25" s="85" t="s">
        <v>419</v>
      </c>
      <c r="CZ25" s="85">
        <v>2537</v>
      </c>
      <c r="DA25" s="85" t="s">
        <v>152</v>
      </c>
      <c r="DB25" s="85">
        <v>1</v>
      </c>
      <c r="DC25" s="85" t="s">
        <v>153</v>
      </c>
      <c r="DD25" s="85"/>
      <c r="DE25" s="85"/>
      <c r="DF25" s="85"/>
      <c r="DG25" s="85"/>
      <c r="DH25" s="85"/>
      <c r="DI25" s="85"/>
      <c r="DJ25" s="85"/>
      <c r="DK25" s="85"/>
      <c r="DL25" s="85"/>
      <c r="DM25" s="85"/>
      <c r="DN25" s="85"/>
      <c r="DO25" s="85"/>
      <c r="DP25" s="85"/>
      <c r="DQ25" s="85"/>
      <c r="DR25" s="85"/>
      <c r="DS25" s="85"/>
      <c r="DT25" s="86"/>
      <c r="DU25" s="81"/>
      <c r="DV25" s="72"/>
      <c r="DW25" s="72"/>
      <c r="DX25" s="72"/>
      <c r="DY25" s="72"/>
      <c r="DZ25" s="74"/>
      <c r="EA25" s="68"/>
      <c r="EB25" s="68"/>
      <c r="EC25" s="68"/>
      <c r="ED25" s="68"/>
      <c r="EE25" s="68"/>
      <c r="EF25" s="68"/>
      <c r="EG25" s="68"/>
      <c r="EH25" s="68"/>
      <c r="EI25" s="68"/>
      <c r="EJ25" s="68"/>
      <c r="EK25" s="68"/>
    </row>
    <row r="26" spans="1:141" ht="30" customHeight="1">
      <c r="A26" s="3" t="s">
        <v>123</v>
      </c>
      <c r="B26" s="84">
        <v>2026</v>
      </c>
      <c r="C26" s="85" t="s">
        <v>420</v>
      </c>
      <c r="D26" s="85"/>
      <c r="E26" s="85" t="s">
        <v>125</v>
      </c>
      <c r="F26" s="85">
        <v>145029</v>
      </c>
      <c r="G26" s="89">
        <v>46031</v>
      </c>
      <c r="H26" s="85" t="s">
        <v>389</v>
      </c>
      <c r="I26" s="85" t="s">
        <v>421</v>
      </c>
      <c r="J26" s="92" t="s">
        <v>422</v>
      </c>
      <c r="K26" s="92" t="s">
        <v>423</v>
      </c>
      <c r="L26" s="85" t="s">
        <v>424</v>
      </c>
      <c r="M26" s="85" t="s">
        <v>394</v>
      </c>
      <c r="N26" s="85">
        <v>80111700</v>
      </c>
      <c r="O26" s="85" t="s">
        <v>395</v>
      </c>
      <c r="P26" s="85" t="s">
        <v>425</v>
      </c>
      <c r="Q26" s="85">
        <v>6</v>
      </c>
      <c r="R26" s="89">
        <v>46027</v>
      </c>
      <c r="S26" s="85">
        <v>21</v>
      </c>
      <c r="T26" s="89">
        <v>46032</v>
      </c>
      <c r="U26" s="85" t="s">
        <v>134</v>
      </c>
      <c r="V26" s="85" t="s">
        <v>135</v>
      </c>
      <c r="W26" s="85" t="s">
        <v>136</v>
      </c>
      <c r="X26" s="85">
        <v>1</v>
      </c>
      <c r="Y26" s="85" t="s">
        <v>397</v>
      </c>
      <c r="Z26" s="85" t="s">
        <v>424</v>
      </c>
      <c r="AA26" s="85" t="s">
        <v>138</v>
      </c>
      <c r="AB26" s="85" t="s">
        <v>139</v>
      </c>
      <c r="AC26" s="85" t="s">
        <v>203</v>
      </c>
      <c r="AD26" s="85"/>
      <c r="AE26" s="85">
        <v>1010231719</v>
      </c>
      <c r="AF26" s="85">
        <v>5</v>
      </c>
      <c r="AG26" s="89">
        <v>35226</v>
      </c>
      <c r="AH26" s="85" t="s">
        <v>426</v>
      </c>
      <c r="AI26" s="85"/>
      <c r="AJ26" s="92">
        <v>3115294777</v>
      </c>
      <c r="AK26" s="85" t="s">
        <v>427</v>
      </c>
      <c r="AL26" s="85" t="s">
        <v>189</v>
      </c>
      <c r="AM26" s="85" t="s">
        <v>234</v>
      </c>
      <c r="AN26" s="85" t="s">
        <v>400</v>
      </c>
      <c r="AO26" s="85">
        <v>51698679</v>
      </c>
      <c r="AP26" s="85" t="s">
        <v>401</v>
      </c>
      <c r="AQ26" s="85"/>
      <c r="AR26" s="85"/>
      <c r="AS26" s="89">
        <v>46062</v>
      </c>
      <c r="AT26" s="85"/>
      <c r="AU26" s="85"/>
      <c r="AV26" s="85"/>
      <c r="AW26" s="85"/>
      <c r="AX26" s="85" t="s">
        <v>171</v>
      </c>
      <c r="AY26" s="85" t="s">
        <v>147</v>
      </c>
      <c r="AZ26" s="105">
        <v>46029</v>
      </c>
      <c r="BA26" s="105">
        <v>46031</v>
      </c>
      <c r="BB26" s="115">
        <v>63844000</v>
      </c>
      <c r="BC26" s="105">
        <v>46038</v>
      </c>
      <c r="BD26" s="105">
        <v>46371</v>
      </c>
      <c r="BE26" s="105">
        <f t="shared" si="0"/>
        <v>46371</v>
      </c>
      <c r="BF26" s="122"/>
      <c r="BG26" s="85" t="s">
        <v>148</v>
      </c>
      <c r="BH26" s="110">
        <v>5804000</v>
      </c>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v>0</v>
      </c>
      <c r="CM26" s="110">
        <v>63844000</v>
      </c>
      <c r="CN26" s="85"/>
      <c r="CO26" s="89">
        <v>46371</v>
      </c>
      <c r="CP26" s="89">
        <f t="shared" si="1"/>
        <v>46551</v>
      </c>
      <c r="CQ26" s="115">
        <v>63844000</v>
      </c>
      <c r="CR26" s="85" t="s">
        <v>223</v>
      </c>
      <c r="CS26" s="89">
        <v>46036</v>
      </c>
      <c r="CT26" s="128">
        <v>1846101032521</v>
      </c>
      <c r="CU26" s="85"/>
      <c r="CV26" s="85"/>
      <c r="CW26" s="85" t="s">
        <v>402</v>
      </c>
      <c r="CX26" s="85" t="s">
        <v>203</v>
      </c>
      <c r="CY26" s="85" t="s">
        <v>428</v>
      </c>
      <c r="CZ26" s="85">
        <v>2537</v>
      </c>
      <c r="DA26" s="85" t="s">
        <v>152</v>
      </c>
      <c r="DB26" s="85">
        <v>1</v>
      </c>
      <c r="DC26" s="85" t="s">
        <v>153</v>
      </c>
      <c r="DD26" s="85"/>
      <c r="DE26" s="85"/>
      <c r="DF26" s="85"/>
      <c r="DG26" s="85"/>
      <c r="DH26" s="85"/>
      <c r="DI26" s="85"/>
      <c r="DJ26" s="85"/>
      <c r="DK26" s="85"/>
      <c r="DL26" s="85"/>
      <c r="DM26" s="85"/>
      <c r="DN26" s="85"/>
      <c r="DO26" s="85"/>
      <c r="DP26" s="85"/>
      <c r="DQ26" s="85"/>
      <c r="DR26" s="85"/>
      <c r="DS26" s="85"/>
      <c r="DT26" s="86"/>
      <c r="DU26" s="81"/>
      <c r="DV26" s="72"/>
      <c r="DW26" s="72"/>
      <c r="DX26" s="72"/>
      <c r="DY26" s="72"/>
      <c r="DZ26" s="74"/>
      <c r="EA26" s="68"/>
      <c r="EB26" s="68"/>
      <c r="EC26" s="68"/>
      <c r="ED26" s="68"/>
      <c r="EE26" s="68"/>
      <c r="EF26" s="68"/>
      <c r="EG26" s="68"/>
      <c r="EH26" s="68"/>
      <c r="EI26" s="68"/>
      <c r="EJ26" s="68"/>
      <c r="EK26" s="68"/>
    </row>
    <row r="27" spans="1:141" ht="30" customHeight="1">
      <c r="A27" s="3" t="s">
        <v>123</v>
      </c>
      <c r="B27" s="84">
        <v>2026</v>
      </c>
      <c r="C27" s="85" t="s">
        <v>429</v>
      </c>
      <c r="D27" s="85"/>
      <c r="E27" s="85" t="s">
        <v>125</v>
      </c>
      <c r="F27" s="85">
        <v>145029</v>
      </c>
      <c r="G27" s="89">
        <v>46031</v>
      </c>
      <c r="H27" s="85" t="s">
        <v>389</v>
      </c>
      <c r="I27" s="85" t="s">
        <v>430</v>
      </c>
      <c r="J27" s="92" t="s">
        <v>431</v>
      </c>
      <c r="K27" s="92" t="s">
        <v>432</v>
      </c>
      <c r="L27" s="85" t="s">
        <v>433</v>
      </c>
      <c r="M27" s="85" t="s">
        <v>394</v>
      </c>
      <c r="N27" s="85">
        <v>80111700</v>
      </c>
      <c r="O27" s="85" t="s">
        <v>395</v>
      </c>
      <c r="P27" s="85" t="s">
        <v>434</v>
      </c>
      <c r="Q27" s="85">
        <v>6</v>
      </c>
      <c r="R27" s="89">
        <v>46027</v>
      </c>
      <c r="S27" s="85">
        <v>12</v>
      </c>
      <c r="T27" s="89">
        <v>46032</v>
      </c>
      <c r="U27" s="85" t="s">
        <v>134</v>
      </c>
      <c r="V27" s="85" t="s">
        <v>135</v>
      </c>
      <c r="W27" s="85" t="s">
        <v>136</v>
      </c>
      <c r="X27" s="85">
        <v>1</v>
      </c>
      <c r="Y27" s="85" t="s">
        <v>397</v>
      </c>
      <c r="Z27" s="85" t="s">
        <v>433</v>
      </c>
      <c r="AA27" s="85" t="s">
        <v>138</v>
      </c>
      <c r="AB27" s="85" t="s">
        <v>139</v>
      </c>
      <c r="AC27" s="85" t="s">
        <v>203</v>
      </c>
      <c r="AD27" s="85"/>
      <c r="AE27" s="85">
        <v>1121858712</v>
      </c>
      <c r="AF27" s="85">
        <v>9</v>
      </c>
      <c r="AG27" s="89">
        <v>32636</v>
      </c>
      <c r="AH27" s="85" t="s">
        <v>435</v>
      </c>
      <c r="AI27" s="85"/>
      <c r="AJ27" s="92">
        <v>3138797260</v>
      </c>
      <c r="AK27" s="85" t="s">
        <v>436</v>
      </c>
      <c r="AL27" s="85" t="s">
        <v>168</v>
      </c>
      <c r="AM27" s="85" t="s">
        <v>234</v>
      </c>
      <c r="AN27" s="85" t="s">
        <v>400</v>
      </c>
      <c r="AO27" s="85">
        <v>51698679</v>
      </c>
      <c r="AP27" s="85" t="s">
        <v>401</v>
      </c>
      <c r="AQ27" s="85"/>
      <c r="AR27" s="85"/>
      <c r="AS27" s="89">
        <v>46062</v>
      </c>
      <c r="AT27" s="85"/>
      <c r="AU27" s="85"/>
      <c r="AV27" s="85"/>
      <c r="AW27" s="85"/>
      <c r="AX27" s="85" t="s">
        <v>171</v>
      </c>
      <c r="AY27" s="85" t="s">
        <v>147</v>
      </c>
      <c r="AZ27" s="105">
        <v>46029</v>
      </c>
      <c r="BA27" s="105">
        <v>46031</v>
      </c>
      <c r="BB27" s="115">
        <v>63844000</v>
      </c>
      <c r="BC27" s="105">
        <v>46038</v>
      </c>
      <c r="BD27" s="105">
        <v>46371</v>
      </c>
      <c r="BE27" s="105">
        <f t="shared" si="0"/>
        <v>46371</v>
      </c>
      <c r="BF27" s="122"/>
      <c r="BG27" s="85" t="s">
        <v>148</v>
      </c>
      <c r="BH27" s="110">
        <v>5804000</v>
      </c>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v>0</v>
      </c>
      <c r="CM27" s="110">
        <v>63844000</v>
      </c>
      <c r="CN27" s="85"/>
      <c r="CO27" s="89">
        <v>46371</v>
      </c>
      <c r="CP27" s="89">
        <f t="shared" si="1"/>
        <v>46551</v>
      </c>
      <c r="CQ27" s="115">
        <v>63844000</v>
      </c>
      <c r="CR27" s="85" t="s">
        <v>149</v>
      </c>
      <c r="CS27" s="89">
        <v>46036</v>
      </c>
      <c r="CT27" s="128">
        <v>1446101155280</v>
      </c>
      <c r="CU27" s="85"/>
      <c r="CV27" s="85"/>
      <c r="CW27" s="85" t="s">
        <v>402</v>
      </c>
      <c r="CX27" s="85" t="s">
        <v>203</v>
      </c>
      <c r="CY27" s="85" t="s">
        <v>235</v>
      </c>
      <c r="CZ27" s="85">
        <v>2537</v>
      </c>
      <c r="DA27" s="85" t="s">
        <v>152</v>
      </c>
      <c r="DB27" s="85">
        <v>1</v>
      </c>
      <c r="DC27" s="85" t="s">
        <v>153</v>
      </c>
      <c r="DD27" s="85"/>
      <c r="DE27" s="85"/>
      <c r="DF27" s="85"/>
      <c r="DG27" s="85"/>
      <c r="DH27" s="85"/>
      <c r="DI27" s="85"/>
      <c r="DJ27" s="85"/>
      <c r="DK27" s="85"/>
      <c r="DL27" s="85"/>
      <c r="DM27" s="85"/>
      <c r="DN27" s="85"/>
      <c r="DO27" s="85"/>
      <c r="DP27" s="85"/>
      <c r="DQ27" s="85"/>
      <c r="DR27" s="85"/>
      <c r="DS27" s="85"/>
      <c r="DT27" s="86"/>
      <c r="DU27" s="81"/>
      <c r="DV27" s="72"/>
      <c r="DW27" s="72"/>
      <c r="DX27" s="72"/>
      <c r="DY27" s="72"/>
      <c r="DZ27" s="74"/>
      <c r="EA27" s="68"/>
      <c r="EB27" s="68"/>
      <c r="EC27" s="68"/>
      <c r="ED27" s="68"/>
      <c r="EE27" s="68"/>
      <c r="EF27" s="68"/>
      <c r="EG27" s="68"/>
      <c r="EH27" s="68"/>
      <c r="EI27" s="68"/>
      <c r="EJ27" s="68"/>
      <c r="EK27" s="68"/>
    </row>
    <row r="28" spans="1:141" ht="30" customHeight="1">
      <c r="A28" s="3" t="s">
        <v>123</v>
      </c>
      <c r="B28" s="84">
        <v>2026</v>
      </c>
      <c r="C28" s="85" t="s">
        <v>437</v>
      </c>
      <c r="D28" s="85"/>
      <c r="E28" s="85" t="s">
        <v>125</v>
      </c>
      <c r="F28" s="85">
        <v>145036</v>
      </c>
      <c r="G28" s="89">
        <v>46031</v>
      </c>
      <c r="H28" s="85" t="s">
        <v>438</v>
      </c>
      <c r="I28" s="85" t="s">
        <v>439</v>
      </c>
      <c r="J28" s="92" t="s">
        <v>440</v>
      </c>
      <c r="K28" s="92" t="s">
        <v>441</v>
      </c>
      <c r="L28" s="85" t="s">
        <v>442</v>
      </c>
      <c r="M28" s="85" t="s">
        <v>443</v>
      </c>
      <c r="N28" s="85">
        <v>80111700</v>
      </c>
      <c r="O28" s="85" t="s">
        <v>444</v>
      </c>
      <c r="P28" s="85" t="s">
        <v>445</v>
      </c>
      <c r="Q28" s="85">
        <v>7</v>
      </c>
      <c r="R28" s="89">
        <v>46027</v>
      </c>
      <c r="S28" s="85">
        <v>22</v>
      </c>
      <c r="T28" s="89">
        <v>46032</v>
      </c>
      <c r="U28" s="85" t="s">
        <v>134</v>
      </c>
      <c r="V28" s="85" t="s">
        <v>135</v>
      </c>
      <c r="W28" s="85" t="s">
        <v>136</v>
      </c>
      <c r="X28" s="85">
        <v>1</v>
      </c>
      <c r="Y28" s="85" t="s">
        <v>446</v>
      </c>
      <c r="Z28" s="85" t="s">
        <v>442</v>
      </c>
      <c r="AA28" s="85" t="s">
        <v>138</v>
      </c>
      <c r="AB28" s="85" t="s">
        <v>139</v>
      </c>
      <c r="AC28" s="85" t="s">
        <v>447</v>
      </c>
      <c r="AD28" s="85"/>
      <c r="AE28" s="85">
        <v>1018425481</v>
      </c>
      <c r="AF28" s="85">
        <v>0</v>
      </c>
      <c r="AG28" s="89">
        <v>32637</v>
      </c>
      <c r="AH28" s="85" t="s">
        <v>448</v>
      </c>
      <c r="AI28" s="85"/>
      <c r="AJ28" s="92">
        <v>3022450742</v>
      </c>
      <c r="AK28" s="85" t="s">
        <v>449</v>
      </c>
      <c r="AL28" s="85" t="s">
        <v>143</v>
      </c>
      <c r="AM28" s="85" t="s">
        <v>222</v>
      </c>
      <c r="AN28" s="85" t="s">
        <v>450</v>
      </c>
      <c r="AO28" s="85">
        <v>1233895755</v>
      </c>
      <c r="AP28" s="85" t="s">
        <v>451</v>
      </c>
      <c r="AQ28" s="85"/>
      <c r="AR28" s="85"/>
      <c r="AS28" s="89">
        <v>46062</v>
      </c>
      <c r="AT28" s="85"/>
      <c r="AU28" s="85"/>
      <c r="AV28" s="85"/>
      <c r="AW28" s="85"/>
      <c r="AX28" s="85" t="s">
        <v>171</v>
      </c>
      <c r="AY28" s="85" t="s">
        <v>147</v>
      </c>
      <c r="AZ28" s="105">
        <v>46030</v>
      </c>
      <c r="BA28" s="105">
        <v>46031</v>
      </c>
      <c r="BB28" s="115">
        <v>55715000</v>
      </c>
      <c r="BC28" s="105">
        <v>46038</v>
      </c>
      <c r="BD28" s="105">
        <v>46371</v>
      </c>
      <c r="BE28" s="105">
        <f t="shared" si="0"/>
        <v>46371</v>
      </c>
      <c r="BF28" s="122"/>
      <c r="BG28" s="85" t="s">
        <v>148</v>
      </c>
      <c r="BH28" s="110">
        <v>5065000</v>
      </c>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v>0</v>
      </c>
      <c r="CM28" s="110">
        <v>55715000</v>
      </c>
      <c r="CN28" s="85"/>
      <c r="CO28" s="89">
        <v>46371</v>
      </c>
      <c r="CP28" s="89">
        <f t="shared" si="1"/>
        <v>46551</v>
      </c>
      <c r="CQ28" s="115">
        <v>55715000</v>
      </c>
      <c r="CR28" s="85" t="s">
        <v>149</v>
      </c>
      <c r="CS28" s="89">
        <v>46036</v>
      </c>
      <c r="CT28" s="128">
        <v>1146101095955</v>
      </c>
      <c r="CU28" s="85"/>
      <c r="CV28" s="85"/>
      <c r="CW28" s="85" t="s">
        <v>452</v>
      </c>
      <c r="CX28" s="85" t="s">
        <v>447</v>
      </c>
      <c r="CY28" s="85" t="s">
        <v>453</v>
      </c>
      <c r="CZ28" s="85">
        <v>2537</v>
      </c>
      <c r="DA28" s="85" t="s">
        <v>152</v>
      </c>
      <c r="DB28" s="85">
        <v>1</v>
      </c>
      <c r="DC28" s="85" t="s">
        <v>153</v>
      </c>
      <c r="DD28" s="85"/>
      <c r="DE28" s="85"/>
      <c r="DF28" s="85"/>
      <c r="DG28" s="85"/>
      <c r="DH28" s="85"/>
      <c r="DI28" s="85"/>
      <c r="DJ28" s="85"/>
      <c r="DK28" s="85"/>
      <c r="DL28" s="85"/>
      <c r="DM28" s="85"/>
      <c r="DN28" s="85"/>
      <c r="DO28" s="85"/>
      <c r="DP28" s="85"/>
      <c r="DQ28" s="85"/>
      <c r="DR28" s="85"/>
      <c r="DS28" s="85"/>
      <c r="DT28" s="86"/>
      <c r="DU28" s="81"/>
      <c r="DV28" s="72"/>
      <c r="DW28" s="72"/>
      <c r="DX28" s="72"/>
      <c r="DY28" s="72"/>
      <c r="DZ28" s="74"/>
      <c r="EA28" s="68"/>
      <c r="EB28" s="68"/>
      <c r="EC28" s="68"/>
      <c r="ED28" s="68"/>
      <c r="EE28" s="68"/>
      <c r="EF28" s="68"/>
      <c r="EG28" s="68"/>
      <c r="EH28" s="68"/>
      <c r="EI28" s="68"/>
      <c r="EJ28" s="68"/>
      <c r="EK28" s="68"/>
    </row>
    <row r="29" spans="1:141" ht="30" customHeight="1">
      <c r="A29" s="3" t="s">
        <v>123</v>
      </c>
      <c r="B29" s="84">
        <v>2026</v>
      </c>
      <c r="C29" s="85" t="s">
        <v>454</v>
      </c>
      <c r="D29" s="85"/>
      <c r="E29" s="85" t="s">
        <v>125</v>
      </c>
      <c r="F29" s="85">
        <v>145036</v>
      </c>
      <c r="G29" s="89">
        <v>46031</v>
      </c>
      <c r="H29" s="85" t="s">
        <v>438</v>
      </c>
      <c r="I29" s="85" t="s">
        <v>455</v>
      </c>
      <c r="J29" s="92" t="s">
        <v>456</v>
      </c>
      <c r="K29" s="92" t="s">
        <v>457</v>
      </c>
      <c r="L29" s="85" t="s">
        <v>458</v>
      </c>
      <c r="M29" s="85" t="s">
        <v>443</v>
      </c>
      <c r="N29" s="85">
        <v>80111700</v>
      </c>
      <c r="O29" s="85" t="s">
        <v>444</v>
      </c>
      <c r="P29" s="85" t="s">
        <v>459</v>
      </c>
      <c r="Q29" s="85">
        <v>7</v>
      </c>
      <c r="R29" s="89">
        <v>46027</v>
      </c>
      <c r="S29" s="85">
        <v>131</v>
      </c>
      <c r="T29" s="89">
        <v>46035</v>
      </c>
      <c r="U29" s="85" t="s">
        <v>134</v>
      </c>
      <c r="V29" s="85" t="s">
        <v>135</v>
      </c>
      <c r="W29" s="85" t="s">
        <v>460</v>
      </c>
      <c r="X29" s="85">
        <v>1</v>
      </c>
      <c r="Y29" s="85" t="s">
        <v>446</v>
      </c>
      <c r="Z29" s="85" t="s">
        <v>458</v>
      </c>
      <c r="AA29" s="85" t="s">
        <v>138</v>
      </c>
      <c r="AB29" s="85" t="s">
        <v>139</v>
      </c>
      <c r="AC29" s="85" t="s">
        <v>461</v>
      </c>
      <c r="AD29" s="85"/>
      <c r="AE29" s="85">
        <v>26472416</v>
      </c>
      <c r="AF29" s="85">
        <v>1</v>
      </c>
      <c r="AG29" s="89">
        <v>31209</v>
      </c>
      <c r="AH29" s="85" t="s">
        <v>462</v>
      </c>
      <c r="AI29" s="85"/>
      <c r="AJ29" s="92">
        <v>3005670517</v>
      </c>
      <c r="AK29" s="85" t="s">
        <v>463</v>
      </c>
      <c r="AL29" s="85" t="s">
        <v>143</v>
      </c>
      <c r="AM29" s="85" t="s">
        <v>144</v>
      </c>
      <c r="AN29" s="85" t="s">
        <v>450</v>
      </c>
      <c r="AO29" s="85">
        <v>1233895755</v>
      </c>
      <c r="AP29" s="85" t="s">
        <v>451</v>
      </c>
      <c r="AQ29" s="85"/>
      <c r="AR29" s="85"/>
      <c r="AS29" s="89">
        <v>46062</v>
      </c>
      <c r="AT29" s="85"/>
      <c r="AU29" s="85"/>
      <c r="AV29" s="85"/>
      <c r="AW29" s="85"/>
      <c r="AX29" s="85" t="s">
        <v>171</v>
      </c>
      <c r="AY29" s="85" t="s">
        <v>147</v>
      </c>
      <c r="AZ29" s="105">
        <v>46030</v>
      </c>
      <c r="BA29" s="105">
        <v>46032</v>
      </c>
      <c r="BB29" s="115">
        <v>55715000</v>
      </c>
      <c r="BC29" s="105">
        <v>46038</v>
      </c>
      <c r="BD29" s="105">
        <v>46371</v>
      </c>
      <c r="BE29" s="105">
        <f t="shared" si="0"/>
        <v>46371</v>
      </c>
      <c r="BF29" s="122"/>
      <c r="BG29" s="85" t="s">
        <v>148</v>
      </c>
      <c r="BH29" s="110">
        <v>5065000</v>
      </c>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v>0</v>
      </c>
      <c r="CM29" s="110">
        <v>55715000</v>
      </c>
      <c r="CN29" s="85"/>
      <c r="CO29" s="89">
        <v>46371</v>
      </c>
      <c r="CP29" s="89">
        <f t="shared" si="1"/>
        <v>46551</v>
      </c>
      <c r="CQ29" s="115">
        <v>55715000</v>
      </c>
      <c r="CR29" s="85" t="s">
        <v>223</v>
      </c>
      <c r="CS29" s="89">
        <v>46035</v>
      </c>
      <c r="CT29" s="128">
        <v>2144101489262</v>
      </c>
      <c r="CU29" s="85"/>
      <c r="CV29" s="85"/>
      <c r="CW29" s="85" t="s">
        <v>452</v>
      </c>
      <c r="CX29" s="85" t="s">
        <v>461</v>
      </c>
      <c r="CY29" s="85" t="s">
        <v>464</v>
      </c>
      <c r="CZ29" s="85">
        <v>2537</v>
      </c>
      <c r="DA29" s="85" t="s">
        <v>152</v>
      </c>
      <c r="DB29" s="85">
        <v>1</v>
      </c>
      <c r="DC29" s="85" t="s">
        <v>153</v>
      </c>
      <c r="DD29" s="85"/>
      <c r="DE29" s="85"/>
      <c r="DF29" s="85"/>
      <c r="DG29" s="85"/>
      <c r="DH29" s="85"/>
      <c r="DI29" s="85"/>
      <c r="DJ29" s="85"/>
      <c r="DK29" s="85"/>
      <c r="DL29" s="85"/>
      <c r="DM29" s="85"/>
      <c r="DN29" s="85"/>
      <c r="DO29" s="85"/>
      <c r="DP29" s="85"/>
      <c r="DQ29" s="85"/>
      <c r="DR29" s="85"/>
      <c r="DS29" s="85"/>
      <c r="DT29" s="86"/>
      <c r="DU29" s="81"/>
      <c r="DV29" s="72"/>
      <c r="DW29" s="72"/>
      <c r="DX29" s="72"/>
      <c r="DY29" s="72"/>
      <c r="DZ29" s="74"/>
      <c r="EA29" s="68"/>
      <c r="EB29" s="68"/>
      <c r="EC29" s="68"/>
      <c r="ED29" s="68"/>
      <c r="EE29" s="68"/>
      <c r="EF29" s="68"/>
      <c r="EG29" s="68"/>
      <c r="EH29" s="68"/>
      <c r="EI29" s="68"/>
      <c r="EJ29" s="68"/>
      <c r="EK29" s="68"/>
    </row>
    <row r="30" spans="1:141" ht="30" customHeight="1">
      <c r="A30" s="3" t="s">
        <v>123</v>
      </c>
      <c r="B30" s="84">
        <v>2026</v>
      </c>
      <c r="C30" s="85" t="s">
        <v>465</v>
      </c>
      <c r="D30" s="85"/>
      <c r="E30" s="85" t="s">
        <v>125</v>
      </c>
      <c r="F30" s="85">
        <v>145036</v>
      </c>
      <c r="G30" s="89">
        <v>46031</v>
      </c>
      <c r="H30" s="85" t="s">
        <v>438</v>
      </c>
      <c r="I30" s="85" t="s">
        <v>466</v>
      </c>
      <c r="J30" s="92" t="s">
        <v>467</v>
      </c>
      <c r="K30" s="92" t="s">
        <v>468</v>
      </c>
      <c r="L30" s="85" t="s">
        <v>469</v>
      </c>
      <c r="M30" s="85" t="s">
        <v>443</v>
      </c>
      <c r="N30" s="85">
        <v>80111700</v>
      </c>
      <c r="O30" s="85" t="s">
        <v>444</v>
      </c>
      <c r="P30" s="85" t="s">
        <v>470</v>
      </c>
      <c r="Q30" s="85">
        <v>7</v>
      </c>
      <c r="R30" s="89">
        <v>46027</v>
      </c>
      <c r="S30" s="85">
        <v>23</v>
      </c>
      <c r="T30" s="89">
        <v>46032</v>
      </c>
      <c r="U30" s="85" t="s">
        <v>134</v>
      </c>
      <c r="V30" s="85" t="s">
        <v>135</v>
      </c>
      <c r="W30" s="85" t="s">
        <v>136</v>
      </c>
      <c r="X30" s="85">
        <v>1</v>
      </c>
      <c r="Y30" s="85" t="s">
        <v>471</v>
      </c>
      <c r="Z30" s="85" t="s">
        <v>469</v>
      </c>
      <c r="AA30" s="85" t="s">
        <v>138</v>
      </c>
      <c r="AB30" s="85" t="s">
        <v>139</v>
      </c>
      <c r="AC30" s="85" t="s">
        <v>203</v>
      </c>
      <c r="AD30" s="85"/>
      <c r="AE30" s="85">
        <v>52908088</v>
      </c>
      <c r="AF30" s="85">
        <v>5</v>
      </c>
      <c r="AG30" s="89">
        <v>30267</v>
      </c>
      <c r="AH30" s="85" t="s">
        <v>472</v>
      </c>
      <c r="AI30" s="85"/>
      <c r="AJ30" s="92">
        <v>3208992169</v>
      </c>
      <c r="AK30" s="85" t="s">
        <v>473</v>
      </c>
      <c r="AL30" s="85" t="s">
        <v>143</v>
      </c>
      <c r="AM30" s="85" t="s">
        <v>234</v>
      </c>
      <c r="AN30" s="85" t="s">
        <v>450</v>
      </c>
      <c r="AO30" s="85">
        <v>1233895755</v>
      </c>
      <c r="AP30" s="85" t="s">
        <v>451</v>
      </c>
      <c r="AQ30" s="85"/>
      <c r="AR30" s="85"/>
      <c r="AS30" s="89">
        <v>46062</v>
      </c>
      <c r="AT30" s="85"/>
      <c r="AU30" s="85"/>
      <c r="AV30" s="85"/>
      <c r="AW30" s="85"/>
      <c r="AX30" s="85" t="s">
        <v>171</v>
      </c>
      <c r="AY30" s="85" t="s">
        <v>147</v>
      </c>
      <c r="AZ30" s="105">
        <v>46030</v>
      </c>
      <c r="BA30" s="105">
        <v>46031</v>
      </c>
      <c r="BB30" s="115">
        <v>55715000</v>
      </c>
      <c r="BC30" s="105">
        <v>46035</v>
      </c>
      <c r="BD30" s="105">
        <v>46368</v>
      </c>
      <c r="BE30" s="105">
        <f t="shared" si="0"/>
        <v>46368</v>
      </c>
      <c r="BF30" s="122"/>
      <c r="BG30" s="85" t="s">
        <v>148</v>
      </c>
      <c r="BH30" s="110">
        <v>5065000</v>
      </c>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v>0</v>
      </c>
      <c r="CM30" s="110">
        <v>55715000</v>
      </c>
      <c r="CN30" s="85"/>
      <c r="CO30" s="89">
        <v>46368</v>
      </c>
      <c r="CP30" s="89">
        <f t="shared" si="1"/>
        <v>46548</v>
      </c>
      <c r="CQ30" s="115">
        <v>55715000</v>
      </c>
      <c r="CR30" s="85" t="s">
        <v>342</v>
      </c>
      <c r="CS30" s="89">
        <v>46031</v>
      </c>
      <c r="CT30" s="128" t="s">
        <v>474</v>
      </c>
      <c r="CU30" s="85"/>
      <c r="CV30" s="85"/>
      <c r="CW30" s="85" t="s">
        <v>452</v>
      </c>
      <c r="CX30" s="85" t="s">
        <v>203</v>
      </c>
      <c r="CY30" s="85" t="s">
        <v>475</v>
      </c>
      <c r="CZ30" s="85">
        <v>2537</v>
      </c>
      <c r="DA30" s="85" t="s">
        <v>152</v>
      </c>
      <c r="DB30" s="85">
        <v>1</v>
      </c>
      <c r="DC30" s="85" t="s">
        <v>153</v>
      </c>
      <c r="DD30" s="85"/>
      <c r="DE30" s="85"/>
      <c r="DF30" s="85"/>
      <c r="DG30" s="85"/>
      <c r="DH30" s="85"/>
      <c r="DI30" s="85"/>
      <c r="DJ30" s="85"/>
      <c r="DK30" s="85"/>
      <c r="DL30" s="85"/>
      <c r="DM30" s="85"/>
      <c r="DN30" s="85"/>
      <c r="DO30" s="85"/>
      <c r="DP30" s="85"/>
      <c r="DQ30" s="85"/>
      <c r="DR30" s="85"/>
      <c r="DS30" s="85"/>
      <c r="DT30" s="86"/>
      <c r="DU30" s="81"/>
      <c r="DV30" s="72"/>
      <c r="DW30" s="72"/>
      <c r="DX30" s="72"/>
      <c r="DY30" s="72"/>
      <c r="DZ30" s="74"/>
      <c r="EA30" s="68"/>
      <c r="EB30" s="68"/>
      <c r="EC30" s="68"/>
      <c r="ED30" s="68"/>
      <c r="EE30" s="68"/>
      <c r="EF30" s="68"/>
      <c r="EG30" s="68"/>
      <c r="EH30" s="68"/>
      <c r="EI30" s="68"/>
      <c r="EJ30" s="68"/>
      <c r="EK30" s="68"/>
    </row>
    <row r="31" spans="1:141" ht="30" customHeight="1">
      <c r="A31" s="3" t="s">
        <v>123</v>
      </c>
      <c r="B31" s="84">
        <v>2026</v>
      </c>
      <c r="C31" s="85" t="s">
        <v>476</v>
      </c>
      <c r="D31" s="85"/>
      <c r="E31" s="85" t="s">
        <v>125</v>
      </c>
      <c r="F31" s="85">
        <v>145036</v>
      </c>
      <c r="G31" s="89">
        <v>46030</v>
      </c>
      <c r="H31" s="85" t="s">
        <v>438</v>
      </c>
      <c r="I31" s="85" t="s">
        <v>477</v>
      </c>
      <c r="J31" s="92" t="s">
        <v>478</v>
      </c>
      <c r="K31" s="92" t="s">
        <v>479</v>
      </c>
      <c r="L31" s="85" t="s">
        <v>480</v>
      </c>
      <c r="M31" s="85" t="s">
        <v>443</v>
      </c>
      <c r="N31" s="85">
        <v>80111700</v>
      </c>
      <c r="O31" s="85" t="s">
        <v>444</v>
      </c>
      <c r="P31" s="85" t="s">
        <v>481</v>
      </c>
      <c r="Q31" s="85">
        <v>7</v>
      </c>
      <c r="R31" s="89">
        <v>46027</v>
      </c>
      <c r="S31" s="85">
        <v>24</v>
      </c>
      <c r="T31" s="89">
        <v>46032</v>
      </c>
      <c r="U31" s="85" t="s">
        <v>134</v>
      </c>
      <c r="V31" s="85" t="s">
        <v>135</v>
      </c>
      <c r="W31" s="85" t="s">
        <v>136</v>
      </c>
      <c r="X31" s="85">
        <v>1</v>
      </c>
      <c r="Y31" s="85" t="s">
        <v>446</v>
      </c>
      <c r="Z31" s="85" t="s">
        <v>480</v>
      </c>
      <c r="AA31" s="85" t="s">
        <v>138</v>
      </c>
      <c r="AB31" s="85" t="s">
        <v>164</v>
      </c>
      <c r="AC31" s="85" t="s">
        <v>218</v>
      </c>
      <c r="AD31" s="85"/>
      <c r="AE31" s="85">
        <v>1019131782</v>
      </c>
      <c r="AF31" s="85">
        <v>3</v>
      </c>
      <c r="AG31" s="89">
        <v>35619</v>
      </c>
      <c r="AH31" s="85" t="s">
        <v>482</v>
      </c>
      <c r="AI31" s="85"/>
      <c r="AJ31" s="92">
        <v>3143962448</v>
      </c>
      <c r="AK31" s="85" t="s">
        <v>483</v>
      </c>
      <c r="AL31" s="85" t="s">
        <v>189</v>
      </c>
      <c r="AM31" s="85" t="s">
        <v>222</v>
      </c>
      <c r="AN31" s="85" t="s">
        <v>450</v>
      </c>
      <c r="AO31" s="85">
        <v>1233895755</v>
      </c>
      <c r="AP31" s="85" t="s">
        <v>451</v>
      </c>
      <c r="AQ31" s="85"/>
      <c r="AR31" s="85"/>
      <c r="AS31" s="89">
        <v>46062</v>
      </c>
      <c r="AT31" s="85"/>
      <c r="AU31" s="85"/>
      <c r="AV31" s="85"/>
      <c r="AW31" s="85"/>
      <c r="AX31" s="85" t="s">
        <v>171</v>
      </c>
      <c r="AY31" s="85" t="s">
        <v>147</v>
      </c>
      <c r="AZ31" s="105">
        <v>46030</v>
      </c>
      <c r="BA31" s="105">
        <v>46031</v>
      </c>
      <c r="BB31" s="115">
        <v>55715000</v>
      </c>
      <c r="BC31" s="105">
        <v>46037</v>
      </c>
      <c r="BD31" s="105">
        <v>46370</v>
      </c>
      <c r="BE31" s="105">
        <f t="shared" si="0"/>
        <v>46370</v>
      </c>
      <c r="BF31" s="122"/>
      <c r="BG31" s="85" t="s">
        <v>148</v>
      </c>
      <c r="BH31" s="110">
        <v>5065000</v>
      </c>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v>0</v>
      </c>
      <c r="CM31" s="110">
        <v>55715000</v>
      </c>
      <c r="CN31" s="85"/>
      <c r="CO31" s="89">
        <v>46370</v>
      </c>
      <c r="CP31" s="89">
        <f t="shared" si="1"/>
        <v>46550</v>
      </c>
      <c r="CQ31" s="115">
        <v>55715000</v>
      </c>
      <c r="CR31" s="85" t="s">
        <v>484</v>
      </c>
      <c r="CS31" s="89">
        <v>46035</v>
      </c>
      <c r="CT31" s="128" t="s">
        <v>485</v>
      </c>
      <c r="CU31" s="85"/>
      <c r="CV31" s="85"/>
      <c r="CW31" s="85" t="s">
        <v>452</v>
      </c>
      <c r="CX31" s="85" t="s">
        <v>218</v>
      </c>
      <c r="CY31" s="85" t="s">
        <v>486</v>
      </c>
      <c r="CZ31" s="85">
        <v>2537</v>
      </c>
      <c r="DA31" s="85" t="s">
        <v>152</v>
      </c>
      <c r="DB31" s="85">
        <v>1</v>
      </c>
      <c r="DC31" s="85" t="s">
        <v>153</v>
      </c>
      <c r="DD31" s="85"/>
      <c r="DE31" s="85"/>
      <c r="DF31" s="85"/>
      <c r="DG31" s="85"/>
      <c r="DH31" s="85"/>
      <c r="DI31" s="85"/>
      <c r="DJ31" s="85"/>
      <c r="DK31" s="85"/>
      <c r="DL31" s="85"/>
      <c r="DM31" s="85"/>
      <c r="DN31" s="85"/>
      <c r="DO31" s="85"/>
      <c r="DP31" s="85"/>
      <c r="DQ31" s="85"/>
      <c r="DR31" s="85"/>
      <c r="DS31" s="85"/>
      <c r="DT31" s="86"/>
      <c r="DU31" s="81"/>
      <c r="DV31" s="72"/>
      <c r="DW31" s="72"/>
      <c r="DX31" s="72"/>
      <c r="DY31" s="72"/>
      <c r="DZ31" s="74"/>
      <c r="EA31" s="68"/>
      <c r="EB31" s="68"/>
      <c r="EC31" s="68"/>
      <c r="ED31" s="68"/>
      <c r="EE31" s="68"/>
      <c r="EF31" s="68"/>
      <c r="EG31" s="68"/>
      <c r="EH31" s="68"/>
      <c r="EI31" s="68"/>
      <c r="EJ31" s="68"/>
      <c r="EK31" s="68"/>
    </row>
    <row r="32" spans="1:141" ht="30" customHeight="1">
      <c r="A32" s="3" t="s">
        <v>123</v>
      </c>
      <c r="B32" s="84">
        <v>2026</v>
      </c>
      <c r="C32" s="85" t="s">
        <v>487</v>
      </c>
      <c r="D32" s="85"/>
      <c r="E32" s="85" t="s">
        <v>125</v>
      </c>
      <c r="F32" s="85">
        <v>151815</v>
      </c>
      <c r="G32" s="89">
        <v>46031</v>
      </c>
      <c r="H32" s="85" t="s">
        <v>488</v>
      </c>
      <c r="I32" s="85" t="s">
        <v>489</v>
      </c>
      <c r="J32" s="92" t="s">
        <v>490</v>
      </c>
      <c r="K32" s="92" t="s">
        <v>491</v>
      </c>
      <c r="L32" s="85" t="s">
        <v>492</v>
      </c>
      <c r="M32" s="85" t="s">
        <v>493</v>
      </c>
      <c r="N32" s="85">
        <v>80111700</v>
      </c>
      <c r="O32" s="85" t="s">
        <v>494</v>
      </c>
      <c r="P32" s="85" t="s">
        <v>495</v>
      </c>
      <c r="Q32" s="85">
        <v>11</v>
      </c>
      <c r="R32" s="89">
        <v>46027</v>
      </c>
      <c r="S32" s="85">
        <v>115</v>
      </c>
      <c r="T32" s="89">
        <v>46035</v>
      </c>
      <c r="U32" s="85" t="s">
        <v>134</v>
      </c>
      <c r="V32" s="85" t="s">
        <v>135</v>
      </c>
      <c r="W32" s="85" t="s">
        <v>460</v>
      </c>
      <c r="X32" s="85">
        <v>1</v>
      </c>
      <c r="Y32" s="85" t="s">
        <v>496</v>
      </c>
      <c r="Z32" s="85" t="s">
        <v>492</v>
      </c>
      <c r="AA32" s="85" t="s">
        <v>138</v>
      </c>
      <c r="AB32" s="85" t="s">
        <v>139</v>
      </c>
      <c r="AC32" s="85" t="s">
        <v>497</v>
      </c>
      <c r="AD32" s="85"/>
      <c r="AE32" s="85">
        <v>1019043487</v>
      </c>
      <c r="AF32" s="85">
        <v>8</v>
      </c>
      <c r="AG32" s="89">
        <v>32858</v>
      </c>
      <c r="AH32" s="85" t="s">
        <v>498</v>
      </c>
      <c r="AI32" s="85"/>
      <c r="AJ32" s="92">
        <v>3219500251</v>
      </c>
      <c r="AK32" s="85" t="s">
        <v>499</v>
      </c>
      <c r="AL32" s="85" t="s">
        <v>189</v>
      </c>
      <c r="AM32" s="85" t="s">
        <v>144</v>
      </c>
      <c r="AN32" s="85" t="s">
        <v>400</v>
      </c>
      <c r="AO32" s="85">
        <v>51698679</v>
      </c>
      <c r="AP32" s="85" t="s">
        <v>401</v>
      </c>
      <c r="AQ32" s="85"/>
      <c r="AR32" s="85"/>
      <c r="AS32" s="89">
        <v>46062</v>
      </c>
      <c r="AT32" s="85"/>
      <c r="AU32" s="85"/>
      <c r="AV32" s="85"/>
      <c r="AW32" s="85"/>
      <c r="AX32" s="85" t="s">
        <v>171</v>
      </c>
      <c r="AY32" s="85" t="s">
        <v>147</v>
      </c>
      <c r="AZ32" s="105">
        <v>46030</v>
      </c>
      <c r="BA32" s="105">
        <v>46031</v>
      </c>
      <c r="BB32" s="115">
        <v>33715000</v>
      </c>
      <c r="BC32" s="105">
        <v>46038</v>
      </c>
      <c r="BD32" s="105">
        <v>46371</v>
      </c>
      <c r="BE32" s="105">
        <f t="shared" si="0"/>
        <v>46371</v>
      </c>
      <c r="BF32" s="122"/>
      <c r="BG32" s="85" t="s">
        <v>148</v>
      </c>
      <c r="BH32" s="110">
        <v>3065000</v>
      </c>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v>0</v>
      </c>
      <c r="CM32" s="110">
        <v>33715000</v>
      </c>
      <c r="CN32" s="85"/>
      <c r="CO32" s="89">
        <v>46371</v>
      </c>
      <c r="CP32" s="89">
        <f t="shared" si="1"/>
        <v>46551</v>
      </c>
      <c r="CQ32" s="115">
        <v>33715000</v>
      </c>
      <c r="CR32" s="85" t="s">
        <v>223</v>
      </c>
      <c r="CS32" s="89">
        <v>46035</v>
      </c>
      <c r="CT32" s="128">
        <v>1846101032374</v>
      </c>
      <c r="CU32" s="85"/>
      <c r="CV32" s="85"/>
      <c r="CW32" s="85" t="s">
        <v>500</v>
      </c>
      <c r="CX32" s="85" t="s">
        <v>497</v>
      </c>
      <c r="CY32" s="85" t="s">
        <v>501</v>
      </c>
      <c r="CZ32" s="85">
        <v>2537</v>
      </c>
      <c r="DA32" s="85" t="s">
        <v>152</v>
      </c>
      <c r="DB32" s="85">
        <v>1</v>
      </c>
      <c r="DC32" s="85" t="s">
        <v>153</v>
      </c>
      <c r="DD32" s="85"/>
      <c r="DE32" s="85"/>
      <c r="DF32" s="85"/>
      <c r="DG32" s="85"/>
      <c r="DH32" s="85"/>
      <c r="DI32" s="85"/>
      <c r="DJ32" s="85"/>
      <c r="DK32" s="85"/>
      <c r="DL32" s="85"/>
      <c r="DM32" s="85"/>
      <c r="DN32" s="85"/>
      <c r="DO32" s="85"/>
      <c r="DP32" s="85"/>
      <c r="DQ32" s="85"/>
      <c r="DR32" s="85"/>
      <c r="DS32" s="85"/>
      <c r="DT32" s="86"/>
      <c r="DU32" s="81"/>
      <c r="DV32" s="72"/>
      <c r="DW32" s="72"/>
      <c r="DX32" s="72"/>
      <c r="DY32" s="72"/>
      <c r="DZ32" s="74"/>
      <c r="EA32" s="68"/>
      <c r="EB32" s="68"/>
      <c r="EC32" s="68"/>
      <c r="ED32" s="68"/>
      <c r="EE32" s="68"/>
      <c r="EF32" s="68"/>
      <c r="EG32" s="68"/>
      <c r="EH32" s="68"/>
      <c r="EI32" s="68"/>
      <c r="EJ32" s="68"/>
      <c r="EK32" s="68"/>
    </row>
    <row r="33" spans="1:141" ht="30" customHeight="1">
      <c r="A33" s="3" t="s">
        <v>123</v>
      </c>
      <c r="B33" s="84">
        <v>2026</v>
      </c>
      <c r="C33" s="85" t="s">
        <v>502</v>
      </c>
      <c r="D33" s="85"/>
      <c r="E33" s="85" t="s">
        <v>125</v>
      </c>
      <c r="F33" s="85">
        <v>145041</v>
      </c>
      <c r="G33" s="89">
        <v>46031</v>
      </c>
      <c r="H33" s="85" t="s">
        <v>503</v>
      </c>
      <c r="I33" s="85" t="s">
        <v>504</v>
      </c>
      <c r="J33" s="92" t="s">
        <v>505</v>
      </c>
      <c r="K33" s="92" t="s">
        <v>506</v>
      </c>
      <c r="L33" s="85" t="s">
        <v>507</v>
      </c>
      <c r="M33" s="85" t="s">
        <v>508</v>
      </c>
      <c r="N33" s="85">
        <v>80111700</v>
      </c>
      <c r="O33" s="85" t="s">
        <v>509</v>
      </c>
      <c r="P33" s="85" t="s">
        <v>510</v>
      </c>
      <c r="Q33" s="85">
        <v>8</v>
      </c>
      <c r="R33" s="89">
        <v>46027</v>
      </c>
      <c r="S33" s="85">
        <v>3</v>
      </c>
      <c r="T33" s="89">
        <v>46031</v>
      </c>
      <c r="U33" s="85" t="s">
        <v>134</v>
      </c>
      <c r="V33" s="85" t="s">
        <v>135</v>
      </c>
      <c r="W33" s="85" t="s">
        <v>136</v>
      </c>
      <c r="X33" s="85">
        <v>1</v>
      </c>
      <c r="Y33" s="85" t="s">
        <v>511</v>
      </c>
      <c r="Z33" s="85" t="s">
        <v>507</v>
      </c>
      <c r="AA33" s="85" t="s">
        <v>138</v>
      </c>
      <c r="AB33" s="85" t="s">
        <v>139</v>
      </c>
      <c r="AC33" s="85" t="s">
        <v>140</v>
      </c>
      <c r="AD33" s="85"/>
      <c r="AE33" s="85">
        <v>1019012029</v>
      </c>
      <c r="AF33" s="85">
        <v>5</v>
      </c>
      <c r="AG33" s="89">
        <v>31783</v>
      </c>
      <c r="AH33" s="85" t="s">
        <v>512</v>
      </c>
      <c r="AI33" s="85"/>
      <c r="AJ33" s="92">
        <v>3204215935</v>
      </c>
      <c r="AK33" s="85" t="s">
        <v>513</v>
      </c>
      <c r="AL33" s="85" t="s">
        <v>189</v>
      </c>
      <c r="AM33" s="85" t="s">
        <v>144</v>
      </c>
      <c r="AN33" s="85" t="s">
        <v>400</v>
      </c>
      <c r="AO33" s="85">
        <v>51698679</v>
      </c>
      <c r="AP33" s="85" t="s">
        <v>401</v>
      </c>
      <c r="AQ33" s="85"/>
      <c r="AR33" s="85"/>
      <c r="AS33" s="89">
        <v>46062</v>
      </c>
      <c r="AT33" s="85"/>
      <c r="AU33" s="85"/>
      <c r="AV33" s="85"/>
      <c r="AW33" s="85"/>
      <c r="AX33" s="85" t="s">
        <v>171</v>
      </c>
      <c r="AY33" s="85" t="s">
        <v>147</v>
      </c>
      <c r="AZ33" s="105">
        <v>46030</v>
      </c>
      <c r="BA33" s="105">
        <v>46030</v>
      </c>
      <c r="BB33" s="115">
        <v>93500000</v>
      </c>
      <c r="BC33" s="105">
        <v>46032</v>
      </c>
      <c r="BD33" s="105">
        <v>46365</v>
      </c>
      <c r="BE33" s="105">
        <f t="shared" si="0"/>
        <v>46365</v>
      </c>
      <c r="BF33" s="122"/>
      <c r="BG33" s="85" t="s">
        <v>148</v>
      </c>
      <c r="BH33" s="110">
        <v>8500000</v>
      </c>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v>0</v>
      </c>
      <c r="CM33" s="110">
        <v>93500000</v>
      </c>
      <c r="CN33" s="85"/>
      <c r="CO33" s="89">
        <v>46365</v>
      </c>
      <c r="CP33" s="89">
        <f t="shared" si="1"/>
        <v>46545</v>
      </c>
      <c r="CQ33" s="115">
        <v>93500000</v>
      </c>
      <c r="CR33" s="85" t="s">
        <v>149</v>
      </c>
      <c r="CS33" s="89">
        <v>46031</v>
      </c>
      <c r="CT33" s="128">
        <v>3344101271353</v>
      </c>
      <c r="CU33" s="85"/>
      <c r="CV33" s="85"/>
      <c r="CW33" s="85" t="s">
        <v>514</v>
      </c>
      <c r="CX33" s="85" t="s">
        <v>140</v>
      </c>
      <c r="CY33" s="85" t="s">
        <v>515</v>
      </c>
      <c r="CZ33" s="85">
        <v>2537</v>
      </c>
      <c r="DA33" s="85" t="s">
        <v>152</v>
      </c>
      <c r="DB33" s="85">
        <v>1</v>
      </c>
      <c r="DC33" s="85" t="s">
        <v>153</v>
      </c>
      <c r="DD33" s="85"/>
      <c r="DE33" s="85"/>
      <c r="DF33" s="85"/>
      <c r="DG33" s="85"/>
      <c r="DH33" s="85"/>
      <c r="DI33" s="85"/>
      <c r="DJ33" s="85"/>
      <c r="DK33" s="85"/>
      <c r="DL33" s="85"/>
      <c r="DM33" s="85"/>
      <c r="DN33" s="85"/>
      <c r="DO33" s="85"/>
      <c r="DP33" s="85"/>
      <c r="DQ33" s="85"/>
      <c r="DR33" s="85"/>
      <c r="DS33" s="85"/>
      <c r="DT33" s="86"/>
      <c r="DU33" s="81"/>
      <c r="DV33" s="72"/>
      <c r="DW33" s="72"/>
      <c r="DX33" s="72"/>
      <c r="DY33" s="72"/>
      <c r="DZ33" s="74"/>
      <c r="EA33" s="68"/>
      <c r="EB33" s="68"/>
      <c r="EC33" s="68"/>
      <c r="ED33" s="68"/>
      <c r="EE33" s="68"/>
      <c r="EF33" s="68"/>
      <c r="EG33" s="68"/>
      <c r="EH33" s="68"/>
      <c r="EI33" s="68"/>
      <c r="EJ33" s="68"/>
      <c r="EK33" s="68"/>
    </row>
    <row r="34" spans="1:141" ht="30" customHeight="1">
      <c r="A34" s="3" t="s">
        <v>123</v>
      </c>
      <c r="B34" s="84">
        <v>2026</v>
      </c>
      <c r="C34" s="85" t="s">
        <v>516</v>
      </c>
      <c r="D34" s="85"/>
      <c r="E34" s="85" t="s">
        <v>125</v>
      </c>
      <c r="F34" s="85">
        <v>145047</v>
      </c>
      <c r="G34" s="89">
        <v>46032</v>
      </c>
      <c r="H34" s="85" t="s">
        <v>517</v>
      </c>
      <c r="I34" s="85" t="s">
        <v>518</v>
      </c>
      <c r="J34" s="92" t="s">
        <v>519</v>
      </c>
      <c r="K34" s="92" t="s">
        <v>520</v>
      </c>
      <c r="L34" s="85" t="s">
        <v>521</v>
      </c>
      <c r="M34" s="85" t="s">
        <v>522</v>
      </c>
      <c r="N34" s="85">
        <v>80111700</v>
      </c>
      <c r="O34" s="85" t="s">
        <v>523</v>
      </c>
      <c r="P34" s="85" t="s">
        <v>524</v>
      </c>
      <c r="Q34" s="85">
        <v>9</v>
      </c>
      <c r="R34" s="89">
        <v>46027</v>
      </c>
      <c r="S34" s="85">
        <v>129</v>
      </c>
      <c r="T34" s="89">
        <v>46035</v>
      </c>
      <c r="U34" s="85" t="s">
        <v>134</v>
      </c>
      <c r="V34" s="85" t="s">
        <v>135</v>
      </c>
      <c r="W34" s="85" t="s">
        <v>136</v>
      </c>
      <c r="X34" s="85">
        <v>1</v>
      </c>
      <c r="Y34" s="85" t="s">
        <v>525</v>
      </c>
      <c r="Z34" s="85" t="s">
        <v>521</v>
      </c>
      <c r="AA34" s="85" t="s">
        <v>138</v>
      </c>
      <c r="AB34" s="85" t="s">
        <v>164</v>
      </c>
      <c r="AC34" s="85" t="s">
        <v>203</v>
      </c>
      <c r="AD34" s="85"/>
      <c r="AE34" s="85">
        <v>80186585</v>
      </c>
      <c r="AF34" s="85">
        <v>6</v>
      </c>
      <c r="AG34" s="89">
        <v>30096</v>
      </c>
      <c r="AH34" s="85" t="s">
        <v>526</v>
      </c>
      <c r="AI34" s="85"/>
      <c r="AJ34" s="92">
        <v>3013978172</v>
      </c>
      <c r="AK34" s="85" t="s">
        <v>527</v>
      </c>
      <c r="AL34" s="85" t="s">
        <v>189</v>
      </c>
      <c r="AM34" s="85" t="s">
        <v>234</v>
      </c>
      <c r="AN34" s="85" t="s">
        <v>130</v>
      </c>
      <c r="AO34" s="85">
        <v>1010170739</v>
      </c>
      <c r="AP34" s="85" t="s">
        <v>170</v>
      </c>
      <c r="AQ34" s="85"/>
      <c r="AR34" s="85"/>
      <c r="AS34" s="89">
        <v>46062</v>
      </c>
      <c r="AT34" s="85"/>
      <c r="AU34" s="85"/>
      <c r="AV34" s="85"/>
      <c r="AW34" s="85"/>
      <c r="AX34" s="85" t="s">
        <v>171</v>
      </c>
      <c r="AY34" s="85" t="s">
        <v>147</v>
      </c>
      <c r="AZ34" s="105">
        <v>46030</v>
      </c>
      <c r="BA34" s="105">
        <v>46031</v>
      </c>
      <c r="BB34" s="115">
        <v>87109000</v>
      </c>
      <c r="BC34" s="105">
        <v>46038</v>
      </c>
      <c r="BD34" s="105">
        <v>46371</v>
      </c>
      <c r="BE34" s="105">
        <f t="shared" si="0"/>
        <v>46371</v>
      </c>
      <c r="BF34" s="122"/>
      <c r="BG34" s="85" t="s">
        <v>148</v>
      </c>
      <c r="BH34" s="110">
        <v>7919000</v>
      </c>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v>0</v>
      </c>
      <c r="CM34" s="110">
        <v>87109000</v>
      </c>
      <c r="CN34" s="85"/>
      <c r="CO34" s="89">
        <v>46371</v>
      </c>
      <c r="CP34" s="89">
        <f t="shared" si="1"/>
        <v>46551</v>
      </c>
      <c r="CQ34" s="115">
        <v>87109000</v>
      </c>
      <c r="CR34" s="85" t="s">
        <v>149</v>
      </c>
      <c r="CS34" s="89">
        <v>46031</v>
      </c>
      <c r="CT34" s="128">
        <v>2144101489179</v>
      </c>
      <c r="CU34" s="85"/>
      <c r="CV34" s="85"/>
      <c r="CW34" s="85" t="s">
        <v>528</v>
      </c>
      <c r="CX34" s="85" t="s">
        <v>203</v>
      </c>
      <c r="CY34" s="85" t="s">
        <v>324</v>
      </c>
      <c r="CZ34" s="85">
        <v>2537</v>
      </c>
      <c r="DA34" s="85" t="s">
        <v>152</v>
      </c>
      <c r="DB34" s="85">
        <v>1</v>
      </c>
      <c r="DC34" s="85" t="s">
        <v>153</v>
      </c>
      <c r="DD34" s="85"/>
      <c r="DE34" s="85"/>
      <c r="DF34" s="85"/>
      <c r="DG34" s="85"/>
      <c r="DH34" s="85"/>
      <c r="DI34" s="85"/>
      <c r="DJ34" s="85"/>
      <c r="DK34" s="85"/>
      <c r="DL34" s="85"/>
      <c r="DM34" s="85"/>
      <c r="DN34" s="85"/>
      <c r="DO34" s="85"/>
      <c r="DP34" s="85"/>
      <c r="DQ34" s="85"/>
      <c r="DR34" s="85"/>
      <c r="DS34" s="85"/>
      <c r="DT34" s="86"/>
      <c r="DU34" s="81"/>
      <c r="DV34" s="72"/>
      <c r="DW34" s="72"/>
      <c r="DX34" s="72"/>
      <c r="DY34" s="72"/>
      <c r="DZ34" s="74"/>
      <c r="EA34" s="68"/>
      <c r="EB34" s="68"/>
      <c r="EC34" s="68"/>
      <c r="ED34" s="68"/>
      <c r="EE34" s="68"/>
      <c r="EF34" s="68"/>
      <c r="EG34" s="68"/>
      <c r="EH34" s="68"/>
      <c r="EI34" s="68"/>
      <c r="EJ34" s="68"/>
      <c r="EK34" s="68"/>
    </row>
    <row r="35" spans="1:141" ht="30" customHeight="1">
      <c r="A35" s="3" t="s">
        <v>123</v>
      </c>
      <c r="B35" s="84">
        <v>2026</v>
      </c>
      <c r="C35" s="85" t="s">
        <v>529</v>
      </c>
      <c r="D35" s="85"/>
      <c r="E35" s="85" t="s">
        <v>125</v>
      </c>
      <c r="F35" s="85">
        <v>145047</v>
      </c>
      <c r="G35" s="89">
        <v>46033</v>
      </c>
      <c r="H35" s="85" t="s">
        <v>517</v>
      </c>
      <c r="I35" s="85" t="s">
        <v>530</v>
      </c>
      <c r="J35" s="92" t="s">
        <v>531</v>
      </c>
      <c r="K35" s="92" t="s">
        <v>532</v>
      </c>
      <c r="L35" s="85" t="s">
        <v>533</v>
      </c>
      <c r="M35" s="85" t="s">
        <v>522</v>
      </c>
      <c r="N35" s="85">
        <v>80111700</v>
      </c>
      <c r="O35" s="85" t="s">
        <v>523</v>
      </c>
      <c r="P35" s="85" t="s">
        <v>534</v>
      </c>
      <c r="Q35" s="85">
        <v>9</v>
      </c>
      <c r="R35" s="89">
        <v>46027</v>
      </c>
      <c r="S35" s="85">
        <v>130</v>
      </c>
      <c r="T35" s="89">
        <v>46035</v>
      </c>
      <c r="U35" s="85" t="s">
        <v>134</v>
      </c>
      <c r="V35" s="85" t="s">
        <v>135</v>
      </c>
      <c r="W35" s="85" t="s">
        <v>136</v>
      </c>
      <c r="X35" s="85">
        <v>1</v>
      </c>
      <c r="Y35" s="85" t="s">
        <v>525</v>
      </c>
      <c r="Z35" s="85" t="s">
        <v>533</v>
      </c>
      <c r="AA35" s="85" t="s">
        <v>138</v>
      </c>
      <c r="AB35" s="85" t="s">
        <v>139</v>
      </c>
      <c r="AC35" s="85" t="s">
        <v>203</v>
      </c>
      <c r="AD35" s="85"/>
      <c r="AE35" s="85">
        <v>80189483</v>
      </c>
      <c r="AF35" s="85">
        <v>7</v>
      </c>
      <c r="AG35" s="89">
        <v>30783</v>
      </c>
      <c r="AH35" s="85" t="s">
        <v>535</v>
      </c>
      <c r="AI35" s="85"/>
      <c r="AJ35" s="92">
        <v>3014211059</v>
      </c>
      <c r="AK35" s="85" t="s">
        <v>536</v>
      </c>
      <c r="AL35" s="85" t="s">
        <v>143</v>
      </c>
      <c r="AM35" s="85" t="s">
        <v>144</v>
      </c>
      <c r="AN35" s="85" t="s">
        <v>130</v>
      </c>
      <c r="AO35" s="85">
        <v>1010170739</v>
      </c>
      <c r="AP35" s="85" t="s">
        <v>170</v>
      </c>
      <c r="AQ35" s="85"/>
      <c r="AR35" s="85"/>
      <c r="AS35" s="89">
        <v>46062</v>
      </c>
      <c r="AT35" s="85"/>
      <c r="AU35" s="85"/>
      <c r="AV35" s="85"/>
      <c r="AW35" s="85"/>
      <c r="AX35" s="85" t="s">
        <v>171</v>
      </c>
      <c r="AY35" s="85" t="s">
        <v>147</v>
      </c>
      <c r="AZ35" s="105">
        <v>46030</v>
      </c>
      <c r="BA35" s="105">
        <v>46031</v>
      </c>
      <c r="BB35" s="115">
        <v>87109000</v>
      </c>
      <c r="BC35" s="105">
        <v>46038</v>
      </c>
      <c r="BD35" s="105">
        <v>46371</v>
      </c>
      <c r="BE35" s="105">
        <f t="shared" si="0"/>
        <v>46371</v>
      </c>
      <c r="BF35" s="122"/>
      <c r="BG35" s="85" t="s">
        <v>148</v>
      </c>
      <c r="BH35" s="110">
        <v>7919000</v>
      </c>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v>0</v>
      </c>
      <c r="CM35" s="110">
        <v>87109000</v>
      </c>
      <c r="CN35" s="85"/>
      <c r="CO35" s="89">
        <v>46371</v>
      </c>
      <c r="CP35" s="89">
        <f t="shared" si="1"/>
        <v>46551</v>
      </c>
      <c r="CQ35" s="115">
        <v>87109000</v>
      </c>
      <c r="CR35" s="85" t="s">
        <v>223</v>
      </c>
      <c r="CS35" s="89">
        <v>46035</v>
      </c>
      <c r="CT35" s="128">
        <v>1846101032366</v>
      </c>
      <c r="CU35" s="85"/>
      <c r="CV35" s="85"/>
      <c r="CW35" s="85" t="s">
        <v>528</v>
      </c>
      <c r="CX35" s="85" t="s">
        <v>203</v>
      </c>
      <c r="CY35" s="85" t="s">
        <v>324</v>
      </c>
      <c r="CZ35" s="85">
        <v>2537</v>
      </c>
      <c r="DA35" s="85" t="s">
        <v>152</v>
      </c>
      <c r="DB35" s="85">
        <v>1</v>
      </c>
      <c r="DC35" s="85" t="s">
        <v>153</v>
      </c>
      <c r="DD35" s="85"/>
      <c r="DE35" s="85"/>
      <c r="DF35" s="85"/>
      <c r="DG35" s="85"/>
      <c r="DH35" s="85"/>
      <c r="DI35" s="85"/>
      <c r="DJ35" s="85"/>
      <c r="DK35" s="85"/>
      <c r="DL35" s="85"/>
      <c r="DM35" s="85"/>
      <c r="DN35" s="85"/>
      <c r="DO35" s="85"/>
      <c r="DP35" s="85"/>
      <c r="DQ35" s="85"/>
      <c r="DR35" s="85"/>
      <c r="DS35" s="85"/>
      <c r="DT35" s="86"/>
      <c r="DU35" s="81"/>
      <c r="DV35" s="72"/>
      <c r="DW35" s="72"/>
      <c r="DX35" s="72"/>
      <c r="DY35" s="72"/>
      <c r="DZ35" s="74"/>
      <c r="EA35" s="68"/>
      <c r="EB35" s="68"/>
      <c r="EC35" s="68"/>
      <c r="ED35" s="68"/>
      <c r="EE35" s="68"/>
      <c r="EF35" s="68"/>
      <c r="EG35" s="68"/>
      <c r="EH35" s="68"/>
      <c r="EI35" s="68"/>
      <c r="EJ35" s="68"/>
      <c r="EK35" s="68"/>
    </row>
    <row r="36" spans="1:141" ht="30" customHeight="1">
      <c r="A36" s="3" t="s">
        <v>123</v>
      </c>
      <c r="B36" s="84">
        <v>2026</v>
      </c>
      <c r="C36" s="85" t="s">
        <v>537</v>
      </c>
      <c r="D36" s="85"/>
      <c r="E36" s="85" t="s">
        <v>125</v>
      </c>
      <c r="F36" s="85">
        <v>145544</v>
      </c>
      <c r="G36" s="89">
        <v>46033</v>
      </c>
      <c r="H36" s="85" t="s">
        <v>538</v>
      </c>
      <c r="I36" s="85" t="s">
        <v>539</v>
      </c>
      <c r="J36" s="92" t="s">
        <v>540</v>
      </c>
      <c r="K36" s="92" t="s">
        <v>541</v>
      </c>
      <c r="L36" s="85" t="s">
        <v>542</v>
      </c>
      <c r="M36" s="85" t="s">
        <v>543</v>
      </c>
      <c r="N36" s="85">
        <v>80111700</v>
      </c>
      <c r="O36" s="85" t="s">
        <v>544</v>
      </c>
      <c r="P36" s="85" t="s">
        <v>545</v>
      </c>
      <c r="Q36" s="85">
        <v>45</v>
      </c>
      <c r="R36" s="89">
        <v>46028</v>
      </c>
      <c r="S36" s="85">
        <v>185</v>
      </c>
      <c r="T36" s="89">
        <v>46037</v>
      </c>
      <c r="U36" s="85" t="s">
        <v>134</v>
      </c>
      <c r="V36" s="85" t="s">
        <v>135</v>
      </c>
      <c r="W36" s="85" t="s">
        <v>136</v>
      </c>
      <c r="X36" s="85">
        <v>1</v>
      </c>
      <c r="Y36" s="85" t="s">
        <v>546</v>
      </c>
      <c r="Z36" s="85" t="s">
        <v>542</v>
      </c>
      <c r="AA36" s="85" t="s">
        <v>138</v>
      </c>
      <c r="AB36" s="85" t="s">
        <v>139</v>
      </c>
      <c r="AC36" s="85" t="s">
        <v>140</v>
      </c>
      <c r="AD36" s="85"/>
      <c r="AE36" s="85">
        <v>1020762698</v>
      </c>
      <c r="AF36" s="85">
        <v>3</v>
      </c>
      <c r="AG36" s="89">
        <v>33403</v>
      </c>
      <c r="AH36" s="85" t="s">
        <v>547</v>
      </c>
      <c r="AI36" s="85"/>
      <c r="AJ36" s="92">
        <v>3005683941</v>
      </c>
      <c r="AK36" s="85" t="s">
        <v>548</v>
      </c>
      <c r="AL36" s="85" t="s">
        <v>271</v>
      </c>
      <c r="AM36" s="85" t="s">
        <v>385</v>
      </c>
      <c r="AN36" s="85" t="s">
        <v>145</v>
      </c>
      <c r="AO36" s="85">
        <v>0</v>
      </c>
      <c r="AP36" s="85">
        <v>0</v>
      </c>
      <c r="AQ36" s="85"/>
      <c r="AR36" s="85"/>
      <c r="AS36" s="89">
        <v>46062</v>
      </c>
      <c r="AT36" s="85"/>
      <c r="AU36" s="85"/>
      <c r="AV36" s="85"/>
      <c r="AW36" s="85"/>
      <c r="AX36" s="85" t="s">
        <v>146</v>
      </c>
      <c r="AY36" s="85" t="s">
        <v>147</v>
      </c>
      <c r="AZ36" s="105">
        <v>46032</v>
      </c>
      <c r="BA36" s="105">
        <v>46032</v>
      </c>
      <c r="BB36" s="115">
        <v>127974000</v>
      </c>
      <c r="BC36" s="105">
        <v>46038</v>
      </c>
      <c r="BD36" s="105">
        <v>46371</v>
      </c>
      <c r="BE36" s="105">
        <f t="shared" ref="BE36:BE67" si="2">$CO36</f>
        <v>46371</v>
      </c>
      <c r="BF36" s="122"/>
      <c r="BG36" s="85" t="s">
        <v>148</v>
      </c>
      <c r="BH36" s="110">
        <v>11634000</v>
      </c>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v>0</v>
      </c>
      <c r="CM36" s="110">
        <v>127974000</v>
      </c>
      <c r="CN36" s="85"/>
      <c r="CO36" s="89">
        <v>46371</v>
      </c>
      <c r="CP36" s="89">
        <f t="shared" si="1"/>
        <v>46551</v>
      </c>
      <c r="CQ36" s="115">
        <v>127974000</v>
      </c>
      <c r="CR36" s="85" t="s">
        <v>149</v>
      </c>
      <c r="CS36" s="89">
        <v>46037</v>
      </c>
      <c r="CT36" s="128">
        <v>9646101033785</v>
      </c>
      <c r="CU36" s="85"/>
      <c r="CV36" s="85"/>
      <c r="CW36" s="85" t="s">
        <v>549</v>
      </c>
      <c r="CX36" s="85" t="s">
        <v>140</v>
      </c>
      <c r="CY36" s="85" t="s">
        <v>550</v>
      </c>
      <c r="CZ36" s="85">
        <v>2537</v>
      </c>
      <c r="DA36" s="85" t="s">
        <v>152</v>
      </c>
      <c r="DB36" s="85">
        <v>3</v>
      </c>
      <c r="DC36" s="85" t="s">
        <v>153</v>
      </c>
      <c r="DD36" s="85"/>
      <c r="DE36" s="85"/>
      <c r="DF36" s="85"/>
      <c r="DG36" s="85"/>
      <c r="DH36" s="85"/>
      <c r="DI36" s="85"/>
      <c r="DJ36" s="85"/>
      <c r="DK36" s="85"/>
      <c r="DL36" s="85"/>
      <c r="DM36" s="85"/>
      <c r="DN36" s="85"/>
      <c r="DO36" s="85"/>
      <c r="DP36" s="85"/>
      <c r="DQ36" s="85"/>
      <c r="DR36" s="85"/>
      <c r="DS36" s="85"/>
      <c r="DT36" s="86"/>
      <c r="DU36" s="81"/>
      <c r="DV36" s="72"/>
      <c r="DW36" s="72"/>
      <c r="DX36" s="72"/>
      <c r="DY36" s="72"/>
      <c r="DZ36" s="74"/>
      <c r="EA36" s="68"/>
      <c r="EB36" s="68"/>
      <c r="EC36" s="68"/>
      <c r="ED36" s="68"/>
      <c r="EE36" s="68"/>
      <c r="EF36" s="68"/>
      <c r="EG36" s="68"/>
      <c r="EH36" s="68"/>
      <c r="EI36" s="68"/>
      <c r="EJ36" s="68"/>
      <c r="EK36" s="68"/>
    </row>
    <row r="37" spans="1:141" ht="30" customHeight="1">
      <c r="A37" s="3" t="s">
        <v>123</v>
      </c>
      <c r="B37" s="84">
        <v>2026</v>
      </c>
      <c r="C37" s="85" t="s">
        <v>551</v>
      </c>
      <c r="D37" s="85"/>
      <c r="E37" s="85" t="s">
        <v>125</v>
      </c>
      <c r="F37" s="85">
        <v>145577</v>
      </c>
      <c r="G37" s="89">
        <v>46032</v>
      </c>
      <c r="H37" s="85" t="s">
        <v>552</v>
      </c>
      <c r="I37" s="85" t="s">
        <v>553</v>
      </c>
      <c r="J37" s="92" t="s">
        <v>554</v>
      </c>
      <c r="K37" s="92" t="s">
        <v>555</v>
      </c>
      <c r="L37" s="85" t="s">
        <v>556</v>
      </c>
      <c r="M37" s="85" t="s">
        <v>557</v>
      </c>
      <c r="N37" s="85">
        <v>80111700</v>
      </c>
      <c r="O37" s="85" t="s">
        <v>558</v>
      </c>
      <c r="P37" s="85" t="s">
        <v>559</v>
      </c>
      <c r="Q37" s="85">
        <v>49</v>
      </c>
      <c r="R37" s="89">
        <v>46028</v>
      </c>
      <c r="S37" s="85">
        <v>186</v>
      </c>
      <c r="T37" s="89">
        <v>46037</v>
      </c>
      <c r="U37" s="85" t="s">
        <v>134</v>
      </c>
      <c r="V37" s="85" t="s">
        <v>135</v>
      </c>
      <c r="W37" s="85" t="s">
        <v>136</v>
      </c>
      <c r="X37" s="85">
        <v>1</v>
      </c>
      <c r="Y37" s="85" t="s">
        <v>560</v>
      </c>
      <c r="Z37" s="85" t="s">
        <v>556</v>
      </c>
      <c r="AA37" s="85" t="s">
        <v>138</v>
      </c>
      <c r="AB37" s="85" t="s">
        <v>139</v>
      </c>
      <c r="AC37" s="85" t="s">
        <v>203</v>
      </c>
      <c r="AD37" s="85"/>
      <c r="AE37" s="85">
        <v>53064832</v>
      </c>
      <c r="AF37" s="85">
        <v>9</v>
      </c>
      <c r="AG37" s="89">
        <v>30902</v>
      </c>
      <c r="AH37" s="85" t="s">
        <v>561</v>
      </c>
      <c r="AI37" s="85"/>
      <c r="AJ37" s="92">
        <v>3105582291</v>
      </c>
      <c r="AK37" s="85" t="s">
        <v>562</v>
      </c>
      <c r="AL37" s="85" t="s">
        <v>143</v>
      </c>
      <c r="AM37" s="85" t="s">
        <v>144</v>
      </c>
      <c r="AN37" s="85" t="s">
        <v>145</v>
      </c>
      <c r="AO37" s="85">
        <v>0</v>
      </c>
      <c r="AP37" s="85">
        <v>0</v>
      </c>
      <c r="AQ37" s="85"/>
      <c r="AR37" s="85"/>
      <c r="AS37" s="89">
        <v>46062</v>
      </c>
      <c r="AT37" s="85"/>
      <c r="AU37" s="85"/>
      <c r="AV37" s="85"/>
      <c r="AW37" s="85"/>
      <c r="AX37" s="85" t="s">
        <v>146</v>
      </c>
      <c r="AY37" s="85" t="s">
        <v>147</v>
      </c>
      <c r="AZ37" s="105">
        <v>46032</v>
      </c>
      <c r="BA37" s="105">
        <v>46033</v>
      </c>
      <c r="BB37" s="115">
        <v>127974000</v>
      </c>
      <c r="BC37" s="105">
        <v>46038</v>
      </c>
      <c r="BD37" s="105">
        <v>46371</v>
      </c>
      <c r="BE37" s="105">
        <f t="shared" si="2"/>
        <v>46371</v>
      </c>
      <c r="BF37" s="122"/>
      <c r="BG37" s="85" t="s">
        <v>148</v>
      </c>
      <c r="BH37" s="110">
        <v>11634000</v>
      </c>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v>0</v>
      </c>
      <c r="CM37" s="110">
        <v>127974000</v>
      </c>
      <c r="CN37" s="85"/>
      <c r="CO37" s="89">
        <v>46371</v>
      </c>
      <c r="CP37" s="89">
        <f t="shared" si="1"/>
        <v>46551</v>
      </c>
      <c r="CQ37" s="115">
        <v>127974000</v>
      </c>
      <c r="CR37" s="85" t="s">
        <v>223</v>
      </c>
      <c r="CS37" s="89">
        <v>46036</v>
      </c>
      <c r="CT37" s="128">
        <v>3344101271520</v>
      </c>
      <c r="CU37" s="85"/>
      <c r="CV37" s="85"/>
      <c r="CW37" s="85" t="s">
        <v>563</v>
      </c>
      <c r="CX37" s="85" t="s">
        <v>203</v>
      </c>
      <c r="CY37" s="85" t="s">
        <v>564</v>
      </c>
      <c r="CZ37" s="85">
        <v>2537</v>
      </c>
      <c r="DA37" s="85" t="s">
        <v>152</v>
      </c>
      <c r="DB37" s="85">
        <v>1</v>
      </c>
      <c r="DC37" s="85" t="s">
        <v>153</v>
      </c>
      <c r="DD37" s="85"/>
      <c r="DE37" s="85"/>
      <c r="DF37" s="85"/>
      <c r="DG37" s="85"/>
      <c r="DH37" s="85"/>
      <c r="DI37" s="85"/>
      <c r="DJ37" s="85"/>
      <c r="DK37" s="85"/>
      <c r="DL37" s="85"/>
      <c r="DM37" s="85"/>
      <c r="DN37" s="85"/>
      <c r="DO37" s="85"/>
      <c r="DP37" s="85"/>
      <c r="DQ37" s="85"/>
      <c r="DR37" s="85"/>
      <c r="DS37" s="85"/>
      <c r="DT37" s="86"/>
      <c r="DU37" s="81"/>
      <c r="DV37" s="72"/>
      <c r="DW37" s="72"/>
      <c r="DX37" s="72"/>
      <c r="DY37" s="72"/>
      <c r="DZ37" s="74"/>
      <c r="EA37" s="68"/>
      <c r="EB37" s="68"/>
      <c r="EC37" s="68"/>
      <c r="ED37" s="68"/>
      <c r="EE37" s="68"/>
      <c r="EF37" s="68"/>
      <c r="EG37" s="68"/>
      <c r="EH37" s="68"/>
      <c r="EI37" s="68"/>
      <c r="EJ37" s="68"/>
      <c r="EK37" s="68"/>
    </row>
    <row r="38" spans="1:141" ht="30" customHeight="1">
      <c r="A38" s="3" t="s">
        <v>123</v>
      </c>
      <c r="B38" s="84">
        <v>2026</v>
      </c>
      <c r="C38" s="85" t="s">
        <v>565</v>
      </c>
      <c r="D38" s="85"/>
      <c r="E38" s="85" t="s">
        <v>125</v>
      </c>
      <c r="F38" s="85">
        <v>145593</v>
      </c>
      <c r="G38" s="89">
        <v>46033</v>
      </c>
      <c r="H38" s="85" t="s">
        <v>566</v>
      </c>
      <c r="I38" s="85" t="s">
        <v>567</v>
      </c>
      <c r="J38" s="92" t="s">
        <v>568</v>
      </c>
      <c r="K38" s="92" t="s">
        <v>569</v>
      </c>
      <c r="L38" s="85" t="s">
        <v>570</v>
      </c>
      <c r="M38" s="85" t="s">
        <v>571</v>
      </c>
      <c r="N38" s="85">
        <v>80111700</v>
      </c>
      <c r="O38" s="85" t="s">
        <v>572</v>
      </c>
      <c r="P38" s="85" t="s">
        <v>573</v>
      </c>
      <c r="Q38" s="85">
        <v>170</v>
      </c>
      <c r="R38" s="89">
        <v>46031</v>
      </c>
      <c r="S38" s="85">
        <v>187</v>
      </c>
      <c r="T38" s="89">
        <v>46037</v>
      </c>
      <c r="U38" s="85" t="s">
        <v>134</v>
      </c>
      <c r="V38" s="85" t="s">
        <v>135</v>
      </c>
      <c r="W38" s="85" t="s">
        <v>136</v>
      </c>
      <c r="X38" s="85">
        <v>1</v>
      </c>
      <c r="Y38" s="85" t="s">
        <v>574</v>
      </c>
      <c r="Z38" s="85" t="s">
        <v>570</v>
      </c>
      <c r="AA38" s="85" t="s">
        <v>138</v>
      </c>
      <c r="AB38" s="85" t="s">
        <v>139</v>
      </c>
      <c r="AC38" s="85" t="s">
        <v>203</v>
      </c>
      <c r="AD38" s="85"/>
      <c r="AE38" s="85">
        <v>52410879</v>
      </c>
      <c r="AF38" s="85">
        <v>5</v>
      </c>
      <c r="AG38" s="89">
        <v>29931</v>
      </c>
      <c r="AH38" s="85" t="s">
        <v>575</v>
      </c>
      <c r="AI38" s="85"/>
      <c r="AJ38" s="92">
        <v>3203971828</v>
      </c>
      <c r="AK38" s="85" t="s">
        <v>576</v>
      </c>
      <c r="AL38" s="85" t="s">
        <v>143</v>
      </c>
      <c r="AM38" s="85" t="s">
        <v>144</v>
      </c>
      <c r="AN38" s="85" t="s">
        <v>145</v>
      </c>
      <c r="AO38" s="85">
        <v>0</v>
      </c>
      <c r="AP38" s="85">
        <v>0</v>
      </c>
      <c r="AQ38" s="85"/>
      <c r="AR38" s="85"/>
      <c r="AS38" s="89">
        <v>46062</v>
      </c>
      <c r="AT38" s="85"/>
      <c r="AU38" s="85"/>
      <c r="AV38" s="85"/>
      <c r="AW38" s="85"/>
      <c r="AX38" s="85" t="s">
        <v>146</v>
      </c>
      <c r="AY38" s="85" t="s">
        <v>147</v>
      </c>
      <c r="AZ38" s="105">
        <v>46032</v>
      </c>
      <c r="BA38" s="105">
        <v>46033</v>
      </c>
      <c r="BB38" s="115">
        <v>99000000</v>
      </c>
      <c r="BC38" s="105">
        <v>46037</v>
      </c>
      <c r="BD38" s="105">
        <v>46370</v>
      </c>
      <c r="BE38" s="105">
        <f t="shared" si="2"/>
        <v>46370</v>
      </c>
      <c r="BF38" s="122"/>
      <c r="BG38" s="85" t="s">
        <v>148</v>
      </c>
      <c r="BH38" s="110">
        <v>9000000</v>
      </c>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v>0</v>
      </c>
      <c r="CM38" s="110">
        <v>99000000</v>
      </c>
      <c r="CN38" s="85"/>
      <c r="CO38" s="89">
        <v>46370</v>
      </c>
      <c r="CP38" s="89">
        <f t="shared" si="1"/>
        <v>46550</v>
      </c>
      <c r="CQ38" s="115">
        <v>99000000</v>
      </c>
      <c r="CR38" s="85" t="s">
        <v>223</v>
      </c>
      <c r="CS38" s="89">
        <v>46036</v>
      </c>
      <c r="CT38" s="128">
        <v>3946101012931</v>
      </c>
      <c r="CU38" s="85"/>
      <c r="CV38" s="85"/>
      <c r="CW38" s="85" t="s">
        <v>577</v>
      </c>
      <c r="CX38" s="85" t="s">
        <v>203</v>
      </c>
      <c r="CY38" s="85" t="s">
        <v>235</v>
      </c>
      <c r="CZ38" s="85">
        <v>2537</v>
      </c>
      <c r="DA38" s="85" t="s">
        <v>152</v>
      </c>
      <c r="DB38" s="85">
        <v>1</v>
      </c>
      <c r="DC38" s="85" t="s">
        <v>153</v>
      </c>
      <c r="DD38" s="85"/>
      <c r="DE38" s="85"/>
      <c r="DF38" s="85"/>
      <c r="DG38" s="85"/>
      <c r="DH38" s="85"/>
      <c r="DI38" s="85"/>
      <c r="DJ38" s="85"/>
      <c r="DK38" s="85"/>
      <c r="DL38" s="85"/>
      <c r="DM38" s="85"/>
      <c r="DN38" s="85"/>
      <c r="DO38" s="85"/>
      <c r="DP38" s="85"/>
      <c r="DQ38" s="85"/>
      <c r="DR38" s="85"/>
      <c r="DS38" s="85"/>
      <c r="DT38" s="86"/>
      <c r="DU38" s="81"/>
      <c r="DV38" s="72"/>
      <c r="DW38" s="72"/>
      <c r="DX38" s="72"/>
      <c r="DY38" s="72"/>
      <c r="DZ38" s="74"/>
      <c r="EA38" s="68"/>
      <c r="EB38" s="68"/>
      <c r="EC38" s="68"/>
      <c r="ED38" s="68"/>
      <c r="EE38" s="68"/>
      <c r="EF38" s="68"/>
      <c r="EG38" s="68"/>
      <c r="EH38" s="68"/>
      <c r="EI38" s="68"/>
      <c r="EJ38" s="68"/>
      <c r="EK38" s="68"/>
    </row>
    <row r="39" spans="1:141" ht="30" customHeight="1">
      <c r="A39" s="3" t="s">
        <v>123</v>
      </c>
      <c r="B39" s="84">
        <v>2026</v>
      </c>
      <c r="C39" s="85" t="s">
        <v>578</v>
      </c>
      <c r="D39" s="85"/>
      <c r="E39" s="85" t="s">
        <v>125</v>
      </c>
      <c r="F39" s="85">
        <v>145623</v>
      </c>
      <c r="G39" s="89">
        <v>46038</v>
      </c>
      <c r="H39" s="85" t="s">
        <v>579</v>
      </c>
      <c r="I39" s="85" t="s">
        <v>580</v>
      </c>
      <c r="J39" s="92" t="s">
        <v>581</v>
      </c>
      <c r="K39" s="92" t="s">
        <v>582</v>
      </c>
      <c r="L39" s="85" t="s">
        <v>583</v>
      </c>
      <c r="M39" s="85" t="s">
        <v>584</v>
      </c>
      <c r="N39" s="85">
        <v>80111700</v>
      </c>
      <c r="O39" s="85" t="s">
        <v>585</v>
      </c>
      <c r="P39" s="85" t="s">
        <v>586</v>
      </c>
      <c r="Q39" s="85">
        <v>51</v>
      </c>
      <c r="R39" s="89">
        <v>46028</v>
      </c>
      <c r="S39" s="85">
        <v>188</v>
      </c>
      <c r="T39" s="89">
        <v>46037</v>
      </c>
      <c r="U39" s="85" t="s">
        <v>134</v>
      </c>
      <c r="V39" s="85" t="s">
        <v>135</v>
      </c>
      <c r="W39" s="85" t="s">
        <v>460</v>
      </c>
      <c r="X39" s="85">
        <v>1</v>
      </c>
      <c r="Y39" s="85" t="s">
        <v>587</v>
      </c>
      <c r="Z39" s="85" t="s">
        <v>583</v>
      </c>
      <c r="AA39" s="85" t="s">
        <v>138</v>
      </c>
      <c r="AB39" s="85" t="s">
        <v>164</v>
      </c>
      <c r="AC39" s="85" t="s">
        <v>268</v>
      </c>
      <c r="AD39" s="85"/>
      <c r="AE39" s="85">
        <v>1019015826</v>
      </c>
      <c r="AF39" s="85">
        <v>2</v>
      </c>
      <c r="AG39" s="89">
        <v>31927</v>
      </c>
      <c r="AH39" s="85" t="s">
        <v>588</v>
      </c>
      <c r="AI39" s="85" t="e">
        <v>#REF!</v>
      </c>
      <c r="AJ39" s="92">
        <v>3223464235</v>
      </c>
      <c r="AK39" s="85" t="s">
        <v>589</v>
      </c>
      <c r="AL39" s="85" t="s">
        <v>271</v>
      </c>
      <c r="AM39" s="85" t="s">
        <v>385</v>
      </c>
      <c r="AN39" s="85" t="s">
        <v>145</v>
      </c>
      <c r="AO39" s="85">
        <v>0</v>
      </c>
      <c r="AP39" s="85">
        <v>0</v>
      </c>
      <c r="AQ39" s="85"/>
      <c r="AR39" s="85"/>
      <c r="AS39" s="89">
        <v>46062</v>
      </c>
      <c r="AT39" s="85"/>
      <c r="AU39" s="85"/>
      <c r="AV39" s="85"/>
      <c r="AW39" s="85"/>
      <c r="AX39" s="85" t="s">
        <v>146</v>
      </c>
      <c r="AY39" s="85" t="s">
        <v>147</v>
      </c>
      <c r="AZ39" s="105">
        <v>46032</v>
      </c>
      <c r="BA39" s="105">
        <v>46032</v>
      </c>
      <c r="BB39" s="115">
        <v>56254000</v>
      </c>
      <c r="BC39" s="105">
        <v>46038</v>
      </c>
      <c r="BD39" s="105">
        <v>46371</v>
      </c>
      <c r="BE39" s="105">
        <f t="shared" si="2"/>
        <v>46371</v>
      </c>
      <c r="BF39" s="122"/>
      <c r="BG39" s="85" t="s">
        <v>148</v>
      </c>
      <c r="BH39" s="110">
        <v>5114000</v>
      </c>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v>0</v>
      </c>
      <c r="CM39" s="110">
        <v>56254000</v>
      </c>
      <c r="CN39" s="85"/>
      <c r="CO39" s="89">
        <v>46371</v>
      </c>
      <c r="CP39" s="89">
        <f t="shared" si="1"/>
        <v>46551</v>
      </c>
      <c r="CQ39" s="115">
        <v>56254000</v>
      </c>
      <c r="CR39" s="85" t="s">
        <v>223</v>
      </c>
      <c r="CS39" s="89">
        <v>46035</v>
      </c>
      <c r="CT39" s="128">
        <v>3344101271540</v>
      </c>
      <c r="CU39" s="85"/>
      <c r="CV39" s="85"/>
      <c r="CW39" s="85" t="s">
        <v>590</v>
      </c>
      <c r="CX39" s="85" t="s">
        <v>591</v>
      </c>
      <c r="CY39" s="85" t="s">
        <v>592</v>
      </c>
      <c r="CZ39" s="85">
        <v>2537</v>
      </c>
      <c r="DA39" s="85" t="s">
        <v>152</v>
      </c>
      <c r="DB39" s="85">
        <v>1</v>
      </c>
      <c r="DC39" s="85" t="s">
        <v>153</v>
      </c>
      <c r="DD39" s="85"/>
      <c r="DE39" s="85"/>
      <c r="DF39" s="85"/>
      <c r="DG39" s="85"/>
      <c r="DH39" s="85"/>
      <c r="DI39" s="85"/>
      <c r="DJ39" s="85"/>
      <c r="DK39" s="85"/>
      <c r="DL39" s="85"/>
      <c r="DM39" s="85"/>
      <c r="DN39" s="85"/>
      <c r="DO39" s="85"/>
      <c r="DP39" s="85"/>
      <c r="DQ39" s="85"/>
      <c r="DR39" s="85"/>
      <c r="DS39" s="85"/>
      <c r="DT39" s="86"/>
      <c r="DU39" s="81"/>
      <c r="DV39" s="72"/>
      <c r="DW39" s="72"/>
      <c r="DX39" s="72"/>
      <c r="DY39" s="72"/>
      <c r="DZ39" s="74"/>
      <c r="EA39" s="68"/>
      <c r="EB39" s="68"/>
      <c r="EC39" s="68"/>
      <c r="ED39" s="68"/>
      <c r="EE39" s="68"/>
      <c r="EF39" s="68"/>
      <c r="EG39" s="68"/>
      <c r="EH39" s="68"/>
      <c r="EI39" s="68"/>
      <c r="EJ39" s="68"/>
      <c r="EK39" s="68"/>
    </row>
    <row r="40" spans="1:141" ht="30" customHeight="1">
      <c r="A40" s="3" t="s">
        <v>123</v>
      </c>
      <c r="B40" s="84">
        <v>2026</v>
      </c>
      <c r="C40" s="85" t="s">
        <v>593</v>
      </c>
      <c r="D40" s="85"/>
      <c r="E40" s="85" t="s">
        <v>125</v>
      </c>
      <c r="F40" s="85">
        <v>145638</v>
      </c>
      <c r="G40" s="89">
        <v>46038</v>
      </c>
      <c r="H40" s="85" t="s">
        <v>594</v>
      </c>
      <c r="I40" s="85" t="s">
        <v>595</v>
      </c>
      <c r="J40" s="92" t="s">
        <v>596</v>
      </c>
      <c r="K40" s="92" t="s">
        <v>597</v>
      </c>
      <c r="L40" s="85" t="s">
        <v>598</v>
      </c>
      <c r="M40" s="85" t="s">
        <v>599</v>
      </c>
      <c r="N40" s="85">
        <v>80111700</v>
      </c>
      <c r="O40" s="85" t="s">
        <v>600</v>
      </c>
      <c r="P40" s="85" t="s">
        <v>601</v>
      </c>
      <c r="Q40" s="85">
        <v>52</v>
      </c>
      <c r="R40" s="89">
        <v>46028</v>
      </c>
      <c r="S40" s="85">
        <v>189</v>
      </c>
      <c r="T40" s="89">
        <v>46037</v>
      </c>
      <c r="U40" s="85" t="s">
        <v>134</v>
      </c>
      <c r="V40" s="85" t="s">
        <v>135</v>
      </c>
      <c r="W40" s="85" t="s">
        <v>460</v>
      </c>
      <c r="X40" s="85">
        <v>1</v>
      </c>
      <c r="Y40" s="85" t="s">
        <v>602</v>
      </c>
      <c r="Z40" s="85" t="s">
        <v>598</v>
      </c>
      <c r="AA40" s="85" t="s">
        <v>138</v>
      </c>
      <c r="AB40" s="85" t="s">
        <v>164</v>
      </c>
      <c r="AC40" s="85" t="s">
        <v>218</v>
      </c>
      <c r="AD40" s="85"/>
      <c r="AE40" s="85">
        <v>9398950</v>
      </c>
      <c r="AF40" s="85">
        <v>3</v>
      </c>
      <c r="AG40" s="89">
        <v>26553</v>
      </c>
      <c r="AH40" s="85" t="s">
        <v>603</v>
      </c>
      <c r="AI40" s="85"/>
      <c r="AJ40" s="92">
        <v>3132533409</v>
      </c>
      <c r="AK40" s="85" t="s">
        <v>604</v>
      </c>
      <c r="AL40" s="85" t="s">
        <v>221</v>
      </c>
      <c r="AM40" s="85" t="s">
        <v>234</v>
      </c>
      <c r="AN40" s="85" t="s">
        <v>145</v>
      </c>
      <c r="AO40" s="85">
        <v>0</v>
      </c>
      <c r="AP40" s="85">
        <v>0</v>
      </c>
      <c r="AQ40" s="85"/>
      <c r="AR40" s="85"/>
      <c r="AS40" s="89">
        <v>46062</v>
      </c>
      <c r="AT40" s="85"/>
      <c r="AU40" s="85"/>
      <c r="AV40" s="85"/>
      <c r="AW40" s="85"/>
      <c r="AX40" s="85" t="s">
        <v>146</v>
      </c>
      <c r="AY40" s="85" t="s">
        <v>147</v>
      </c>
      <c r="AZ40" s="105">
        <v>46032</v>
      </c>
      <c r="BA40" s="105">
        <v>46033</v>
      </c>
      <c r="BB40" s="115">
        <v>34045000</v>
      </c>
      <c r="BC40" s="105">
        <v>46038</v>
      </c>
      <c r="BD40" s="105">
        <v>46371</v>
      </c>
      <c r="BE40" s="105">
        <f t="shared" si="2"/>
        <v>46371</v>
      </c>
      <c r="BF40" s="122"/>
      <c r="BG40" s="85" t="s">
        <v>148</v>
      </c>
      <c r="BH40" s="110">
        <v>3095000</v>
      </c>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v>0</v>
      </c>
      <c r="CM40" s="110">
        <v>34045000</v>
      </c>
      <c r="CN40" s="85"/>
      <c r="CO40" s="89">
        <v>46371</v>
      </c>
      <c r="CP40" s="89">
        <f t="shared" si="1"/>
        <v>46551</v>
      </c>
      <c r="CQ40" s="115">
        <v>34045000</v>
      </c>
      <c r="CR40" s="85" t="s">
        <v>223</v>
      </c>
      <c r="CS40" s="89">
        <v>46035</v>
      </c>
      <c r="CT40" s="128">
        <v>2144101489295</v>
      </c>
      <c r="CU40" s="85"/>
      <c r="CV40" s="85"/>
      <c r="CW40" s="85" t="s">
        <v>605</v>
      </c>
      <c r="CX40" s="85" t="s">
        <v>218</v>
      </c>
      <c r="CY40" s="85" t="s">
        <v>606</v>
      </c>
      <c r="CZ40" s="85">
        <v>2537</v>
      </c>
      <c r="DA40" s="85" t="s">
        <v>152</v>
      </c>
      <c r="DB40" s="85">
        <v>4</v>
      </c>
      <c r="DC40" s="85" t="s">
        <v>153</v>
      </c>
      <c r="DD40" s="85"/>
      <c r="DE40" s="85"/>
      <c r="DF40" s="85"/>
      <c r="DG40" s="85"/>
      <c r="DH40" s="85"/>
      <c r="DI40" s="85"/>
      <c r="DJ40" s="85"/>
      <c r="DK40" s="85"/>
      <c r="DL40" s="85"/>
      <c r="DM40" s="85"/>
      <c r="DN40" s="85"/>
      <c r="DO40" s="85"/>
      <c r="DP40" s="85"/>
      <c r="DQ40" s="85"/>
      <c r="DR40" s="85"/>
      <c r="DS40" s="85"/>
      <c r="DT40" s="86"/>
      <c r="DU40" s="81"/>
      <c r="DV40" s="72"/>
      <c r="DW40" s="72"/>
      <c r="DX40" s="72"/>
      <c r="DY40" s="72"/>
      <c r="DZ40" s="74"/>
      <c r="EA40" s="68"/>
      <c r="EB40" s="68"/>
      <c r="EC40" s="68"/>
      <c r="ED40" s="68"/>
      <c r="EE40" s="68"/>
      <c r="EF40" s="68"/>
      <c r="EG40" s="68"/>
      <c r="EH40" s="68"/>
      <c r="EI40" s="68"/>
      <c r="EJ40" s="68"/>
      <c r="EK40" s="68"/>
    </row>
    <row r="41" spans="1:141" ht="30" customHeight="1">
      <c r="A41" s="3" t="s">
        <v>123</v>
      </c>
      <c r="B41" s="84">
        <v>2026</v>
      </c>
      <c r="C41" s="85" t="s">
        <v>607</v>
      </c>
      <c r="D41" s="85"/>
      <c r="E41" s="85" t="s">
        <v>125</v>
      </c>
      <c r="F41" s="85">
        <v>145654</v>
      </c>
      <c r="G41" s="89">
        <v>46032</v>
      </c>
      <c r="H41" s="85" t="s">
        <v>608</v>
      </c>
      <c r="I41" s="85" t="s">
        <v>609</v>
      </c>
      <c r="J41" s="92" t="s">
        <v>610</v>
      </c>
      <c r="K41" s="92" t="s">
        <v>611</v>
      </c>
      <c r="L41" s="85" t="s">
        <v>612</v>
      </c>
      <c r="M41" s="85" t="s">
        <v>613</v>
      </c>
      <c r="N41" s="85">
        <v>80111700</v>
      </c>
      <c r="O41" s="85" t="s">
        <v>614</v>
      </c>
      <c r="P41" s="85" t="s">
        <v>615</v>
      </c>
      <c r="Q41" s="85">
        <v>53</v>
      </c>
      <c r="R41" s="89">
        <v>46028</v>
      </c>
      <c r="S41" s="85">
        <v>190</v>
      </c>
      <c r="T41" s="89">
        <v>46037</v>
      </c>
      <c r="U41" s="85" t="s">
        <v>134</v>
      </c>
      <c r="V41" s="85" t="s">
        <v>135</v>
      </c>
      <c r="W41" s="85" t="s">
        <v>460</v>
      </c>
      <c r="X41" s="85">
        <v>1</v>
      </c>
      <c r="Y41" s="85" t="s">
        <v>616</v>
      </c>
      <c r="Z41" s="85" t="s">
        <v>612</v>
      </c>
      <c r="AA41" s="85" t="s">
        <v>138</v>
      </c>
      <c r="AB41" s="85" t="s">
        <v>139</v>
      </c>
      <c r="AC41" s="85" t="s">
        <v>218</v>
      </c>
      <c r="AD41" s="85"/>
      <c r="AE41" s="85">
        <v>52345761</v>
      </c>
      <c r="AF41" s="85">
        <v>7</v>
      </c>
      <c r="AG41" s="89">
        <v>28135</v>
      </c>
      <c r="AH41" s="85" t="s">
        <v>617</v>
      </c>
      <c r="AI41" s="85"/>
      <c r="AJ41" s="92">
        <v>3134523549</v>
      </c>
      <c r="AK41" s="85" t="s">
        <v>618</v>
      </c>
      <c r="AL41" s="85" t="s">
        <v>189</v>
      </c>
      <c r="AM41" s="85" t="s">
        <v>144</v>
      </c>
      <c r="AN41" s="85" t="s">
        <v>145</v>
      </c>
      <c r="AO41" s="85">
        <v>0</v>
      </c>
      <c r="AP41" s="85">
        <v>0</v>
      </c>
      <c r="AQ41" s="85"/>
      <c r="AR41" s="85"/>
      <c r="AS41" s="89">
        <v>46062</v>
      </c>
      <c r="AT41" s="85"/>
      <c r="AU41" s="85"/>
      <c r="AV41" s="85"/>
      <c r="AW41" s="85"/>
      <c r="AX41" s="85" t="s">
        <v>146</v>
      </c>
      <c r="AY41" s="85" t="s">
        <v>147</v>
      </c>
      <c r="AZ41" s="105">
        <v>46032</v>
      </c>
      <c r="BA41" s="105">
        <v>46033</v>
      </c>
      <c r="BB41" s="115">
        <v>118976000</v>
      </c>
      <c r="BC41" s="105">
        <v>46038</v>
      </c>
      <c r="BD41" s="105">
        <v>46371</v>
      </c>
      <c r="BE41" s="105">
        <f t="shared" si="2"/>
        <v>46371</v>
      </c>
      <c r="BF41" s="122"/>
      <c r="BG41" s="85" t="s">
        <v>148</v>
      </c>
      <c r="BH41" s="110">
        <v>4687000</v>
      </c>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v>0</v>
      </c>
      <c r="CM41" s="110">
        <v>118976000</v>
      </c>
      <c r="CN41" s="85"/>
      <c r="CO41" s="89">
        <v>46371</v>
      </c>
      <c r="CP41" s="89">
        <f t="shared" si="1"/>
        <v>46551</v>
      </c>
      <c r="CQ41" s="115">
        <v>118976000</v>
      </c>
      <c r="CR41" s="85" t="s">
        <v>172</v>
      </c>
      <c r="CS41" s="89">
        <v>46035</v>
      </c>
      <c r="CT41" s="128" t="s">
        <v>619</v>
      </c>
      <c r="CU41" s="85"/>
      <c r="CV41" s="85"/>
      <c r="CW41" s="85" t="s">
        <v>620</v>
      </c>
      <c r="CX41" s="85" t="s">
        <v>218</v>
      </c>
      <c r="CY41" s="85" t="s">
        <v>621</v>
      </c>
      <c r="CZ41" s="85">
        <v>2537</v>
      </c>
      <c r="DA41" s="85" t="s">
        <v>152</v>
      </c>
      <c r="DB41" s="85">
        <v>1</v>
      </c>
      <c r="DC41" s="85" t="s">
        <v>153</v>
      </c>
      <c r="DD41" s="85"/>
      <c r="DE41" s="85"/>
      <c r="DF41" s="85"/>
      <c r="DG41" s="85"/>
      <c r="DH41" s="85"/>
      <c r="DI41" s="85"/>
      <c r="DJ41" s="85"/>
      <c r="DK41" s="85"/>
      <c r="DL41" s="85"/>
      <c r="DM41" s="85"/>
      <c r="DN41" s="85"/>
      <c r="DO41" s="85"/>
      <c r="DP41" s="85"/>
      <c r="DQ41" s="85"/>
      <c r="DR41" s="85"/>
      <c r="DS41" s="85"/>
      <c r="DT41" s="86"/>
      <c r="DU41" s="81"/>
      <c r="DV41" s="72"/>
      <c r="DW41" s="72"/>
      <c r="DX41" s="72"/>
      <c r="DY41" s="72"/>
      <c r="DZ41" s="74"/>
      <c r="EA41" s="68"/>
      <c r="EB41" s="68"/>
      <c r="EC41" s="68"/>
      <c r="ED41" s="68"/>
      <c r="EE41" s="68"/>
      <c r="EF41" s="68"/>
      <c r="EG41" s="68"/>
      <c r="EH41" s="68"/>
      <c r="EI41" s="68"/>
      <c r="EJ41" s="68"/>
      <c r="EK41" s="68"/>
    </row>
    <row r="42" spans="1:141" ht="30" customHeight="1">
      <c r="A42" s="3" t="s">
        <v>123</v>
      </c>
      <c r="B42" s="84">
        <v>2026</v>
      </c>
      <c r="C42" s="85" t="s">
        <v>622</v>
      </c>
      <c r="D42" s="85"/>
      <c r="E42" s="85" t="s">
        <v>125</v>
      </c>
      <c r="F42" s="85">
        <v>145654</v>
      </c>
      <c r="G42" s="89">
        <v>46032</v>
      </c>
      <c r="H42" s="85" t="s">
        <v>608</v>
      </c>
      <c r="I42" s="85" t="s">
        <v>623</v>
      </c>
      <c r="J42" s="92" t="s">
        <v>624</v>
      </c>
      <c r="K42" s="92" t="s">
        <v>625</v>
      </c>
      <c r="L42" s="85" t="s">
        <v>626</v>
      </c>
      <c r="M42" s="85" t="s">
        <v>613</v>
      </c>
      <c r="N42" s="85">
        <v>80111700</v>
      </c>
      <c r="O42" s="85" t="s">
        <v>614</v>
      </c>
      <c r="P42" s="85" t="s">
        <v>627</v>
      </c>
      <c r="Q42" s="85">
        <v>53</v>
      </c>
      <c r="R42" s="89">
        <v>46028</v>
      </c>
      <c r="S42" s="85">
        <v>191</v>
      </c>
      <c r="T42" s="89">
        <v>46037</v>
      </c>
      <c r="U42" s="85" t="s">
        <v>134</v>
      </c>
      <c r="V42" s="85" t="s">
        <v>135</v>
      </c>
      <c r="W42" s="85" t="s">
        <v>460</v>
      </c>
      <c r="X42" s="85">
        <v>1</v>
      </c>
      <c r="Y42" s="85" t="s">
        <v>616</v>
      </c>
      <c r="Z42" s="85" t="s">
        <v>626</v>
      </c>
      <c r="AA42" s="85" t="s">
        <v>138</v>
      </c>
      <c r="AB42" s="85" t="s">
        <v>139</v>
      </c>
      <c r="AC42" s="85" t="s">
        <v>447</v>
      </c>
      <c r="AD42" s="85"/>
      <c r="AE42" s="85">
        <v>1016060861</v>
      </c>
      <c r="AF42" s="85">
        <v>0</v>
      </c>
      <c r="AG42" s="89">
        <v>34277</v>
      </c>
      <c r="AH42" s="85" t="s">
        <v>628</v>
      </c>
      <c r="AI42" s="85"/>
      <c r="AJ42" s="92">
        <v>3194769692</v>
      </c>
      <c r="AK42" s="85" t="s">
        <v>629</v>
      </c>
      <c r="AL42" s="85" t="s">
        <v>189</v>
      </c>
      <c r="AM42" s="85" t="s">
        <v>234</v>
      </c>
      <c r="AN42" s="85" t="s">
        <v>145</v>
      </c>
      <c r="AO42" s="85">
        <v>0</v>
      </c>
      <c r="AP42" s="85">
        <v>0</v>
      </c>
      <c r="AQ42" s="85"/>
      <c r="AR42" s="85"/>
      <c r="AS42" s="89">
        <v>46062</v>
      </c>
      <c r="AT42" s="85"/>
      <c r="AU42" s="85"/>
      <c r="AV42" s="85"/>
      <c r="AW42" s="85"/>
      <c r="AX42" s="85" t="s">
        <v>146</v>
      </c>
      <c r="AY42" s="85" t="s">
        <v>147</v>
      </c>
      <c r="AZ42" s="105">
        <v>46032</v>
      </c>
      <c r="BA42" s="105">
        <v>46032</v>
      </c>
      <c r="BB42" s="115">
        <v>51557000</v>
      </c>
      <c r="BC42" s="105">
        <v>46038</v>
      </c>
      <c r="BD42" s="105">
        <v>46371</v>
      </c>
      <c r="BE42" s="105">
        <f t="shared" si="2"/>
        <v>46371</v>
      </c>
      <c r="BF42" s="122"/>
      <c r="BG42" s="85" t="s">
        <v>148</v>
      </c>
      <c r="BH42" s="110">
        <v>4687000</v>
      </c>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v>0</v>
      </c>
      <c r="CM42" s="110">
        <v>51557000</v>
      </c>
      <c r="CN42" s="85"/>
      <c r="CO42" s="89">
        <v>46371</v>
      </c>
      <c r="CP42" s="89">
        <f t="shared" si="1"/>
        <v>46551</v>
      </c>
      <c r="CQ42" s="115">
        <v>51557000</v>
      </c>
      <c r="CR42" s="85" t="s">
        <v>149</v>
      </c>
      <c r="CS42" s="89">
        <v>46035</v>
      </c>
      <c r="CT42" s="128">
        <v>1446101155813</v>
      </c>
      <c r="CU42" s="85"/>
      <c r="CV42" s="85"/>
      <c r="CW42" s="85" t="s">
        <v>620</v>
      </c>
      <c r="CX42" s="85" t="s">
        <v>447</v>
      </c>
      <c r="CY42" s="85" t="s">
        <v>550</v>
      </c>
      <c r="CZ42" s="85">
        <v>2537</v>
      </c>
      <c r="DA42" s="85" t="s">
        <v>152</v>
      </c>
      <c r="DB42" s="85">
        <v>1</v>
      </c>
      <c r="DC42" s="85" t="s">
        <v>153</v>
      </c>
      <c r="DD42" s="85"/>
      <c r="DE42" s="85"/>
      <c r="DF42" s="85"/>
      <c r="DG42" s="85"/>
      <c r="DH42" s="85"/>
      <c r="DI42" s="85"/>
      <c r="DJ42" s="85"/>
      <c r="DK42" s="85"/>
      <c r="DL42" s="85"/>
      <c r="DM42" s="85"/>
      <c r="DN42" s="85"/>
      <c r="DO42" s="85"/>
      <c r="DP42" s="85"/>
      <c r="DQ42" s="85"/>
      <c r="DR42" s="85"/>
      <c r="DS42" s="85"/>
      <c r="DT42" s="86"/>
      <c r="DU42" s="81"/>
      <c r="DV42" s="72"/>
      <c r="DW42" s="72"/>
      <c r="DX42" s="72"/>
      <c r="DY42" s="72"/>
      <c r="DZ42" s="74"/>
      <c r="EA42" s="68"/>
      <c r="EB42" s="68"/>
      <c r="EC42" s="68"/>
      <c r="ED42" s="68"/>
      <c r="EE42" s="68"/>
      <c r="EF42" s="68"/>
      <c r="EG42" s="68"/>
      <c r="EH42" s="68"/>
      <c r="EI42" s="68"/>
      <c r="EJ42" s="68"/>
      <c r="EK42" s="68"/>
    </row>
    <row r="43" spans="1:141" ht="30" customHeight="1">
      <c r="A43" s="3" t="s">
        <v>123</v>
      </c>
      <c r="B43" s="84">
        <v>2026</v>
      </c>
      <c r="C43" s="85" t="s">
        <v>630</v>
      </c>
      <c r="D43" s="85"/>
      <c r="E43" s="85" t="s">
        <v>125</v>
      </c>
      <c r="F43" s="85">
        <v>145675</v>
      </c>
      <c r="G43" s="89">
        <v>46032</v>
      </c>
      <c r="H43" s="85" t="s">
        <v>631</v>
      </c>
      <c r="I43" s="85" t="s">
        <v>632</v>
      </c>
      <c r="J43" s="92" t="s">
        <v>633</v>
      </c>
      <c r="K43" s="92" t="s">
        <v>634</v>
      </c>
      <c r="L43" s="85" t="s">
        <v>635</v>
      </c>
      <c r="M43" s="85" t="s">
        <v>636</v>
      </c>
      <c r="N43" s="85">
        <v>80111700</v>
      </c>
      <c r="O43" s="85" t="s">
        <v>637</v>
      </c>
      <c r="P43" s="85" t="s">
        <v>638</v>
      </c>
      <c r="Q43" s="85">
        <v>54</v>
      </c>
      <c r="R43" s="89">
        <v>46028</v>
      </c>
      <c r="S43" s="85">
        <v>192</v>
      </c>
      <c r="T43" s="89">
        <v>46037</v>
      </c>
      <c r="U43" s="85" t="s">
        <v>134</v>
      </c>
      <c r="V43" s="85" t="s">
        <v>135</v>
      </c>
      <c r="W43" s="85" t="s">
        <v>136</v>
      </c>
      <c r="X43" s="85">
        <v>1</v>
      </c>
      <c r="Y43" s="85" t="s">
        <v>639</v>
      </c>
      <c r="Z43" s="85" t="s">
        <v>635</v>
      </c>
      <c r="AA43" s="85" t="s">
        <v>138</v>
      </c>
      <c r="AB43" s="85" t="s">
        <v>139</v>
      </c>
      <c r="AC43" s="85" t="s">
        <v>203</v>
      </c>
      <c r="AD43" s="85"/>
      <c r="AE43" s="85">
        <v>51968149</v>
      </c>
      <c r="AF43" s="85">
        <v>9</v>
      </c>
      <c r="AG43" s="89">
        <v>25230</v>
      </c>
      <c r="AH43" s="85" t="s">
        <v>640</v>
      </c>
      <c r="AI43" s="85"/>
      <c r="AJ43" s="92">
        <v>3138310958</v>
      </c>
      <c r="AK43" s="85" t="s">
        <v>641</v>
      </c>
      <c r="AL43" s="85" t="s">
        <v>642</v>
      </c>
      <c r="AM43" s="85" t="s">
        <v>234</v>
      </c>
      <c r="AN43" s="85" t="s">
        <v>145</v>
      </c>
      <c r="AO43" s="85">
        <v>0</v>
      </c>
      <c r="AP43" s="85">
        <v>0</v>
      </c>
      <c r="AQ43" s="85"/>
      <c r="AR43" s="85"/>
      <c r="AS43" s="89">
        <v>46062</v>
      </c>
      <c r="AT43" s="85"/>
      <c r="AU43" s="85"/>
      <c r="AV43" s="85"/>
      <c r="AW43" s="85"/>
      <c r="AX43" s="85" t="s">
        <v>146</v>
      </c>
      <c r="AY43" s="85" t="s">
        <v>147</v>
      </c>
      <c r="AZ43" s="105">
        <v>46032</v>
      </c>
      <c r="BA43" s="105">
        <v>46033</v>
      </c>
      <c r="BB43" s="115">
        <v>64460000</v>
      </c>
      <c r="BC43" s="105">
        <v>46038</v>
      </c>
      <c r="BD43" s="105">
        <v>46371</v>
      </c>
      <c r="BE43" s="105">
        <f t="shared" si="2"/>
        <v>46371</v>
      </c>
      <c r="BF43" s="122"/>
      <c r="BG43" s="85" t="s">
        <v>148</v>
      </c>
      <c r="BH43" s="110">
        <v>5860000</v>
      </c>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v>0</v>
      </c>
      <c r="CM43" s="110">
        <v>64460000</v>
      </c>
      <c r="CN43" s="85"/>
      <c r="CO43" s="89">
        <v>46371</v>
      </c>
      <c r="CP43" s="89">
        <f t="shared" si="1"/>
        <v>46551</v>
      </c>
      <c r="CQ43" s="115">
        <v>64460000</v>
      </c>
      <c r="CR43" s="85" t="s">
        <v>149</v>
      </c>
      <c r="CS43" s="89">
        <v>46035</v>
      </c>
      <c r="CT43" s="128">
        <v>1446101155415</v>
      </c>
      <c r="CU43" s="85"/>
      <c r="CV43" s="85"/>
      <c r="CW43" s="85" t="s">
        <v>643</v>
      </c>
      <c r="CX43" s="85" t="s">
        <v>203</v>
      </c>
      <c r="CY43" s="85" t="s">
        <v>501</v>
      </c>
      <c r="CZ43" s="85">
        <v>2537</v>
      </c>
      <c r="DA43" s="85" t="s">
        <v>152</v>
      </c>
      <c r="DB43" s="85">
        <v>1</v>
      </c>
      <c r="DC43" s="85" t="s">
        <v>153</v>
      </c>
      <c r="DD43" s="85"/>
      <c r="DE43" s="85"/>
      <c r="DF43" s="85"/>
      <c r="DG43" s="85"/>
      <c r="DH43" s="85"/>
      <c r="DI43" s="85"/>
      <c r="DJ43" s="85"/>
      <c r="DK43" s="85"/>
      <c r="DL43" s="85"/>
      <c r="DM43" s="85"/>
      <c r="DN43" s="85"/>
      <c r="DO43" s="85"/>
      <c r="DP43" s="85"/>
      <c r="DQ43" s="85"/>
      <c r="DR43" s="85"/>
      <c r="DS43" s="85"/>
      <c r="DT43" s="86"/>
      <c r="DU43" s="81"/>
      <c r="DV43" s="72"/>
      <c r="DW43" s="72"/>
      <c r="DX43" s="72"/>
      <c r="DY43" s="72"/>
      <c r="DZ43" s="74"/>
      <c r="EA43" s="68"/>
      <c r="EB43" s="68"/>
      <c r="EC43" s="68"/>
      <c r="ED43" s="68"/>
      <c r="EE43" s="68"/>
      <c r="EF43" s="68"/>
      <c r="EG43" s="68"/>
      <c r="EH43" s="68"/>
      <c r="EI43" s="68"/>
      <c r="EJ43" s="68"/>
      <c r="EK43" s="68"/>
    </row>
    <row r="44" spans="1:141" ht="30" customHeight="1">
      <c r="B44" s="84">
        <v>2026</v>
      </c>
      <c r="C44" s="85" t="s">
        <v>644</v>
      </c>
      <c r="D44" s="85"/>
      <c r="E44" s="85" t="s">
        <v>125</v>
      </c>
      <c r="F44" s="85">
        <v>144831</v>
      </c>
      <c r="G44" s="89">
        <v>46032</v>
      </c>
      <c r="H44" s="85" t="s">
        <v>645</v>
      </c>
      <c r="I44" s="85" t="s">
        <v>646</v>
      </c>
      <c r="J44" s="92" t="s">
        <v>647</v>
      </c>
      <c r="K44" s="92" t="s">
        <v>648</v>
      </c>
      <c r="L44" s="85" t="s">
        <v>649</v>
      </c>
      <c r="M44" s="85" t="s">
        <v>650</v>
      </c>
      <c r="N44" s="85">
        <v>80111700</v>
      </c>
      <c r="O44" s="85" t="s">
        <v>651</v>
      </c>
      <c r="P44" s="85" t="s">
        <v>652</v>
      </c>
      <c r="Q44" s="85">
        <v>111</v>
      </c>
      <c r="R44" s="89">
        <v>46028</v>
      </c>
      <c r="S44" s="85">
        <v>193</v>
      </c>
      <c r="T44" s="89">
        <v>46037</v>
      </c>
      <c r="U44" s="85" t="s">
        <v>134</v>
      </c>
      <c r="V44" s="85" t="s">
        <v>135</v>
      </c>
      <c r="W44" s="85" t="s">
        <v>136</v>
      </c>
      <c r="X44" s="85">
        <v>1</v>
      </c>
      <c r="Y44" s="85" t="s">
        <v>653</v>
      </c>
      <c r="Z44" s="85" t="s">
        <v>649</v>
      </c>
      <c r="AA44" s="85" t="s">
        <v>138</v>
      </c>
      <c r="AB44" s="85" t="s">
        <v>139</v>
      </c>
      <c r="AC44" s="85" t="s">
        <v>203</v>
      </c>
      <c r="AD44" s="85"/>
      <c r="AE44" s="85">
        <v>1030533128</v>
      </c>
      <c r="AF44" s="85">
        <v>1</v>
      </c>
      <c r="AG44" s="89">
        <v>31736</v>
      </c>
      <c r="AH44" s="85" t="s">
        <v>654</v>
      </c>
      <c r="AI44" s="85"/>
      <c r="AJ44" s="92">
        <v>3132739872</v>
      </c>
      <c r="AK44" s="85" t="s">
        <v>655</v>
      </c>
      <c r="AL44" s="85" t="s">
        <v>189</v>
      </c>
      <c r="AM44" s="85" t="s">
        <v>234</v>
      </c>
      <c r="AN44" s="85" t="s">
        <v>656</v>
      </c>
      <c r="AO44" s="85">
        <v>51895879</v>
      </c>
      <c r="AP44" s="85" t="s">
        <v>657</v>
      </c>
      <c r="AQ44" s="85"/>
      <c r="AR44" s="85"/>
      <c r="AS44" s="89">
        <v>46062</v>
      </c>
      <c r="AT44" s="85"/>
      <c r="AU44" s="85"/>
      <c r="AV44" s="85"/>
      <c r="AW44" s="85"/>
      <c r="AX44" s="85" t="s">
        <v>658</v>
      </c>
      <c r="AY44" s="85" t="s">
        <v>147</v>
      </c>
      <c r="AZ44" s="105">
        <v>46032</v>
      </c>
      <c r="BA44" s="105">
        <v>46032</v>
      </c>
      <c r="BB44" s="115">
        <v>87109000</v>
      </c>
      <c r="BC44" s="105">
        <v>46038</v>
      </c>
      <c r="BD44" s="105">
        <v>46371</v>
      </c>
      <c r="BE44" s="105">
        <f t="shared" si="2"/>
        <v>46371</v>
      </c>
      <c r="BF44" s="122"/>
      <c r="BG44" s="85" t="s">
        <v>148</v>
      </c>
      <c r="BH44" s="110">
        <v>7919000</v>
      </c>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v>0</v>
      </c>
      <c r="CM44" s="110">
        <v>87109000</v>
      </c>
      <c r="CN44" s="85"/>
      <c r="CO44" s="89">
        <v>46371</v>
      </c>
      <c r="CP44" s="89">
        <f t="shared" si="1"/>
        <v>46551</v>
      </c>
      <c r="CQ44" s="115">
        <v>87109000</v>
      </c>
      <c r="CR44" s="85" t="s">
        <v>149</v>
      </c>
      <c r="CS44" s="89">
        <v>46034</v>
      </c>
      <c r="CT44" s="128">
        <v>1146101094954</v>
      </c>
      <c r="CU44" s="85"/>
      <c r="CV44" s="85"/>
      <c r="CW44" s="85" t="s">
        <v>659</v>
      </c>
      <c r="CX44" s="85" t="s">
        <v>203</v>
      </c>
      <c r="CY44" s="85" t="s">
        <v>660</v>
      </c>
      <c r="CZ44" s="85">
        <v>2537</v>
      </c>
      <c r="DA44" s="85" t="s">
        <v>152</v>
      </c>
      <c r="DB44" s="85">
        <v>1</v>
      </c>
      <c r="DC44" s="85" t="s">
        <v>153</v>
      </c>
      <c r="DD44" s="85"/>
      <c r="DE44" s="85"/>
      <c r="DF44" s="85"/>
      <c r="DG44" s="85"/>
      <c r="DH44" s="85"/>
      <c r="DI44" s="85"/>
      <c r="DJ44" s="85"/>
      <c r="DK44" s="85"/>
      <c r="DL44" s="85"/>
      <c r="DM44" s="85"/>
      <c r="DN44" s="85"/>
      <c r="DO44" s="85"/>
      <c r="DP44" s="85"/>
      <c r="DQ44" s="85"/>
      <c r="DR44" s="85"/>
      <c r="DS44" s="85"/>
      <c r="DT44" s="86"/>
      <c r="DU44" s="81"/>
      <c r="DV44" s="72"/>
      <c r="DW44" s="72"/>
      <c r="DX44" s="72"/>
      <c r="DY44" s="72"/>
      <c r="DZ44" s="74"/>
      <c r="EA44" s="68"/>
      <c r="EB44" s="68"/>
      <c r="EC44" s="68"/>
      <c r="ED44" s="68"/>
      <c r="EE44" s="68"/>
      <c r="EF44" s="68"/>
      <c r="EG44" s="68"/>
      <c r="EH44" s="68"/>
      <c r="EI44" s="68"/>
      <c r="EJ44" s="68"/>
      <c r="EK44" s="68"/>
    </row>
    <row r="45" spans="1:141" ht="30" customHeight="1">
      <c r="A45" s="3" t="s">
        <v>123</v>
      </c>
      <c r="B45" s="84">
        <v>2026</v>
      </c>
      <c r="C45" s="85" t="s">
        <v>661</v>
      </c>
      <c r="D45" s="85"/>
      <c r="E45" s="85" t="s">
        <v>125</v>
      </c>
      <c r="F45" s="85">
        <v>144831</v>
      </c>
      <c r="G45" s="89">
        <v>46033</v>
      </c>
      <c r="H45" s="85" t="s">
        <v>645</v>
      </c>
      <c r="I45" s="85" t="s">
        <v>662</v>
      </c>
      <c r="J45" s="92" t="s">
        <v>663</v>
      </c>
      <c r="K45" s="92" t="s">
        <v>664</v>
      </c>
      <c r="L45" s="85" t="s">
        <v>665</v>
      </c>
      <c r="M45" s="85" t="s">
        <v>650</v>
      </c>
      <c r="N45" s="85">
        <v>80111700</v>
      </c>
      <c r="O45" s="85" t="s">
        <v>651</v>
      </c>
      <c r="P45" s="85" t="s">
        <v>666</v>
      </c>
      <c r="Q45" s="85">
        <v>111</v>
      </c>
      <c r="R45" s="89">
        <v>46028</v>
      </c>
      <c r="S45" s="85">
        <v>194</v>
      </c>
      <c r="T45" s="89">
        <v>46037</v>
      </c>
      <c r="U45" s="85" t="s">
        <v>134</v>
      </c>
      <c r="V45" s="85" t="s">
        <v>135</v>
      </c>
      <c r="W45" s="85" t="s">
        <v>136</v>
      </c>
      <c r="X45" s="85">
        <v>1</v>
      </c>
      <c r="Y45" s="85" t="s">
        <v>653</v>
      </c>
      <c r="Z45" s="85" t="s">
        <v>665</v>
      </c>
      <c r="AA45" s="85" t="s">
        <v>138</v>
      </c>
      <c r="AB45" s="85" t="s">
        <v>164</v>
      </c>
      <c r="AC45" s="85" t="s">
        <v>203</v>
      </c>
      <c r="AD45" s="85"/>
      <c r="AE45" s="85">
        <v>11794982</v>
      </c>
      <c r="AF45" s="85">
        <v>4</v>
      </c>
      <c r="AG45" s="89">
        <v>23763</v>
      </c>
      <c r="AH45" s="85" t="s">
        <v>667</v>
      </c>
      <c r="AI45" s="85"/>
      <c r="AJ45" s="92">
        <v>3118185651</v>
      </c>
      <c r="AK45" s="85" t="s">
        <v>668</v>
      </c>
      <c r="AL45" s="85" t="s">
        <v>189</v>
      </c>
      <c r="AM45" s="85" t="s">
        <v>234</v>
      </c>
      <c r="AN45" s="85" t="s">
        <v>656</v>
      </c>
      <c r="AO45" s="85">
        <v>51895879</v>
      </c>
      <c r="AP45" s="85" t="s">
        <v>657</v>
      </c>
      <c r="AQ45" s="85"/>
      <c r="AR45" s="85"/>
      <c r="AS45" s="89">
        <v>46062</v>
      </c>
      <c r="AT45" s="85"/>
      <c r="AU45" s="85"/>
      <c r="AV45" s="85"/>
      <c r="AW45" s="85"/>
      <c r="AX45" s="85" t="s">
        <v>658</v>
      </c>
      <c r="AY45" s="85" t="s">
        <v>147</v>
      </c>
      <c r="AZ45" s="105">
        <v>46032</v>
      </c>
      <c r="BA45" s="105">
        <v>46032</v>
      </c>
      <c r="BB45" s="115">
        <v>87109000</v>
      </c>
      <c r="BC45" s="105">
        <v>46038</v>
      </c>
      <c r="BD45" s="105">
        <v>46371</v>
      </c>
      <c r="BE45" s="105">
        <f t="shared" si="2"/>
        <v>46371</v>
      </c>
      <c r="BF45" s="122"/>
      <c r="BG45" s="85" t="s">
        <v>148</v>
      </c>
      <c r="BH45" s="110">
        <v>7919000</v>
      </c>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v>0</v>
      </c>
      <c r="CM45" s="110">
        <v>87109000</v>
      </c>
      <c r="CN45" s="85"/>
      <c r="CO45" s="89">
        <v>46371</v>
      </c>
      <c r="CP45" s="89">
        <f t="shared" si="1"/>
        <v>46551</v>
      </c>
      <c r="CQ45" s="115">
        <v>87109000</v>
      </c>
      <c r="CR45" s="85" t="s">
        <v>223</v>
      </c>
      <c r="CS45" s="89">
        <v>46035</v>
      </c>
      <c r="CT45" s="128">
        <v>2146101127714</v>
      </c>
      <c r="CU45" s="85"/>
      <c r="CV45" s="85"/>
      <c r="CW45" s="85" t="s">
        <v>659</v>
      </c>
      <c r="CX45" s="85" t="s">
        <v>203</v>
      </c>
      <c r="CY45" s="85" t="s">
        <v>669</v>
      </c>
      <c r="CZ45" s="85">
        <v>2537</v>
      </c>
      <c r="DA45" s="85" t="s">
        <v>152</v>
      </c>
      <c r="DB45" s="85">
        <v>1</v>
      </c>
      <c r="DC45" s="85" t="s">
        <v>153</v>
      </c>
      <c r="DD45" s="85"/>
      <c r="DE45" s="85"/>
      <c r="DF45" s="85"/>
      <c r="DG45" s="85"/>
      <c r="DH45" s="85"/>
      <c r="DI45" s="85"/>
      <c r="DJ45" s="85"/>
      <c r="DK45" s="85"/>
      <c r="DL45" s="85"/>
      <c r="DM45" s="85"/>
      <c r="DN45" s="85"/>
      <c r="DO45" s="85"/>
      <c r="DP45" s="85"/>
      <c r="DQ45" s="85"/>
      <c r="DR45" s="85"/>
      <c r="DS45" s="85"/>
      <c r="DT45" s="86"/>
      <c r="DU45" s="81"/>
      <c r="DV45" s="72"/>
      <c r="DW45" s="72"/>
      <c r="DX45" s="72"/>
      <c r="DY45" s="72"/>
      <c r="DZ45" s="74"/>
      <c r="EA45" s="68"/>
      <c r="EB45" s="68"/>
      <c r="EC45" s="68"/>
      <c r="ED45" s="68"/>
      <c r="EE45" s="68"/>
      <c r="EF45" s="68"/>
      <c r="EG45" s="68"/>
      <c r="EH45" s="68"/>
      <c r="EI45" s="68"/>
      <c r="EJ45" s="68"/>
      <c r="EK45" s="68"/>
    </row>
    <row r="46" spans="1:141" ht="30" customHeight="1">
      <c r="A46" s="3" t="s">
        <v>123</v>
      </c>
      <c r="B46" s="84">
        <v>2026</v>
      </c>
      <c r="C46" s="85" t="s">
        <v>670</v>
      </c>
      <c r="D46" s="85"/>
      <c r="E46" s="85" t="s">
        <v>125</v>
      </c>
      <c r="F46" s="85">
        <v>144831</v>
      </c>
      <c r="G46" s="89">
        <v>46033</v>
      </c>
      <c r="H46" s="85" t="s">
        <v>645</v>
      </c>
      <c r="I46" s="85" t="s">
        <v>671</v>
      </c>
      <c r="J46" s="92" t="s">
        <v>672</v>
      </c>
      <c r="K46" s="92" t="s">
        <v>673</v>
      </c>
      <c r="L46" s="85" t="s">
        <v>674</v>
      </c>
      <c r="M46" s="85" t="s">
        <v>650</v>
      </c>
      <c r="N46" s="85">
        <v>80111700</v>
      </c>
      <c r="O46" s="85" t="s">
        <v>651</v>
      </c>
      <c r="P46" s="85" t="s">
        <v>675</v>
      </c>
      <c r="Q46" s="85">
        <v>111</v>
      </c>
      <c r="R46" s="89">
        <v>46028</v>
      </c>
      <c r="S46" s="85">
        <v>195</v>
      </c>
      <c r="T46" s="89">
        <v>46037</v>
      </c>
      <c r="U46" s="85" t="s">
        <v>134</v>
      </c>
      <c r="V46" s="85" t="s">
        <v>135</v>
      </c>
      <c r="W46" s="85" t="s">
        <v>136</v>
      </c>
      <c r="X46" s="85">
        <v>1</v>
      </c>
      <c r="Y46" s="85" t="s">
        <v>653</v>
      </c>
      <c r="Z46" s="85" t="s">
        <v>674</v>
      </c>
      <c r="AA46" s="85" t="s">
        <v>138</v>
      </c>
      <c r="AB46" s="85" t="s">
        <v>139</v>
      </c>
      <c r="AC46" s="85" t="s">
        <v>203</v>
      </c>
      <c r="AD46" s="85"/>
      <c r="AE46" s="85">
        <v>33702741</v>
      </c>
      <c r="AF46" s="85">
        <v>2</v>
      </c>
      <c r="AG46" s="89">
        <v>30619</v>
      </c>
      <c r="AH46" s="85" t="s">
        <v>676</v>
      </c>
      <c r="AI46" s="85"/>
      <c r="AJ46" s="92">
        <v>3104836597</v>
      </c>
      <c r="AK46" s="85" t="s">
        <v>677</v>
      </c>
      <c r="AL46" s="85" t="s">
        <v>189</v>
      </c>
      <c r="AM46" s="85" t="s">
        <v>385</v>
      </c>
      <c r="AN46" s="85" t="s">
        <v>656</v>
      </c>
      <c r="AO46" s="85">
        <v>51895879</v>
      </c>
      <c r="AP46" s="85" t="s">
        <v>657</v>
      </c>
      <c r="AQ46" s="85"/>
      <c r="AR46" s="85"/>
      <c r="AS46" s="89">
        <v>46062</v>
      </c>
      <c r="AT46" s="85"/>
      <c r="AU46" s="85"/>
      <c r="AV46" s="85"/>
      <c r="AW46" s="85"/>
      <c r="AX46" s="85" t="s">
        <v>658</v>
      </c>
      <c r="AY46" s="85" t="s">
        <v>147</v>
      </c>
      <c r="AZ46" s="105">
        <v>46032</v>
      </c>
      <c r="BA46" s="105">
        <v>46033</v>
      </c>
      <c r="BB46" s="115">
        <v>87109000</v>
      </c>
      <c r="BC46" s="105">
        <v>46038</v>
      </c>
      <c r="BD46" s="105">
        <v>46371</v>
      </c>
      <c r="BE46" s="105">
        <f t="shared" si="2"/>
        <v>46371</v>
      </c>
      <c r="BF46" s="122"/>
      <c r="BG46" s="85" t="s">
        <v>148</v>
      </c>
      <c r="BH46" s="110">
        <v>7919000</v>
      </c>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v>0</v>
      </c>
      <c r="CM46" s="110">
        <v>87109000</v>
      </c>
      <c r="CN46" s="85"/>
      <c r="CO46" s="89">
        <v>46371</v>
      </c>
      <c r="CP46" s="89">
        <f t="shared" si="1"/>
        <v>46551</v>
      </c>
      <c r="CQ46" s="115">
        <v>87109000</v>
      </c>
      <c r="CR46" s="85" t="s">
        <v>149</v>
      </c>
      <c r="CS46" s="89">
        <v>46035</v>
      </c>
      <c r="CT46" s="128">
        <v>2146101127424</v>
      </c>
      <c r="CU46" s="85"/>
      <c r="CV46" s="85"/>
      <c r="CW46" s="85" t="s">
        <v>659</v>
      </c>
      <c r="CX46" s="85" t="s">
        <v>203</v>
      </c>
      <c r="CY46" s="85" t="s">
        <v>678</v>
      </c>
      <c r="CZ46" s="85">
        <v>2537</v>
      </c>
      <c r="DA46" s="85" t="s">
        <v>152</v>
      </c>
      <c r="DB46" s="85">
        <v>1</v>
      </c>
      <c r="DC46" s="85" t="s">
        <v>153</v>
      </c>
      <c r="DD46" s="85"/>
      <c r="DE46" s="85"/>
      <c r="DF46" s="85"/>
      <c r="DG46" s="85"/>
      <c r="DH46" s="85"/>
      <c r="DI46" s="85"/>
      <c r="DJ46" s="85"/>
      <c r="DK46" s="85"/>
      <c r="DL46" s="85"/>
      <c r="DM46" s="85"/>
      <c r="DN46" s="85"/>
      <c r="DO46" s="85"/>
      <c r="DP46" s="85"/>
      <c r="DQ46" s="85"/>
      <c r="DR46" s="85"/>
      <c r="DS46" s="85"/>
      <c r="DT46" s="86"/>
      <c r="DU46" s="81"/>
      <c r="DV46" s="72"/>
      <c r="DW46" s="72"/>
      <c r="DX46" s="72"/>
      <c r="DY46" s="72"/>
      <c r="DZ46" s="74"/>
      <c r="EA46" s="68"/>
      <c r="EB46" s="68"/>
      <c r="EC46" s="68"/>
      <c r="ED46" s="68"/>
      <c r="EE46" s="68"/>
      <c r="EF46" s="68"/>
      <c r="EG46" s="68"/>
      <c r="EH46" s="68"/>
      <c r="EI46" s="68"/>
      <c r="EJ46" s="68"/>
      <c r="EK46" s="68"/>
    </row>
    <row r="47" spans="1:141" ht="30" customHeight="1">
      <c r="A47" s="3" t="s">
        <v>123</v>
      </c>
      <c r="B47" s="84">
        <v>2026</v>
      </c>
      <c r="C47" s="85" t="s">
        <v>679</v>
      </c>
      <c r="D47" s="85"/>
      <c r="E47" s="85" t="s">
        <v>125</v>
      </c>
      <c r="F47" s="85">
        <v>144833</v>
      </c>
      <c r="G47" s="89">
        <v>46033</v>
      </c>
      <c r="H47" s="85" t="s">
        <v>680</v>
      </c>
      <c r="I47" s="85" t="s">
        <v>681</v>
      </c>
      <c r="J47" s="92" t="s">
        <v>682</v>
      </c>
      <c r="K47" s="92" t="s">
        <v>683</v>
      </c>
      <c r="L47" s="85" t="s">
        <v>684</v>
      </c>
      <c r="M47" s="85" t="s">
        <v>685</v>
      </c>
      <c r="N47" s="85">
        <v>80111700</v>
      </c>
      <c r="O47" s="85" t="s">
        <v>686</v>
      </c>
      <c r="P47" s="85" t="s">
        <v>687</v>
      </c>
      <c r="Q47" s="85">
        <v>112</v>
      </c>
      <c r="R47" s="89">
        <v>46028</v>
      </c>
      <c r="S47" s="85">
        <v>196</v>
      </c>
      <c r="T47" s="89">
        <v>46037</v>
      </c>
      <c r="U47" s="85" t="s">
        <v>134</v>
      </c>
      <c r="V47" s="85" t="s">
        <v>135</v>
      </c>
      <c r="W47" s="85" t="s">
        <v>136</v>
      </c>
      <c r="X47" s="85">
        <v>1</v>
      </c>
      <c r="Y47" s="85" t="s">
        <v>688</v>
      </c>
      <c r="Z47" s="85" t="s">
        <v>684</v>
      </c>
      <c r="AA47" s="85" t="s">
        <v>138</v>
      </c>
      <c r="AB47" s="85" t="s">
        <v>164</v>
      </c>
      <c r="AC47" s="85" t="s">
        <v>203</v>
      </c>
      <c r="AD47" s="85"/>
      <c r="AE47" s="85">
        <v>1015426758</v>
      </c>
      <c r="AF47" s="85">
        <v>9</v>
      </c>
      <c r="AG47" s="89">
        <v>33504</v>
      </c>
      <c r="AH47" s="85" t="s">
        <v>689</v>
      </c>
      <c r="AI47" s="85"/>
      <c r="AJ47" s="92">
        <v>3118946142</v>
      </c>
      <c r="AK47" s="85" t="s">
        <v>690</v>
      </c>
      <c r="AL47" s="85" t="s">
        <v>189</v>
      </c>
      <c r="AM47" s="85" t="s">
        <v>234</v>
      </c>
      <c r="AN47" s="85" t="s">
        <v>656</v>
      </c>
      <c r="AO47" s="85">
        <v>51895879</v>
      </c>
      <c r="AP47" s="85" t="s">
        <v>657</v>
      </c>
      <c r="AQ47" s="85"/>
      <c r="AR47" s="85"/>
      <c r="AS47" s="89">
        <v>46062</v>
      </c>
      <c r="AT47" s="85"/>
      <c r="AU47" s="85"/>
      <c r="AV47" s="85"/>
      <c r="AW47" s="85"/>
      <c r="AX47" s="85" t="s">
        <v>658</v>
      </c>
      <c r="AY47" s="85" t="s">
        <v>147</v>
      </c>
      <c r="AZ47" s="105">
        <v>46032</v>
      </c>
      <c r="BA47" s="105">
        <v>46033</v>
      </c>
      <c r="BB47" s="115">
        <v>87109000</v>
      </c>
      <c r="BC47" s="105">
        <v>46038</v>
      </c>
      <c r="BD47" s="105">
        <v>46371</v>
      </c>
      <c r="BE47" s="105">
        <f t="shared" si="2"/>
        <v>46371</v>
      </c>
      <c r="BF47" s="122"/>
      <c r="BG47" s="85" t="s">
        <v>148</v>
      </c>
      <c r="BH47" s="110">
        <v>7919000</v>
      </c>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v>0</v>
      </c>
      <c r="CM47" s="110">
        <v>87109000</v>
      </c>
      <c r="CN47" s="85"/>
      <c r="CO47" s="89">
        <v>46371</v>
      </c>
      <c r="CP47" s="89">
        <f t="shared" si="1"/>
        <v>46551</v>
      </c>
      <c r="CQ47" s="115">
        <v>87109000</v>
      </c>
      <c r="CR47" s="85" t="s">
        <v>223</v>
      </c>
      <c r="CS47" s="89">
        <v>46035</v>
      </c>
      <c r="CT47" s="128">
        <v>3344101271506</v>
      </c>
      <c r="CU47" s="85"/>
      <c r="CV47" s="85"/>
      <c r="CW47" s="85" t="s">
        <v>691</v>
      </c>
      <c r="CX47" s="85" t="s">
        <v>203</v>
      </c>
      <c r="CY47" s="85" t="s">
        <v>692</v>
      </c>
      <c r="CZ47" s="85">
        <v>2537</v>
      </c>
      <c r="DA47" s="85" t="s">
        <v>152</v>
      </c>
      <c r="DB47" s="85">
        <v>1</v>
      </c>
      <c r="DC47" s="85" t="s">
        <v>153</v>
      </c>
      <c r="DD47" s="85"/>
      <c r="DE47" s="85"/>
      <c r="DF47" s="85"/>
      <c r="DG47" s="85"/>
      <c r="DH47" s="85"/>
      <c r="DI47" s="85"/>
      <c r="DJ47" s="85"/>
      <c r="DK47" s="85"/>
      <c r="DL47" s="85"/>
      <c r="DM47" s="85"/>
      <c r="DN47" s="85"/>
      <c r="DO47" s="85"/>
      <c r="DP47" s="85"/>
      <c r="DQ47" s="85"/>
      <c r="DR47" s="85"/>
      <c r="DS47" s="85"/>
      <c r="DT47" s="86"/>
      <c r="DU47" s="81"/>
      <c r="DV47" s="72"/>
      <c r="DW47" s="72"/>
      <c r="DX47" s="72"/>
      <c r="DY47" s="72"/>
      <c r="DZ47" s="74"/>
      <c r="EA47" s="68"/>
      <c r="EB47" s="68"/>
      <c r="EC47" s="68"/>
      <c r="ED47" s="68"/>
      <c r="EE47" s="68"/>
      <c r="EF47" s="68"/>
      <c r="EG47" s="68"/>
      <c r="EH47" s="68"/>
      <c r="EI47" s="68"/>
      <c r="EJ47" s="68"/>
      <c r="EK47" s="68"/>
    </row>
    <row r="48" spans="1:141" ht="30" customHeight="1">
      <c r="A48" s="3" t="s">
        <v>123</v>
      </c>
      <c r="B48" s="84">
        <v>2026</v>
      </c>
      <c r="C48" s="85" t="s">
        <v>693</v>
      </c>
      <c r="D48" s="85"/>
      <c r="E48" s="85" t="s">
        <v>125</v>
      </c>
      <c r="F48" s="85">
        <v>144841</v>
      </c>
      <c r="G48" s="89">
        <v>46033</v>
      </c>
      <c r="H48" s="85" t="s">
        <v>694</v>
      </c>
      <c r="I48" s="85" t="s">
        <v>695</v>
      </c>
      <c r="J48" s="92" t="s">
        <v>696</v>
      </c>
      <c r="K48" s="92" t="s">
        <v>697</v>
      </c>
      <c r="L48" s="85" t="s">
        <v>698</v>
      </c>
      <c r="M48" s="85" t="s">
        <v>699</v>
      </c>
      <c r="N48" s="85">
        <v>80111700</v>
      </c>
      <c r="O48" s="85" t="s">
        <v>700</v>
      </c>
      <c r="P48" s="85" t="s">
        <v>701</v>
      </c>
      <c r="Q48" s="85">
        <v>114</v>
      </c>
      <c r="R48" s="89">
        <v>46028</v>
      </c>
      <c r="S48" s="85">
        <v>197</v>
      </c>
      <c r="T48" s="89">
        <v>46037</v>
      </c>
      <c r="U48" s="85" t="s">
        <v>134</v>
      </c>
      <c r="V48" s="85" t="s">
        <v>135</v>
      </c>
      <c r="W48" s="85" t="s">
        <v>460</v>
      </c>
      <c r="X48" s="85">
        <v>1</v>
      </c>
      <c r="Y48" s="85" t="s">
        <v>702</v>
      </c>
      <c r="Z48" s="85" t="s">
        <v>698</v>
      </c>
      <c r="AA48" s="85" t="s">
        <v>138</v>
      </c>
      <c r="AB48" s="85" t="s">
        <v>164</v>
      </c>
      <c r="AC48" s="85" t="s">
        <v>203</v>
      </c>
      <c r="AD48" s="85"/>
      <c r="AE48" s="85">
        <v>80016712</v>
      </c>
      <c r="AF48" s="85">
        <v>7</v>
      </c>
      <c r="AG48" s="89">
        <v>28396</v>
      </c>
      <c r="AH48" s="85" t="s">
        <v>703</v>
      </c>
      <c r="AI48" s="85"/>
      <c r="AJ48" s="92">
        <v>3104521021</v>
      </c>
      <c r="AK48" s="85" t="s">
        <v>704</v>
      </c>
      <c r="AL48" s="85" t="s">
        <v>189</v>
      </c>
      <c r="AM48" s="85" t="s">
        <v>385</v>
      </c>
      <c r="AN48" s="85" t="s">
        <v>656</v>
      </c>
      <c r="AO48" s="85">
        <v>51895879</v>
      </c>
      <c r="AP48" s="85" t="s">
        <v>657</v>
      </c>
      <c r="AQ48" s="85"/>
      <c r="AR48" s="85"/>
      <c r="AS48" s="89">
        <v>46062</v>
      </c>
      <c r="AT48" s="85"/>
      <c r="AU48" s="85"/>
      <c r="AV48" s="85"/>
      <c r="AW48" s="85"/>
      <c r="AX48" s="85" t="s">
        <v>658</v>
      </c>
      <c r="AY48" s="85" t="s">
        <v>147</v>
      </c>
      <c r="AZ48" s="105">
        <v>46032</v>
      </c>
      <c r="BA48" s="105">
        <v>46033</v>
      </c>
      <c r="BB48" s="115">
        <v>47514000</v>
      </c>
      <c r="BC48" s="105">
        <v>46038</v>
      </c>
      <c r="BD48" s="105">
        <v>46218</v>
      </c>
      <c r="BE48" s="105">
        <f t="shared" si="2"/>
        <v>46218</v>
      </c>
      <c r="BF48" s="122"/>
      <c r="BG48" s="85" t="s">
        <v>705</v>
      </c>
      <c r="BH48" s="110">
        <v>7919000</v>
      </c>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v>0</v>
      </c>
      <c r="CM48" s="110">
        <v>47514000</v>
      </c>
      <c r="CN48" s="85"/>
      <c r="CO48" s="89">
        <v>46218</v>
      </c>
      <c r="CP48" s="89">
        <f t="shared" si="1"/>
        <v>46398</v>
      </c>
      <c r="CQ48" s="115">
        <v>47514000</v>
      </c>
      <c r="CR48" s="85" t="s">
        <v>223</v>
      </c>
      <c r="CS48" s="89">
        <v>46035</v>
      </c>
      <c r="CT48" s="128">
        <v>2144101489346</v>
      </c>
      <c r="CU48" s="85"/>
      <c r="CV48" s="85"/>
      <c r="CW48" s="85" t="s">
        <v>706</v>
      </c>
      <c r="CX48" s="85" t="s">
        <v>203</v>
      </c>
      <c r="CY48" s="85" t="s">
        <v>707</v>
      </c>
      <c r="CZ48" s="85">
        <v>2537</v>
      </c>
      <c r="DA48" s="85" t="s">
        <v>152</v>
      </c>
      <c r="DB48" s="85">
        <v>1</v>
      </c>
      <c r="DC48" s="85" t="s">
        <v>153</v>
      </c>
      <c r="DD48" s="85"/>
      <c r="DE48" s="85"/>
      <c r="DF48" s="85"/>
      <c r="DG48" s="85"/>
      <c r="DH48" s="85"/>
      <c r="DI48" s="85"/>
      <c r="DJ48" s="85"/>
      <c r="DK48" s="85"/>
      <c r="DL48" s="85"/>
      <c r="DM48" s="85"/>
      <c r="DN48" s="85"/>
      <c r="DO48" s="85"/>
      <c r="DP48" s="85"/>
      <c r="DQ48" s="85"/>
      <c r="DR48" s="85"/>
      <c r="DS48" s="85"/>
      <c r="DT48" s="86"/>
      <c r="DU48" s="81"/>
      <c r="DV48" s="72"/>
      <c r="DW48" s="72"/>
      <c r="DX48" s="72"/>
      <c r="DY48" s="72"/>
      <c r="DZ48" s="74"/>
      <c r="EA48" s="68"/>
      <c r="EB48" s="68"/>
      <c r="EC48" s="68"/>
      <c r="ED48" s="68"/>
      <c r="EE48" s="68"/>
      <c r="EF48" s="68"/>
      <c r="EG48" s="68"/>
      <c r="EH48" s="68"/>
      <c r="EI48" s="68"/>
      <c r="EJ48" s="68"/>
      <c r="EK48" s="68"/>
    </row>
    <row r="49" spans="1:141" ht="30" customHeight="1">
      <c r="A49" s="3" t="s">
        <v>123</v>
      </c>
      <c r="B49" s="84">
        <v>2026</v>
      </c>
      <c r="C49" s="85" t="s">
        <v>708</v>
      </c>
      <c r="D49" s="85"/>
      <c r="E49" s="85" t="s">
        <v>125</v>
      </c>
      <c r="F49" s="85">
        <v>144843</v>
      </c>
      <c r="G49" s="89">
        <v>46037</v>
      </c>
      <c r="H49" s="85" t="s">
        <v>709</v>
      </c>
      <c r="I49" s="85" t="s">
        <v>710</v>
      </c>
      <c r="J49" s="92" t="s">
        <v>711</v>
      </c>
      <c r="K49" s="92" t="s">
        <v>712</v>
      </c>
      <c r="L49" s="85" t="s">
        <v>713</v>
      </c>
      <c r="M49" s="85" t="s">
        <v>714</v>
      </c>
      <c r="N49" s="85">
        <v>80111700</v>
      </c>
      <c r="O49" s="85" t="s">
        <v>715</v>
      </c>
      <c r="P49" s="85" t="s">
        <v>716</v>
      </c>
      <c r="Q49" s="85">
        <v>115</v>
      </c>
      <c r="R49" s="89">
        <v>46028</v>
      </c>
      <c r="S49" s="85">
        <v>198</v>
      </c>
      <c r="T49" s="89">
        <v>46037</v>
      </c>
      <c r="U49" s="85" t="s">
        <v>134</v>
      </c>
      <c r="V49" s="85" t="s">
        <v>135</v>
      </c>
      <c r="W49" s="85" t="s">
        <v>136</v>
      </c>
      <c r="X49" s="85">
        <v>1</v>
      </c>
      <c r="Y49" s="85" t="s">
        <v>717</v>
      </c>
      <c r="Z49" s="85" t="s">
        <v>713</v>
      </c>
      <c r="AA49" s="85" t="s">
        <v>138</v>
      </c>
      <c r="AB49" s="85" t="s">
        <v>139</v>
      </c>
      <c r="AC49" s="85" t="s">
        <v>203</v>
      </c>
      <c r="AD49" s="85"/>
      <c r="AE49" s="85">
        <v>1016052697</v>
      </c>
      <c r="AF49" s="85">
        <v>5</v>
      </c>
      <c r="AG49" s="89">
        <v>34001</v>
      </c>
      <c r="AH49" s="85" t="s">
        <v>718</v>
      </c>
      <c r="AI49" s="85"/>
      <c r="AJ49" s="92">
        <v>3214890571</v>
      </c>
      <c r="AK49" s="85" t="s">
        <v>719</v>
      </c>
      <c r="AL49" s="85" t="s">
        <v>168</v>
      </c>
      <c r="AM49" s="85" t="s">
        <v>222</v>
      </c>
      <c r="AN49" s="85" t="s">
        <v>656</v>
      </c>
      <c r="AO49" s="85">
        <v>51895879</v>
      </c>
      <c r="AP49" s="85" t="s">
        <v>657</v>
      </c>
      <c r="AQ49" s="85"/>
      <c r="AR49" s="85"/>
      <c r="AS49" s="89">
        <v>46062</v>
      </c>
      <c r="AT49" s="85"/>
      <c r="AU49" s="85"/>
      <c r="AV49" s="85"/>
      <c r="AW49" s="85"/>
      <c r="AX49" s="85" t="s">
        <v>658</v>
      </c>
      <c r="AY49" s="85" t="s">
        <v>147</v>
      </c>
      <c r="AZ49" s="105">
        <v>46032</v>
      </c>
      <c r="BA49" s="105">
        <v>46033</v>
      </c>
      <c r="BB49" s="115">
        <v>87109000</v>
      </c>
      <c r="BC49" s="105">
        <v>46038</v>
      </c>
      <c r="BD49" s="105">
        <v>46371</v>
      </c>
      <c r="BE49" s="105">
        <f t="shared" si="2"/>
        <v>46371</v>
      </c>
      <c r="BF49" s="122"/>
      <c r="BG49" s="85" t="s">
        <v>148</v>
      </c>
      <c r="BH49" s="110">
        <v>7919000</v>
      </c>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v>0</v>
      </c>
      <c r="CM49" s="110">
        <v>87109000</v>
      </c>
      <c r="CN49" s="85"/>
      <c r="CO49" s="89">
        <v>46371</v>
      </c>
      <c r="CP49" s="89">
        <f t="shared" si="1"/>
        <v>46551</v>
      </c>
      <c r="CQ49" s="115">
        <v>87109000</v>
      </c>
      <c r="CR49" s="85" t="s">
        <v>149</v>
      </c>
      <c r="CS49" s="89">
        <v>46035</v>
      </c>
      <c r="CT49" s="128">
        <v>1846101032419</v>
      </c>
      <c r="CU49" s="85"/>
      <c r="CV49" s="85"/>
      <c r="CW49" s="85" t="s">
        <v>720</v>
      </c>
      <c r="CX49" s="85" t="s">
        <v>203</v>
      </c>
      <c r="CY49" s="85" t="s">
        <v>464</v>
      </c>
      <c r="CZ49" s="85">
        <v>2537</v>
      </c>
      <c r="DA49" s="85" t="s">
        <v>152</v>
      </c>
      <c r="DB49" s="85">
        <v>1</v>
      </c>
      <c r="DC49" s="85" t="s">
        <v>153</v>
      </c>
      <c r="DD49" s="85"/>
      <c r="DE49" s="85"/>
      <c r="DF49" s="85"/>
      <c r="DG49" s="85"/>
      <c r="DH49" s="85"/>
      <c r="DI49" s="85"/>
      <c r="DJ49" s="85"/>
      <c r="DK49" s="85"/>
      <c r="DL49" s="85"/>
      <c r="DM49" s="85"/>
      <c r="DN49" s="85"/>
      <c r="DO49" s="85"/>
      <c r="DP49" s="85"/>
      <c r="DQ49" s="85"/>
      <c r="DR49" s="85"/>
      <c r="DS49" s="85"/>
      <c r="DT49" s="86"/>
      <c r="DU49" s="81"/>
      <c r="DV49" s="72"/>
      <c r="DW49" s="72"/>
      <c r="DX49" s="72"/>
      <c r="DY49" s="72"/>
      <c r="DZ49" s="74"/>
      <c r="EA49" s="68"/>
      <c r="EB49" s="68"/>
      <c r="EC49" s="68"/>
      <c r="ED49" s="68"/>
      <c r="EE49" s="68"/>
      <c r="EF49" s="68"/>
      <c r="EG49" s="68"/>
      <c r="EH49" s="68"/>
      <c r="EI49" s="68"/>
      <c r="EJ49" s="68"/>
      <c r="EK49" s="68"/>
    </row>
    <row r="50" spans="1:141" ht="30" customHeight="1">
      <c r="A50" s="3" t="s">
        <v>123</v>
      </c>
      <c r="B50" s="84">
        <v>2026</v>
      </c>
      <c r="C50" s="85" t="s">
        <v>721</v>
      </c>
      <c r="D50" s="85"/>
      <c r="E50" s="85" t="s">
        <v>125</v>
      </c>
      <c r="F50" s="85">
        <v>144850</v>
      </c>
      <c r="G50" s="89">
        <v>46033</v>
      </c>
      <c r="H50" s="85" t="s">
        <v>722</v>
      </c>
      <c r="I50" s="85" t="s">
        <v>723</v>
      </c>
      <c r="J50" s="92" t="s">
        <v>724</v>
      </c>
      <c r="K50" s="92" t="s">
        <v>725</v>
      </c>
      <c r="L50" s="85" t="s">
        <v>726</v>
      </c>
      <c r="M50" s="85" t="s">
        <v>727</v>
      </c>
      <c r="N50" s="85">
        <v>80111700</v>
      </c>
      <c r="O50" s="85" t="s">
        <v>728</v>
      </c>
      <c r="P50" s="85" t="s">
        <v>729</v>
      </c>
      <c r="Q50" s="85">
        <v>116</v>
      </c>
      <c r="R50" s="89">
        <v>46028</v>
      </c>
      <c r="S50" s="85">
        <v>199</v>
      </c>
      <c r="T50" s="89">
        <v>46037</v>
      </c>
      <c r="U50" s="85" t="s">
        <v>134</v>
      </c>
      <c r="V50" s="85" t="s">
        <v>135</v>
      </c>
      <c r="W50" s="85" t="s">
        <v>460</v>
      </c>
      <c r="X50" s="85">
        <v>1</v>
      </c>
      <c r="Y50" s="85" t="s">
        <v>702</v>
      </c>
      <c r="Z50" s="85" t="s">
        <v>726</v>
      </c>
      <c r="AA50" s="85" t="s">
        <v>138</v>
      </c>
      <c r="AB50" s="85" t="s">
        <v>139</v>
      </c>
      <c r="AC50" s="85" t="s">
        <v>203</v>
      </c>
      <c r="AD50" s="85"/>
      <c r="AE50" s="85">
        <v>1019111592</v>
      </c>
      <c r="AF50" s="85">
        <v>5</v>
      </c>
      <c r="AG50" s="89">
        <v>34955</v>
      </c>
      <c r="AH50" s="85" t="s">
        <v>730</v>
      </c>
      <c r="AI50" s="85"/>
      <c r="AJ50" s="92">
        <v>3249390066</v>
      </c>
      <c r="AK50" s="85" t="s">
        <v>731</v>
      </c>
      <c r="AL50" s="85" t="s">
        <v>143</v>
      </c>
      <c r="AM50" s="85" t="s">
        <v>234</v>
      </c>
      <c r="AN50" s="85" t="s">
        <v>656</v>
      </c>
      <c r="AO50" s="85">
        <v>51895879</v>
      </c>
      <c r="AP50" s="85" t="s">
        <v>657</v>
      </c>
      <c r="AQ50" s="85"/>
      <c r="AR50" s="85"/>
      <c r="AS50" s="89">
        <v>46062</v>
      </c>
      <c r="AT50" s="85"/>
      <c r="AU50" s="85"/>
      <c r="AV50" s="85"/>
      <c r="AW50" s="85"/>
      <c r="AX50" s="85" t="s">
        <v>658</v>
      </c>
      <c r="AY50" s="85" t="s">
        <v>147</v>
      </c>
      <c r="AZ50" s="105">
        <v>46032</v>
      </c>
      <c r="BA50" s="105">
        <v>46033</v>
      </c>
      <c r="BB50" s="115">
        <v>34824000</v>
      </c>
      <c r="BC50" s="105">
        <v>46038</v>
      </c>
      <c r="BD50" s="105">
        <v>46218</v>
      </c>
      <c r="BE50" s="105">
        <f t="shared" si="2"/>
        <v>46218</v>
      </c>
      <c r="BF50" s="122"/>
      <c r="BG50" s="85" t="s">
        <v>705</v>
      </c>
      <c r="BH50" s="110">
        <v>5804000</v>
      </c>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v>0</v>
      </c>
      <c r="CM50" s="110">
        <v>34824000</v>
      </c>
      <c r="CN50" s="85"/>
      <c r="CO50" s="89">
        <v>46218</v>
      </c>
      <c r="CP50" s="89">
        <f t="shared" si="1"/>
        <v>46398</v>
      </c>
      <c r="CQ50" s="115">
        <v>34824000</v>
      </c>
      <c r="CR50" s="85" t="s">
        <v>223</v>
      </c>
      <c r="CS50" s="89">
        <v>46036</v>
      </c>
      <c r="CT50" s="128">
        <v>1846101032397</v>
      </c>
      <c r="CU50" s="85"/>
      <c r="CV50" s="85"/>
      <c r="CW50" s="85" t="s">
        <v>732</v>
      </c>
      <c r="CX50" s="85" t="s">
        <v>203</v>
      </c>
      <c r="CY50" s="85" t="s">
        <v>501</v>
      </c>
      <c r="CZ50" s="85">
        <v>2537</v>
      </c>
      <c r="DA50" s="85" t="s">
        <v>152</v>
      </c>
      <c r="DB50" s="85">
        <v>1</v>
      </c>
      <c r="DC50" s="85" t="s">
        <v>153</v>
      </c>
      <c r="DD50" s="85"/>
      <c r="DE50" s="85"/>
      <c r="DF50" s="85"/>
      <c r="DG50" s="85"/>
      <c r="DH50" s="85"/>
      <c r="DI50" s="85"/>
      <c r="DJ50" s="85"/>
      <c r="DK50" s="85"/>
      <c r="DL50" s="85"/>
      <c r="DM50" s="85"/>
      <c r="DN50" s="85"/>
      <c r="DO50" s="85"/>
      <c r="DP50" s="85"/>
      <c r="DQ50" s="85"/>
      <c r="DR50" s="85"/>
      <c r="DS50" s="85"/>
      <c r="DT50" s="86"/>
      <c r="DU50" s="81"/>
      <c r="DV50" s="72"/>
      <c r="DW50" s="72"/>
      <c r="DX50" s="72"/>
      <c r="DY50" s="72"/>
      <c r="DZ50" s="74"/>
      <c r="EA50" s="68"/>
      <c r="EB50" s="68"/>
      <c r="EC50" s="68"/>
      <c r="ED50" s="68"/>
      <c r="EE50" s="68"/>
      <c r="EF50" s="68"/>
      <c r="EG50" s="68"/>
      <c r="EH50" s="68"/>
      <c r="EI50" s="68"/>
      <c r="EJ50" s="68"/>
      <c r="EK50" s="68"/>
    </row>
    <row r="51" spans="1:141" ht="30" customHeight="1">
      <c r="A51" s="3" t="s">
        <v>123</v>
      </c>
      <c r="B51" s="84">
        <v>2026</v>
      </c>
      <c r="C51" s="85" t="s">
        <v>733</v>
      </c>
      <c r="D51" s="85"/>
      <c r="E51" s="85" t="s">
        <v>125</v>
      </c>
      <c r="F51" s="85">
        <v>144869</v>
      </c>
      <c r="G51" s="89">
        <v>46033</v>
      </c>
      <c r="H51" s="85" t="s">
        <v>734</v>
      </c>
      <c r="I51" s="85" t="s">
        <v>735</v>
      </c>
      <c r="J51" s="92" t="s">
        <v>736</v>
      </c>
      <c r="K51" s="92" t="s">
        <v>737</v>
      </c>
      <c r="L51" s="85" t="s">
        <v>738</v>
      </c>
      <c r="M51" s="85" t="s">
        <v>739</v>
      </c>
      <c r="N51" s="85">
        <v>80111700</v>
      </c>
      <c r="O51" s="85" t="s">
        <v>740</v>
      </c>
      <c r="P51" s="85" t="s">
        <v>741</v>
      </c>
      <c r="Q51" s="85">
        <v>119</v>
      </c>
      <c r="R51" s="89">
        <v>46028</v>
      </c>
      <c r="S51" s="85">
        <v>200</v>
      </c>
      <c r="T51" s="89">
        <v>46037</v>
      </c>
      <c r="U51" s="85" t="s">
        <v>134</v>
      </c>
      <c r="V51" s="85" t="s">
        <v>135</v>
      </c>
      <c r="W51" s="85" t="s">
        <v>460</v>
      </c>
      <c r="X51" s="85">
        <v>1</v>
      </c>
      <c r="Y51" s="85" t="s">
        <v>742</v>
      </c>
      <c r="Z51" s="85" t="s">
        <v>738</v>
      </c>
      <c r="AA51" s="85" t="s">
        <v>138</v>
      </c>
      <c r="AB51" s="85" t="s">
        <v>139</v>
      </c>
      <c r="AC51" s="85" t="s">
        <v>165</v>
      </c>
      <c r="AD51" s="85"/>
      <c r="AE51" s="85">
        <v>52588770</v>
      </c>
      <c r="AF51" s="85">
        <v>6</v>
      </c>
      <c r="AG51" s="89">
        <v>26991</v>
      </c>
      <c r="AH51" s="85" t="s">
        <v>743</v>
      </c>
      <c r="AI51" s="85" t="e">
        <v>#REF!</v>
      </c>
      <c r="AJ51" s="92">
        <v>3112557241</v>
      </c>
      <c r="AK51" s="85" t="s">
        <v>744</v>
      </c>
      <c r="AL51" s="85" t="s">
        <v>271</v>
      </c>
      <c r="AM51" s="85" t="s">
        <v>234</v>
      </c>
      <c r="AN51" s="85" t="s">
        <v>656</v>
      </c>
      <c r="AO51" s="85">
        <v>51895879</v>
      </c>
      <c r="AP51" s="85" t="s">
        <v>657</v>
      </c>
      <c r="AQ51" s="85"/>
      <c r="AR51" s="85"/>
      <c r="AS51" s="89">
        <v>46062</v>
      </c>
      <c r="AT51" s="85"/>
      <c r="AU51" s="85"/>
      <c r="AV51" s="85"/>
      <c r="AW51" s="85"/>
      <c r="AX51" s="85" t="s">
        <v>658</v>
      </c>
      <c r="AY51" s="85" t="s">
        <v>147</v>
      </c>
      <c r="AZ51" s="105">
        <v>46032</v>
      </c>
      <c r="BA51" s="105">
        <v>46033</v>
      </c>
      <c r="BB51" s="115">
        <v>55715000</v>
      </c>
      <c r="BC51" s="105">
        <v>46038</v>
      </c>
      <c r="BD51" s="105">
        <v>46371</v>
      </c>
      <c r="BE51" s="105">
        <f t="shared" si="2"/>
        <v>46371</v>
      </c>
      <c r="BF51" s="122"/>
      <c r="BG51" s="85" t="s">
        <v>148</v>
      </c>
      <c r="BH51" s="110">
        <v>5065000</v>
      </c>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v>0</v>
      </c>
      <c r="CM51" s="110">
        <v>55715000</v>
      </c>
      <c r="CN51" s="85"/>
      <c r="CO51" s="89">
        <v>46371</v>
      </c>
      <c r="CP51" s="89">
        <f t="shared" si="1"/>
        <v>46551</v>
      </c>
      <c r="CQ51" s="115">
        <v>55715000</v>
      </c>
      <c r="CR51" s="85" t="s">
        <v>223</v>
      </c>
      <c r="CS51" s="89">
        <v>46035</v>
      </c>
      <c r="CT51" s="128">
        <v>2144101489283</v>
      </c>
      <c r="CU51" s="85"/>
      <c r="CV51" s="85"/>
      <c r="CW51" s="85" t="s">
        <v>745</v>
      </c>
      <c r="CX51" s="85" t="s">
        <v>165</v>
      </c>
      <c r="CY51" s="85" t="s">
        <v>746</v>
      </c>
      <c r="CZ51" s="85">
        <v>2537</v>
      </c>
      <c r="DA51" s="85" t="s">
        <v>152</v>
      </c>
      <c r="DB51" s="85">
        <v>1</v>
      </c>
      <c r="DC51" s="85" t="s">
        <v>153</v>
      </c>
      <c r="DD51" s="85"/>
      <c r="DE51" s="85"/>
      <c r="DF51" s="85"/>
      <c r="DG51" s="85"/>
      <c r="DH51" s="85"/>
      <c r="DI51" s="85"/>
      <c r="DJ51" s="85"/>
      <c r="DK51" s="85"/>
      <c r="DL51" s="85"/>
      <c r="DM51" s="85"/>
      <c r="DN51" s="85"/>
      <c r="DO51" s="85"/>
      <c r="DP51" s="85"/>
      <c r="DQ51" s="85"/>
      <c r="DR51" s="85"/>
      <c r="DS51" s="85"/>
      <c r="DT51" s="86"/>
      <c r="DU51" s="81"/>
      <c r="DV51" s="72"/>
      <c r="DW51" s="72"/>
      <c r="DX51" s="72"/>
      <c r="DY51" s="72"/>
      <c r="DZ51" s="74"/>
      <c r="EA51" s="68"/>
      <c r="EB51" s="68"/>
      <c r="EC51" s="68"/>
      <c r="ED51" s="68"/>
      <c r="EE51" s="68"/>
      <c r="EF51" s="68"/>
      <c r="EG51" s="68"/>
      <c r="EH51" s="68"/>
      <c r="EI51" s="68"/>
      <c r="EJ51" s="68"/>
      <c r="EK51" s="68"/>
    </row>
    <row r="52" spans="1:141" ht="30" customHeight="1">
      <c r="A52" s="3" t="s">
        <v>123</v>
      </c>
      <c r="B52" s="84">
        <v>2026</v>
      </c>
      <c r="C52" s="85" t="s">
        <v>747</v>
      </c>
      <c r="D52" s="85"/>
      <c r="E52" s="85" t="s">
        <v>125</v>
      </c>
      <c r="F52" s="85">
        <v>144872</v>
      </c>
      <c r="G52" s="89">
        <v>46033</v>
      </c>
      <c r="H52" s="85" t="s">
        <v>748</v>
      </c>
      <c r="I52" s="85" t="s">
        <v>749</v>
      </c>
      <c r="J52" s="92" t="s">
        <v>750</v>
      </c>
      <c r="K52" s="92" t="s">
        <v>751</v>
      </c>
      <c r="L52" s="85" t="s">
        <v>752</v>
      </c>
      <c r="M52" s="85" t="s">
        <v>753</v>
      </c>
      <c r="N52" s="85">
        <v>80111700</v>
      </c>
      <c r="O52" s="85" t="s">
        <v>754</v>
      </c>
      <c r="P52" s="85" t="s">
        <v>755</v>
      </c>
      <c r="Q52" s="85">
        <v>120</v>
      </c>
      <c r="R52" s="89">
        <v>46028</v>
      </c>
      <c r="S52" s="85">
        <v>201</v>
      </c>
      <c r="T52" s="89">
        <v>46037</v>
      </c>
      <c r="U52" s="85" t="s">
        <v>134</v>
      </c>
      <c r="V52" s="85" t="s">
        <v>135</v>
      </c>
      <c r="W52" s="85" t="s">
        <v>460</v>
      </c>
      <c r="X52" s="85">
        <v>1</v>
      </c>
      <c r="Y52" s="85" t="s">
        <v>756</v>
      </c>
      <c r="Z52" s="85" t="s">
        <v>752</v>
      </c>
      <c r="AA52" s="85" t="s">
        <v>138</v>
      </c>
      <c r="AB52" s="85" t="s">
        <v>164</v>
      </c>
      <c r="AC52" s="85" t="s">
        <v>218</v>
      </c>
      <c r="AD52" s="85"/>
      <c r="AE52" s="85">
        <v>3009987</v>
      </c>
      <c r="AF52" s="85">
        <v>6</v>
      </c>
      <c r="AG52" s="89">
        <v>20332</v>
      </c>
      <c r="AH52" s="85" t="s">
        <v>757</v>
      </c>
      <c r="AI52" s="85"/>
      <c r="AJ52" s="92">
        <v>3054570333</v>
      </c>
      <c r="AK52" s="85" t="s">
        <v>758</v>
      </c>
      <c r="AL52" s="85" t="s">
        <v>189</v>
      </c>
      <c r="AM52" s="85" t="s">
        <v>385</v>
      </c>
      <c r="AN52" s="85" t="s">
        <v>656</v>
      </c>
      <c r="AO52" s="85">
        <v>51895879</v>
      </c>
      <c r="AP52" s="85" t="s">
        <v>657</v>
      </c>
      <c r="AQ52" s="85"/>
      <c r="AR52" s="85"/>
      <c r="AS52" s="89">
        <v>46062</v>
      </c>
      <c r="AT52" s="85"/>
      <c r="AU52" s="85"/>
      <c r="AV52" s="85"/>
      <c r="AW52" s="85"/>
      <c r="AX52" s="85" t="s">
        <v>658</v>
      </c>
      <c r="AY52" s="85" t="s">
        <v>147</v>
      </c>
      <c r="AZ52" s="105">
        <v>46032</v>
      </c>
      <c r="BA52" s="105">
        <v>46033</v>
      </c>
      <c r="BB52" s="115">
        <v>33715000</v>
      </c>
      <c r="BC52" s="105">
        <v>46038</v>
      </c>
      <c r="BD52" s="105">
        <v>46371</v>
      </c>
      <c r="BE52" s="105">
        <f t="shared" si="2"/>
        <v>46371</v>
      </c>
      <c r="BF52" s="122"/>
      <c r="BG52" s="85" t="s">
        <v>148</v>
      </c>
      <c r="BH52" s="110">
        <v>3065000</v>
      </c>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v>0</v>
      </c>
      <c r="CM52" s="110">
        <v>33715000</v>
      </c>
      <c r="CN52" s="85"/>
      <c r="CO52" s="89">
        <v>46371</v>
      </c>
      <c r="CP52" s="89">
        <f t="shared" si="1"/>
        <v>46551</v>
      </c>
      <c r="CQ52" s="115">
        <v>33715000</v>
      </c>
      <c r="CR52" s="85" t="s">
        <v>223</v>
      </c>
      <c r="CS52" s="89">
        <v>46035</v>
      </c>
      <c r="CT52" s="128">
        <v>1846101032392</v>
      </c>
      <c r="CU52" s="85"/>
      <c r="CV52" s="85"/>
      <c r="CW52" s="85" t="s">
        <v>759</v>
      </c>
      <c r="CX52" s="85" t="s">
        <v>218</v>
      </c>
      <c r="CY52" s="85" t="s">
        <v>324</v>
      </c>
      <c r="CZ52" s="85">
        <v>2537</v>
      </c>
      <c r="DA52" s="85" t="s">
        <v>152</v>
      </c>
      <c r="DB52" s="85">
        <v>4</v>
      </c>
      <c r="DC52" s="85" t="s">
        <v>153</v>
      </c>
      <c r="DD52" s="85"/>
      <c r="DE52" s="85"/>
      <c r="DF52" s="85"/>
      <c r="DG52" s="85"/>
      <c r="DH52" s="85"/>
      <c r="DI52" s="85"/>
      <c r="DJ52" s="85"/>
      <c r="DK52" s="85"/>
      <c r="DL52" s="85"/>
      <c r="DM52" s="85"/>
      <c r="DN52" s="85"/>
      <c r="DO52" s="85"/>
      <c r="DP52" s="85"/>
      <c r="DQ52" s="85"/>
      <c r="DR52" s="85"/>
      <c r="DS52" s="85"/>
      <c r="DT52" s="86"/>
      <c r="DU52" s="81"/>
      <c r="DV52" s="72"/>
      <c r="DW52" s="72"/>
      <c r="DX52" s="72"/>
      <c r="DY52" s="72"/>
      <c r="DZ52" s="74"/>
      <c r="EA52" s="68"/>
      <c r="EB52" s="68"/>
      <c r="EC52" s="68"/>
      <c r="ED52" s="68"/>
      <c r="EE52" s="68"/>
      <c r="EF52" s="68"/>
      <c r="EG52" s="68"/>
      <c r="EH52" s="68"/>
      <c r="EI52" s="68"/>
      <c r="EJ52" s="68"/>
      <c r="EK52" s="68"/>
    </row>
    <row r="53" spans="1:141" ht="30" customHeight="1">
      <c r="A53" s="3" t="s">
        <v>123</v>
      </c>
      <c r="B53" s="84">
        <v>2026</v>
      </c>
      <c r="C53" s="85" t="s">
        <v>760</v>
      </c>
      <c r="D53" s="85"/>
      <c r="E53" s="85" t="s">
        <v>125</v>
      </c>
      <c r="F53" s="85">
        <v>144872</v>
      </c>
      <c r="G53" s="89">
        <v>46033</v>
      </c>
      <c r="H53" s="85" t="s">
        <v>748</v>
      </c>
      <c r="I53" s="85" t="s">
        <v>761</v>
      </c>
      <c r="J53" s="92" t="s">
        <v>762</v>
      </c>
      <c r="K53" s="92" t="s">
        <v>763</v>
      </c>
      <c r="L53" s="85" t="s">
        <v>764</v>
      </c>
      <c r="M53" s="85" t="s">
        <v>753</v>
      </c>
      <c r="N53" s="85">
        <v>80111700</v>
      </c>
      <c r="O53" s="85" t="s">
        <v>754</v>
      </c>
      <c r="P53" s="85" t="s">
        <v>765</v>
      </c>
      <c r="Q53" s="85">
        <v>120</v>
      </c>
      <c r="R53" s="89">
        <v>46028</v>
      </c>
      <c r="S53" s="85">
        <v>202</v>
      </c>
      <c r="T53" s="89">
        <v>46037</v>
      </c>
      <c r="U53" s="85" t="s">
        <v>134</v>
      </c>
      <c r="V53" s="85" t="s">
        <v>135</v>
      </c>
      <c r="W53" s="85" t="s">
        <v>460</v>
      </c>
      <c r="X53" s="85">
        <v>1</v>
      </c>
      <c r="Y53" s="85" t="s">
        <v>756</v>
      </c>
      <c r="Z53" s="85" t="s">
        <v>764</v>
      </c>
      <c r="AA53" s="85" t="s">
        <v>138</v>
      </c>
      <c r="AB53" s="85" t="s">
        <v>164</v>
      </c>
      <c r="AC53" s="85" t="s">
        <v>203</v>
      </c>
      <c r="AD53" s="85"/>
      <c r="AE53" s="85">
        <v>11188726</v>
      </c>
      <c r="AF53" s="85">
        <v>6</v>
      </c>
      <c r="AG53" s="89">
        <v>26693</v>
      </c>
      <c r="AH53" s="85" t="s">
        <v>766</v>
      </c>
      <c r="AI53" s="85"/>
      <c r="AJ53" s="92">
        <v>3058036769</v>
      </c>
      <c r="AK53" s="85" t="s">
        <v>767</v>
      </c>
      <c r="AL53" s="85" t="s">
        <v>258</v>
      </c>
      <c r="AM53" s="85" t="s">
        <v>144</v>
      </c>
      <c r="AN53" s="85" t="s">
        <v>656</v>
      </c>
      <c r="AO53" s="85">
        <v>51895879</v>
      </c>
      <c r="AP53" s="85" t="s">
        <v>657</v>
      </c>
      <c r="AQ53" s="85"/>
      <c r="AR53" s="85"/>
      <c r="AS53" s="89">
        <v>46062</v>
      </c>
      <c r="AT53" s="85"/>
      <c r="AU53" s="85"/>
      <c r="AV53" s="85"/>
      <c r="AW53" s="85"/>
      <c r="AX53" s="85" t="s">
        <v>658</v>
      </c>
      <c r="AY53" s="85" t="s">
        <v>147</v>
      </c>
      <c r="AZ53" s="105">
        <v>46032</v>
      </c>
      <c r="BA53" s="105">
        <v>46032</v>
      </c>
      <c r="BB53" s="115">
        <v>33715000</v>
      </c>
      <c r="BC53" s="105">
        <v>46038</v>
      </c>
      <c r="BD53" s="105">
        <v>46371</v>
      </c>
      <c r="BE53" s="105">
        <f t="shared" si="2"/>
        <v>46371</v>
      </c>
      <c r="BF53" s="122"/>
      <c r="BG53" s="85" t="s">
        <v>148</v>
      </c>
      <c r="BH53" s="110">
        <v>3065000</v>
      </c>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v>0</v>
      </c>
      <c r="CM53" s="110">
        <v>33715000</v>
      </c>
      <c r="CN53" s="85"/>
      <c r="CO53" s="89">
        <v>46371</v>
      </c>
      <c r="CP53" s="89">
        <f t="shared" si="1"/>
        <v>46551</v>
      </c>
      <c r="CQ53" s="115">
        <v>33715000</v>
      </c>
      <c r="CR53" s="85" t="s">
        <v>223</v>
      </c>
      <c r="CS53" s="89">
        <v>46033</v>
      </c>
      <c r="CT53" s="128">
        <v>2144101489281</v>
      </c>
      <c r="CU53" s="85"/>
      <c r="CV53" s="85"/>
      <c r="CW53" s="85" t="s">
        <v>759</v>
      </c>
      <c r="CX53" s="85" t="s">
        <v>203</v>
      </c>
      <c r="CY53" s="85" t="s">
        <v>235</v>
      </c>
      <c r="CZ53" s="85">
        <v>2537</v>
      </c>
      <c r="DA53" s="85" t="s">
        <v>152</v>
      </c>
      <c r="DB53" s="85">
        <v>4</v>
      </c>
      <c r="DC53" s="85" t="s">
        <v>153</v>
      </c>
      <c r="DD53" s="85"/>
      <c r="DE53" s="85"/>
      <c r="DF53" s="85"/>
      <c r="DG53" s="85"/>
      <c r="DH53" s="85"/>
      <c r="DI53" s="85"/>
      <c r="DJ53" s="85"/>
      <c r="DK53" s="85"/>
      <c r="DL53" s="85"/>
      <c r="DM53" s="85"/>
      <c r="DN53" s="85"/>
      <c r="DO53" s="85"/>
      <c r="DP53" s="85"/>
      <c r="DQ53" s="85"/>
      <c r="DR53" s="85"/>
      <c r="DS53" s="85"/>
      <c r="DT53" s="86"/>
      <c r="DU53" s="81"/>
      <c r="DV53" s="72"/>
      <c r="DW53" s="72"/>
      <c r="DX53" s="72"/>
      <c r="DY53" s="72"/>
      <c r="DZ53" s="74"/>
      <c r="EA53" s="68"/>
      <c r="EB53" s="68"/>
      <c r="EC53" s="68"/>
      <c r="ED53" s="68"/>
      <c r="EE53" s="68"/>
      <c r="EF53" s="68"/>
      <c r="EG53" s="68"/>
      <c r="EH53" s="68"/>
      <c r="EI53" s="68"/>
      <c r="EJ53" s="68"/>
      <c r="EK53" s="68"/>
    </row>
    <row r="54" spans="1:141" ht="30" customHeight="1">
      <c r="A54" s="3" t="s">
        <v>123</v>
      </c>
      <c r="B54" s="84">
        <v>2026</v>
      </c>
      <c r="C54" s="85" t="s">
        <v>768</v>
      </c>
      <c r="D54" s="85" t="s">
        <v>277</v>
      </c>
      <c r="E54" s="85" t="s">
        <v>125</v>
      </c>
      <c r="F54" s="85">
        <v>144872</v>
      </c>
      <c r="G54" s="89">
        <v>46033</v>
      </c>
      <c r="H54" s="85" t="s">
        <v>748</v>
      </c>
      <c r="I54" s="85" t="s">
        <v>769</v>
      </c>
      <c r="J54" s="92" t="s">
        <v>770</v>
      </c>
      <c r="K54" s="92" t="s">
        <v>771</v>
      </c>
      <c r="L54" s="85" t="s">
        <v>772</v>
      </c>
      <c r="M54" s="85" t="s">
        <v>753</v>
      </c>
      <c r="N54" s="85">
        <v>80111700</v>
      </c>
      <c r="O54" s="85" t="s">
        <v>754</v>
      </c>
      <c r="P54" s="85" t="s">
        <v>773</v>
      </c>
      <c r="Q54" s="85">
        <v>120</v>
      </c>
      <c r="R54" s="89">
        <v>46028</v>
      </c>
      <c r="S54" s="85">
        <v>203</v>
      </c>
      <c r="T54" s="89">
        <v>46037</v>
      </c>
      <c r="U54" s="85" t="s">
        <v>134</v>
      </c>
      <c r="V54" s="85" t="s">
        <v>135</v>
      </c>
      <c r="W54" s="85" t="s">
        <v>460</v>
      </c>
      <c r="X54" s="85">
        <v>1</v>
      </c>
      <c r="Y54" s="85" t="s">
        <v>756</v>
      </c>
      <c r="Z54" s="85" t="s">
        <v>772</v>
      </c>
      <c r="AA54" s="85" t="s">
        <v>138</v>
      </c>
      <c r="AB54" s="85" t="s">
        <v>164</v>
      </c>
      <c r="AC54" s="85" t="s">
        <v>218</v>
      </c>
      <c r="AD54" s="85"/>
      <c r="AE54" s="85">
        <v>1019072370</v>
      </c>
      <c r="AF54" s="85">
        <v>9</v>
      </c>
      <c r="AG54" s="89">
        <v>33691</v>
      </c>
      <c r="AH54" s="85" t="s">
        <v>774</v>
      </c>
      <c r="AI54" s="85"/>
      <c r="AJ54" s="92">
        <v>3156455153</v>
      </c>
      <c r="AK54" s="85" t="s">
        <v>775</v>
      </c>
      <c r="AL54" s="85" t="s">
        <v>642</v>
      </c>
      <c r="AM54" s="85" t="s">
        <v>144</v>
      </c>
      <c r="AN54" s="85" t="s">
        <v>656</v>
      </c>
      <c r="AO54" s="85">
        <v>51895879</v>
      </c>
      <c r="AP54" s="85" t="s">
        <v>657</v>
      </c>
      <c r="AQ54" s="85"/>
      <c r="AR54" s="85"/>
      <c r="AS54" s="89">
        <v>46062</v>
      </c>
      <c r="AT54" s="85"/>
      <c r="AU54" s="85"/>
      <c r="AV54" s="85"/>
      <c r="AW54" s="85"/>
      <c r="AX54" s="85" t="s">
        <v>658</v>
      </c>
      <c r="AY54" s="85" t="s">
        <v>147</v>
      </c>
      <c r="AZ54" s="105">
        <v>46032</v>
      </c>
      <c r="BA54" s="105">
        <v>46034</v>
      </c>
      <c r="BB54" s="115">
        <v>33715000</v>
      </c>
      <c r="BC54" s="105">
        <v>46038</v>
      </c>
      <c r="BD54" s="105">
        <v>46371</v>
      </c>
      <c r="BE54" s="105">
        <f t="shared" si="2"/>
        <v>46371</v>
      </c>
      <c r="BF54" s="122"/>
      <c r="BG54" s="85" t="s">
        <v>148</v>
      </c>
      <c r="BH54" s="110">
        <v>3065000</v>
      </c>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v>0</v>
      </c>
      <c r="CM54" s="110">
        <v>33715000</v>
      </c>
      <c r="CN54" s="85"/>
      <c r="CO54" s="89">
        <v>46371</v>
      </c>
      <c r="CP54" s="89">
        <f t="shared" si="1"/>
        <v>46551</v>
      </c>
      <c r="CQ54" s="115">
        <v>33715000</v>
      </c>
      <c r="CR54" s="85" t="s">
        <v>223</v>
      </c>
      <c r="CS54" s="89">
        <v>46062</v>
      </c>
      <c r="CT54" s="128">
        <v>3344101273467</v>
      </c>
      <c r="CU54" s="85"/>
      <c r="CV54" s="85"/>
      <c r="CW54" s="85" t="s">
        <v>759</v>
      </c>
      <c r="CX54" s="85" t="s">
        <v>218</v>
      </c>
      <c r="CY54" s="85" t="s">
        <v>776</v>
      </c>
      <c r="CZ54" s="85">
        <v>2537</v>
      </c>
      <c r="DA54" s="85" t="s">
        <v>152</v>
      </c>
      <c r="DB54" s="85">
        <v>4</v>
      </c>
      <c r="DC54" s="85" t="s">
        <v>153</v>
      </c>
      <c r="DD54" s="85" t="s">
        <v>303</v>
      </c>
      <c r="DE54" s="85">
        <v>46059</v>
      </c>
      <c r="DF54" s="85" t="s">
        <v>777</v>
      </c>
      <c r="DG54" s="85">
        <v>1015435607</v>
      </c>
      <c r="DH54" s="85">
        <v>3223032086</v>
      </c>
      <c r="DI54" s="85" t="s">
        <v>778</v>
      </c>
      <c r="DJ54" s="85"/>
      <c r="DK54" s="85"/>
      <c r="DL54" s="85"/>
      <c r="DM54" s="85"/>
      <c r="DN54" s="85"/>
      <c r="DO54" s="85"/>
      <c r="DP54" s="85"/>
      <c r="DQ54" s="85"/>
      <c r="DR54" s="85"/>
      <c r="DS54" s="85"/>
      <c r="DT54" s="86"/>
      <c r="DU54" s="81" t="s">
        <v>303</v>
      </c>
      <c r="DV54" s="73">
        <v>46059</v>
      </c>
      <c r="DW54" s="72" t="s">
        <v>777</v>
      </c>
      <c r="DX54" s="72">
        <v>1015435607</v>
      </c>
      <c r="DY54" s="72">
        <v>3223032086</v>
      </c>
      <c r="DZ54" s="74" t="s">
        <v>778</v>
      </c>
      <c r="EA54" s="68"/>
      <c r="EB54" s="68"/>
      <c r="EC54" s="68"/>
      <c r="ED54" s="68"/>
      <c r="EE54" s="68"/>
      <c r="EF54" s="68"/>
      <c r="EG54" s="68"/>
      <c r="EH54" s="68"/>
      <c r="EI54" s="68"/>
      <c r="EJ54" s="68"/>
      <c r="EK54" s="68"/>
    </row>
    <row r="55" spans="1:141" ht="30" customHeight="1">
      <c r="A55" s="3" t="s">
        <v>123</v>
      </c>
      <c r="B55" s="84">
        <v>2026</v>
      </c>
      <c r="C55" s="85" t="s">
        <v>779</v>
      </c>
      <c r="D55" s="85"/>
      <c r="E55" s="85" t="s">
        <v>125</v>
      </c>
      <c r="F55" s="85">
        <v>144872</v>
      </c>
      <c r="G55" s="89">
        <v>46033</v>
      </c>
      <c r="H55" s="85" t="s">
        <v>748</v>
      </c>
      <c r="I55" s="85" t="s">
        <v>780</v>
      </c>
      <c r="J55" s="92" t="s">
        <v>781</v>
      </c>
      <c r="K55" s="92" t="s">
        <v>782</v>
      </c>
      <c r="L55" s="85" t="s">
        <v>783</v>
      </c>
      <c r="M55" s="85" t="s">
        <v>753</v>
      </c>
      <c r="N55" s="85">
        <v>80111700</v>
      </c>
      <c r="O55" s="85" t="s">
        <v>754</v>
      </c>
      <c r="P55" s="85" t="s">
        <v>784</v>
      </c>
      <c r="Q55" s="85">
        <v>120</v>
      </c>
      <c r="R55" s="89">
        <v>46028</v>
      </c>
      <c r="S55" s="85">
        <v>204</v>
      </c>
      <c r="T55" s="89">
        <v>46037</v>
      </c>
      <c r="U55" s="85" t="s">
        <v>134</v>
      </c>
      <c r="V55" s="85" t="s">
        <v>135</v>
      </c>
      <c r="W55" s="85" t="s">
        <v>460</v>
      </c>
      <c r="X55" s="85">
        <v>1</v>
      </c>
      <c r="Y55" s="85" t="s">
        <v>756</v>
      </c>
      <c r="Z55" s="85" t="s">
        <v>783</v>
      </c>
      <c r="AA55" s="85" t="s">
        <v>138</v>
      </c>
      <c r="AB55" s="85" t="s">
        <v>139</v>
      </c>
      <c r="AC55" s="85" t="s">
        <v>218</v>
      </c>
      <c r="AD55" s="85"/>
      <c r="AE55" s="85">
        <v>53154527</v>
      </c>
      <c r="AF55" s="85">
        <v>3</v>
      </c>
      <c r="AG55" s="89">
        <v>31343</v>
      </c>
      <c r="AH55" s="85" t="s">
        <v>785</v>
      </c>
      <c r="AI55" s="85"/>
      <c r="AJ55" s="92">
        <v>3022258997</v>
      </c>
      <c r="AK55" s="85" t="s">
        <v>786</v>
      </c>
      <c r="AL55" s="85" t="s">
        <v>143</v>
      </c>
      <c r="AM55" s="85" t="s">
        <v>144</v>
      </c>
      <c r="AN55" s="85" t="s">
        <v>656</v>
      </c>
      <c r="AO55" s="85">
        <v>51895879</v>
      </c>
      <c r="AP55" s="85" t="s">
        <v>657</v>
      </c>
      <c r="AQ55" s="85"/>
      <c r="AR55" s="85"/>
      <c r="AS55" s="89">
        <v>46062</v>
      </c>
      <c r="AT55" s="85"/>
      <c r="AU55" s="85"/>
      <c r="AV55" s="85"/>
      <c r="AW55" s="85"/>
      <c r="AX55" s="85" t="s">
        <v>658</v>
      </c>
      <c r="AY55" s="85" t="s">
        <v>147</v>
      </c>
      <c r="AZ55" s="105">
        <v>46032</v>
      </c>
      <c r="BA55" s="105">
        <v>46033</v>
      </c>
      <c r="BB55" s="115">
        <v>33715000</v>
      </c>
      <c r="BC55" s="105">
        <v>46038</v>
      </c>
      <c r="BD55" s="105">
        <v>46371</v>
      </c>
      <c r="BE55" s="105">
        <f t="shared" si="2"/>
        <v>46371</v>
      </c>
      <c r="BF55" s="122"/>
      <c r="BG55" s="85" t="s">
        <v>148</v>
      </c>
      <c r="BH55" s="110">
        <v>3065000</v>
      </c>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v>0</v>
      </c>
      <c r="CM55" s="110">
        <v>33715000</v>
      </c>
      <c r="CN55" s="85"/>
      <c r="CO55" s="89">
        <v>46371</v>
      </c>
      <c r="CP55" s="89">
        <f t="shared" si="1"/>
        <v>46551</v>
      </c>
      <c r="CQ55" s="115">
        <v>33715000</v>
      </c>
      <c r="CR55" s="85" t="s">
        <v>223</v>
      </c>
      <c r="CS55" s="89">
        <v>46035</v>
      </c>
      <c r="CT55" s="128">
        <v>2546101046195</v>
      </c>
      <c r="CU55" s="85"/>
      <c r="CV55" s="85"/>
      <c r="CW55" s="85" t="s">
        <v>759</v>
      </c>
      <c r="CX55" s="85" t="s">
        <v>218</v>
      </c>
      <c r="CY55" s="85" t="s">
        <v>453</v>
      </c>
      <c r="CZ55" s="85">
        <v>2537</v>
      </c>
      <c r="DA55" s="85" t="s">
        <v>152</v>
      </c>
      <c r="DB55" s="85">
        <v>4</v>
      </c>
      <c r="DC55" s="85" t="s">
        <v>153</v>
      </c>
      <c r="DD55" s="85"/>
      <c r="DE55" s="85"/>
      <c r="DF55" s="85"/>
      <c r="DG55" s="85"/>
      <c r="DH55" s="85"/>
      <c r="DI55" s="85"/>
      <c r="DJ55" s="85"/>
      <c r="DK55" s="85"/>
      <c r="DL55" s="85"/>
      <c r="DM55" s="85"/>
      <c r="DN55" s="85"/>
      <c r="DO55" s="85"/>
      <c r="DP55" s="85"/>
      <c r="DQ55" s="85"/>
      <c r="DR55" s="85"/>
      <c r="DS55" s="85"/>
      <c r="DT55" s="86"/>
      <c r="DU55" s="81"/>
      <c r="DV55" s="72"/>
      <c r="DW55" s="72"/>
      <c r="DX55" s="72"/>
      <c r="DY55" s="72"/>
      <c r="DZ55" s="74"/>
      <c r="EA55" s="68"/>
      <c r="EB55" s="68"/>
      <c r="EC55" s="68"/>
      <c r="ED55" s="68"/>
      <c r="EE55" s="68"/>
      <c r="EF55" s="68"/>
      <c r="EG55" s="68"/>
      <c r="EH55" s="68"/>
      <c r="EI55" s="68"/>
      <c r="EJ55" s="68"/>
      <c r="EK55" s="68"/>
    </row>
    <row r="56" spans="1:141" ht="30" customHeight="1">
      <c r="A56" s="3" t="s">
        <v>123</v>
      </c>
      <c r="B56" s="84">
        <v>2026</v>
      </c>
      <c r="C56" s="85" t="s">
        <v>787</v>
      </c>
      <c r="D56" s="85"/>
      <c r="E56" s="85" t="s">
        <v>125</v>
      </c>
      <c r="F56" s="85">
        <v>144872</v>
      </c>
      <c r="G56" s="89">
        <v>46033</v>
      </c>
      <c r="H56" s="85" t="s">
        <v>748</v>
      </c>
      <c r="I56" s="85" t="s">
        <v>788</v>
      </c>
      <c r="J56" s="92" t="s">
        <v>789</v>
      </c>
      <c r="K56" s="92" t="s">
        <v>790</v>
      </c>
      <c r="L56" s="85" t="s">
        <v>791</v>
      </c>
      <c r="M56" s="85" t="s">
        <v>753</v>
      </c>
      <c r="N56" s="85">
        <v>80111700</v>
      </c>
      <c r="O56" s="85" t="s">
        <v>754</v>
      </c>
      <c r="P56" s="85" t="s">
        <v>792</v>
      </c>
      <c r="Q56" s="85">
        <v>120</v>
      </c>
      <c r="R56" s="89">
        <v>46028</v>
      </c>
      <c r="S56" s="85">
        <v>205</v>
      </c>
      <c r="T56" s="89">
        <v>46037</v>
      </c>
      <c r="U56" s="85" t="s">
        <v>134</v>
      </c>
      <c r="V56" s="85" t="s">
        <v>135</v>
      </c>
      <c r="W56" s="85" t="s">
        <v>460</v>
      </c>
      <c r="X56" s="85">
        <v>1</v>
      </c>
      <c r="Y56" s="85" t="s">
        <v>756</v>
      </c>
      <c r="Z56" s="85" t="s">
        <v>791</v>
      </c>
      <c r="AA56" s="85" t="s">
        <v>138</v>
      </c>
      <c r="AB56" s="85" t="s">
        <v>164</v>
      </c>
      <c r="AC56" s="85" t="s">
        <v>461</v>
      </c>
      <c r="AD56" s="85"/>
      <c r="AE56" s="85">
        <v>19429219</v>
      </c>
      <c r="AF56" s="85">
        <v>8</v>
      </c>
      <c r="AG56" s="89">
        <v>21966</v>
      </c>
      <c r="AH56" s="85" t="s">
        <v>793</v>
      </c>
      <c r="AI56" s="85"/>
      <c r="AJ56" s="92">
        <v>3158381291</v>
      </c>
      <c r="AK56" s="85" t="s">
        <v>794</v>
      </c>
      <c r="AL56" s="85" t="s">
        <v>258</v>
      </c>
      <c r="AM56" s="85" t="s">
        <v>144</v>
      </c>
      <c r="AN56" s="85" t="s">
        <v>656</v>
      </c>
      <c r="AO56" s="85">
        <v>51895879</v>
      </c>
      <c r="AP56" s="85" t="s">
        <v>657</v>
      </c>
      <c r="AQ56" s="85"/>
      <c r="AR56" s="85"/>
      <c r="AS56" s="89">
        <v>46062</v>
      </c>
      <c r="AT56" s="85"/>
      <c r="AU56" s="85"/>
      <c r="AV56" s="85"/>
      <c r="AW56" s="85"/>
      <c r="AX56" s="85" t="s">
        <v>658</v>
      </c>
      <c r="AY56" s="85" t="s">
        <v>147</v>
      </c>
      <c r="AZ56" s="105">
        <v>46032</v>
      </c>
      <c r="BA56" s="105">
        <v>46034</v>
      </c>
      <c r="BB56" s="115">
        <v>33715000</v>
      </c>
      <c r="BC56" s="105">
        <v>46038</v>
      </c>
      <c r="BD56" s="105">
        <v>46371</v>
      </c>
      <c r="BE56" s="105">
        <f t="shared" si="2"/>
        <v>46371</v>
      </c>
      <c r="BF56" s="122"/>
      <c r="BG56" s="85" t="s">
        <v>148</v>
      </c>
      <c r="BH56" s="110">
        <v>3065000</v>
      </c>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v>0</v>
      </c>
      <c r="CM56" s="110">
        <v>33715000</v>
      </c>
      <c r="CN56" s="85"/>
      <c r="CO56" s="89">
        <v>46371</v>
      </c>
      <c r="CP56" s="89">
        <f t="shared" si="1"/>
        <v>46551</v>
      </c>
      <c r="CQ56" s="115">
        <v>33715000</v>
      </c>
      <c r="CR56" s="85" t="s">
        <v>223</v>
      </c>
      <c r="CS56" s="89">
        <v>46035</v>
      </c>
      <c r="CT56" s="128">
        <v>2146101127901</v>
      </c>
      <c r="CU56" s="85"/>
      <c r="CV56" s="85"/>
      <c r="CW56" s="85" t="s">
        <v>759</v>
      </c>
      <c r="CX56" s="85" t="s">
        <v>461</v>
      </c>
      <c r="CY56" s="85" t="s">
        <v>464</v>
      </c>
      <c r="CZ56" s="85">
        <v>2537</v>
      </c>
      <c r="DA56" s="85" t="s">
        <v>152</v>
      </c>
      <c r="DB56" s="85">
        <v>4</v>
      </c>
      <c r="DC56" s="85" t="s">
        <v>153</v>
      </c>
      <c r="DD56" s="85"/>
      <c r="DE56" s="85"/>
      <c r="DF56" s="85"/>
      <c r="DG56" s="85"/>
      <c r="DH56" s="85"/>
      <c r="DI56" s="85"/>
      <c r="DJ56" s="85"/>
      <c r="DK56" s="85"/>
      <c r="DL56" s="85"/>
      <c r="DM56" s="85"/>
      <c r="DN56" s="85"/>
      <c r="DO56" s="85"/>
      <c r="DP56" s="85"/>
      <c r="DQ56" s="85"/>
      <c r="DR56" s="85"/>
      <c r="DS56" s="85"/>
      <c r="DT56" s="86"/>
      <c r="DU56" s="81"/>
      <c r="DV56" s="72"/>
      <c r="DW56" s="72"/>
      <c r="DX56" s="72"/>
      <c r="DY56" s="72"/>
      <c r="DZ56" s="74"/>
      <c r="EA56" s="68"/>
      <c r="EB56" s="68"/>
      <c r="EC56" s="68"/>
      <c r="ED56" s="68"/>
      <c r="EE56" s="68"/>
      <c r="EF56" s="68"/>
      <c r="EG56" s="68"/>
      <c r="EH56" s="68"/>
      <c r="EI56" s="68"/>
      <c r="EJ56" s="68"/>
      <c r="EK56" s="68"/>
    </row>
    <row r="57" spans="1:141" ht="30" customHeight="1">
      <c r="A57" s="3" t="s">
        <v>123</v>
      </c>
      <c r="B57" s="84">
        <v>2026</v>
      </c>
      <c r="C57" s="85" t="s">
        <v>795</v>
      </c>
      <c r="D57" s="85"/>
      <c r="E57" s="85" t="s">
        <v>125</v>
      </c>
      <c r="F57" s="85">
        <v>144872</v>
      </c>
      <c r="G57" s="89">
        <v>46033</v>
      </c>
      <c r="H57" s="85" t="s">
        <v>748</v>
      </c>
      <c r="I57" s="85" t="s">
        <v>796</v>
      </c>
      <c r="J57" s="92" t="s">
        <v>797</v>
      </c>
      <c r="K57" s="92" t="s">
        <v>798</v>
      </c>
      <c r="L57" s="85" t="s">
        <v>799</v>
      </c>
      <c r="M57" s="85" t="s">
        <v>753</v>
      </c>
      <c r="N57" s="85">
        <v>80111700</v>
      </c>
      <c r="O57" s="85" t="s">
        <v>754</v>
      </c>
      <c r="P57" s="85" t="s">
        <v>800</v>
      </c>
      <c r="Q57" s="85">
        <v>120</v>
      </c>
      <c r="R57" s="89">
        <v>46028</v>
      </c>
      <c r="S57" s="85">
        <v>206</v>
      </c>
      <c r="T57" s="89">
        <v>46037</v>
      </c>
      <c r="U57" s="85" t="s">
        <v>134</v>
      </c>
      <c r="V57" s="85" t="s">
        <v>135</v>
      </c>
      <c r="W57" s="85" t="s">
        <v>460</v>
      </c>
      <c r="X57" s="85">
        <v>1</v>
      </c>
      <c r="Y57" s="85" t="s">
        <v>756</v>
      </c>
      <c r="Z57" s="85" t="s">
        <v>799</v>
      </c>
      <c r="AA57" s="85" t="s">
        <v>138</v>
      </c>
      <c r="AB57" s="85" t="s">
        <v>164</v>
      </c>
      <c r="AC57" s="85" t="s">
        <v>218</v>
      </c>
      <c r="AD57" s="85"/>
      <c r="AE57" s="85">
        <v>1032357915</v>
      </c>
      <c r="AF57" s="85">
        <v>4</v>
      </c>
      <c r="AG57" s="89">
        <v>31466</v>
      </c>
      <c r="AH57" s="85" t="s">
        <v>801</v>
      </c>
      <c r="AI57" s="85"/>
      <c r="AJ57" s="92">
        <v>3505239478</v>
      </c>
      <c r="AK57" s="85" t="s">
        <v>802</v>
      </c>
      <c r="AL57" s="85" t="s">
        <v>803</v>
      </c>
      <c r="AM57" s="85" t="s">
        <v>144</v>
      </c>
      <c r="AN57" s="85" t="s">
        <v>656</v>
      </c>
      <c r="AO57" s="85">
        <v>51895879</v>
      </c>
      <c r="AP57" s="85" t="s">
        <v>657</v>
      </c>
      <c r="AQ57" s="85"/>
      <c r="AR57" s="85"/>
      <c r="AS57" s="89">
        <v>46062</v>
      </c>
      <c r="AT57" s="85"/>
      <c r="AU57" s="85"/>
      <c r="AV57" s="85"/>
      <c r="AW57" s="85"/>
      <c r="AX57" s="85" t="s">
        <v>658</v>
      </c>
      <c r="AY57" s="85" t="s">
        <v>147</v>
      </c>
      <c r="AZ57" s="105">
        <v>46032</v>
      </c>
      <c r="BA57" s="105">
        <v>46033</v>
      </c>
      <c r="BB57" s="115">
        <v>33715000</v>
      </c>
      <c r="BC57" s="105">
        <v>46038</v>
      </c>
      <c r="BD57" s="105">
        <v>46371</v>
      </c>
      <c r="BE57" s="105">
        <f t="shared" si="2"/>
        <v>46371</v>
      </c>
      <c r="BF57" s="122"/>
      <c r="BG57" s="85" t="s">
        <v>148</v>
      </c>
      <c r="BH57" s="110">
        <v>3065000</v>
      </c>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v>0</v>
      </c>
      <c r="CM57" s="110">
        <v>33715000</v>
      </c>
      <c r="CN57" s="85"/>
      <c r="CO57" s="89">
        <v>46371</v>
      </c>
      <c r="CP57" s="89">
        <f t="shared" si="1"/>
        <v>46551</v>
      </c>
      <c r="CQ57" s="115">
        <v>33715000</v>
      </c>
      <c r="CR57" s="85" t="s">
        <v>804</v>
      </c>
      <c r="CS57" s="89">
        <v>46035</v>
      </c>
      <c r="CT57" s="128">
        <v>1846101032386</v>
      </c>
      <c r="CU57" s="85"/>
      <c r="CV57" s="85"/>
      <c r="CW57" s="85" t="s">
        <v>759</v>
      </c>
      <c r="CX57" s="85" t="s">
        <v>218</v>
      </c>
      <c r="CY57" s="85" t="s">
        <v>464</v>
      </c>
      <c r="CZ57" s="85">
        <v>2537</v>
      </c>
      <c r="DA57" s="85" t="s">
        <v>152</v>
      </c>
      <c r="DB57" s="85">
        <v>4</v>
      </c>
      <c r="DC57" s="85" t="s">
        <v>153</v>
      </c>
      <c r="DD57" s="85"/>
      <c r="DE57" s="85"/>
      <c r="DF57" s="85"/>
      <c r="DG57" s="85"/>
      <c r="DH57" s="85"/>
      <c r="DI57" s="85"/>
      <c r="DJ57" s="85"/>
      <c r="DK57" s="85"/>
      <c r="DL57" s="85"/>
      <c r="DM57" s="85"/>
      <c r="DN57" s="85"/>
      <c r="DO57" s="85"/>
      <c r="DP57" s="85"/>
      <c r="DQ57" s="85"/>
      <c r="DR57" s="85"/>
      <c r="DS57" s="85"/>
      <c r="DT57" s="86"/>
      <c r="DU57" s="81"/>
      <c r="DV57" s="72"/>
      <c r="DW57" s="72"/>
      <c r="DX57" s="72"/>
      <c r="DY57" s="72"/>
      <c r="DZ57" s="74"/>
      <c r="EA57" s="68"/>
      <c r="EB57" s="68"/>
      <c r="EC57" s="68"/>
      <c r="ED57" s="68"/>
      <c r="EE57" s="68"/>
      <c r="EF57" s="68"/>
      <c r="EG57" s="68"/>
      <c r="EH57" s="68"/>
      <c r="EI57" s="68"/>
      <c r="EJ57" s="68"/>
      <c r="EK57" s="68"/>
    </row>
    <row r="58" spans="1:141" ht="30" customHeight="1">
      <c r="A58" s="3" t="s">
        <v>123</v>
      </c>
      <c r="B58" s="84">
        <v>2026</v>
      </c>
      <c r="C58" s="85" t="s">
        <v>805</v>
      </c>
      <c r="D58" s="85"/>
      <c r="E58" s="85" t="s">
        <v>125</v>
      </c>
      <c r="F58" s="85">
        <v>144872</v>
      </c>
      <c r="G58" s="89">
        <v>46033</v>
      </c>
      <c r="H58" s="85" t="s">
        <v>748</v>
      </c>
      <c r="I58" s="85" t="s">
        <v>806</v>
      </c>
      <c r="J58" s="92" t="s">
        <v>807</v>
      </c>
      <c r="K58" s="92" t="s">
        <v>808</v>
      </c>
      <c r="L58" s="85" t="s">
        <v>809</v>
      </c>
      <c r="M58" s="85" t="s">
        <v>753</v>
      </c>
      <c r="N58" s="85">
        <v>80111700</v>
      </c>
      <c r="O58" s="85" t="s">
        <v>754</v>
      </c>
      <c r="P58" s="85" t="s">
        <v>810</v>
      </c>
      <c r="Q58" s="85">
        <v>120</v>
      </c>
      <c r="R58" s="89">
        <v>46028</v>
      </c>
      <c r="S58" s="85">
        <v>207</v>
      </c>
      <c r="T58" s="89">
        <v>46037</v>
      </c>
      <c r="U58" s="85" t="s">
        <v>134</v>
      </c>
      <c r="V58" s="85" t="s">
        <v>135</v>
      </c>
      <c r="W58" s="85" t="s">
        <v>460</v>
      </c>
      <c r="X58" s="85">
        <v>1</v>
      </c>
      <c r="Y58" s="85" t="s">
        <v>756</v>
      </c>
      <c r="Z58" s="85" t="s">
        <v>809</v>
      </c>
      <c r="AA58" s="85" t="s">
        <v>138</v>
      </c>
      <c r="AB58" s="85" t="s">
        <v>164</v>
      </c>
      <c r="AC58" s="85" t="s">
        <v>218</v>
      </c>
      <c r="AD58" s="85"/>
      <c r="AE58" s="85">
        <v>79879817</v>
      </c>
      <c r="AF58" s="85">
        <v>0</v>
      </c>
      <c r="AG58" s="89">
        <v>28680</v>
      </c>
      <c r="AH58" s="85" t="s">
        <v>811</v>
      </c>
      <c r="AI58" s="85"/>
      <c r="AJ58" s="92">
        <v>3003511665</v>
      </c>
      <c r="AK58" s="85" t="s">
        <v>812</v>
      </c>
      <c r="AL58" s="85" t="s">
        <v>271</v>
      </c>
      <c r="AM58" s="85" t="s">
        <v>234</v>
      </c>
      <c r="AN58" s="85" t="s">
        <v>656</v>
      </c>
      <c r="AO58" s="85">
        <v>51895879</v>
      </c>
      <c r="AP58" s="85" t="s">
        <v>657</v>
      </c>
      <c r="AQ58" s="85"/>
      <c r="AR58" s="85"/>
      <c r="AS58" s="89">
        <v>46062</v>
      </c>
      <c r="AT58" s="85"/>
      <c r="AU58" s="85"/>
      <c r="AV58" s="85"/>
      <c r="AW58" s="85"/>
      <c r="AX58" s="85" t="s">
        <v>658</v>
      </c>
      <c r="AY58" s="85" t="s">
        <v>147</v>
      </c>
      <c r="AZ58" s="105">
        <v>46032</v>
      </c>
      <c r="BA58" s="105">
        <v>46034</v>
      </c>
      <c r="BB58" s="115">
        <v>33715000</v>
      </c>
      <c r="BC58" s="105">
        <v>46038</v>
      </c>
      <c r="BD58" s="105">
        <v>46371</v>
      </c>
      <c r="BE58" s="105">
        <f t="shared" si="2"/>
        <v>46371</v>
      </c>
      <c r="BF58" s="122"/>
      <c r="BG58" s="85" t="s">
        <v>148</v>
      </c>
      <c r="BH58" s="110">
        <v>3065000</v>
      </c>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v>0</v>
      </c>
      <c r="CM58" s="110">
        <v>33715000</v>
      </c>
      <c r="CN58" s="85"/>
      <c r="CO58" s="89">
        <v>46371</v>
      </c>
      <c r="CP58" s="89">
        <f t="shared" si="1"/>
        <v>46551</v>
      </c>
      <c r="CQ58" s="115">
        <v>33715000</v>
      </c>
      <c r="CR58" s="85" t="s">
        <v>223</v>
      </c>
      <c r="CS58" s="89">
        <v>46035</v>
      </c>
      <c r="CT58" s="128">
        <v>1146101095835</v>
      </c>
      <c r="CU58" s="85"/>
      <c r="CV58" s="85"/>
      <c r="CW58" s="85" t="s">
        <v>759</v>
      </c>
      <c r="CX58" s="85" t="s">
        <v>218</v>
      </c>
      <c r="CY58" s="85" t="s">
        <v>464</v>
      </c>
      <c r="CZ58" s="85">
        <v>2537</v>
      </c>
      <c r="DA58" s="85" t="s">
        <v>152</v>
      </c>
      <c r="DB58" s="85">
        <v>4</v>
      </c>
      <c r="DC58" s="85" t="s">
        <v>153</v>
      </c>
      <c r="DD58" s="85"/>
      <c r="DE58" s="85"/>
      <c r="DF58" s="85"/>
      <c r="DG58" s="85"/>
      <c r="DH58" s="85"/>
      <c r="DI58" s="85"/>
      <c r="DJ58" s="85"/>
      <c r="DK58" s="85"/>
      <c r="DL58" s="85"/>
      <c r="DM58" s="85"/>
      <c r="DN58" s="85"/>
      <c r="DO58" s="85"/>
      <c r="DP58" s="85"/>
      <c r="DQ58" s="85"/>
      <c r="DR58" s="85"/>
      <c r="DS58" s="85"/>
      <c r="DT58" s="86"/>
      <c r="DU58" s="81"/>
      <c r="DV58" s="72"/>
      <c r="DW58" s="72"/>
      <c r="DX58" s="72"/>
      <c r="DY58" s="72"/>
      <c r="DZ58" s="74"/>
      <c r="EA58" s="68"/>
      <c r="EB58" s="68"/>
      <c r="EC58" s="68"/>
      <c r="ED58" s="68"/>
      <c r="EE58" s="68"/>
      <c r="EF58" s="68"/>
      <c r="EG58" s="68"/>
      <c r="EH58" s="68"/>
      <c r="EI58" s="68"/>
      <c r="EJ58" s="68"/>
      <c r="EK58" s="68"/>
    </row>
    <row r="59" spans="1:141" ht="30" customHeight="1">
      <c r="A59" s="3" t="s">
        <v>123</v>
      </c>
      <c r="B59" s="84">
        <v>2026</v>
      </c>
      <c r="C59" s="85" t="s">
        <v>813</v>
      </c>
      <c r="D59" s="85"/>
      <c r="E59" s="85" t="s">
        <v>125</v>
      </c>
      <c r="F59" s="85">
        <v>144872</v>
      </c>
      <c r="G59" s="89">
        <v>46035</v>
      </c>
      <c r="H59" s="85" t="s">
        <v>748</v>
      </c>
      <c r="I59" s="85" t="s">
        <v>814</v>
      </c>
      <c r="J59" s="92" t="s">
        <v>815</v>
      </c>
      <c r="K59" s="92" t="s">
        <v>816</v>
      </c>
      <c r="L59" s="85" t="s">
        <v>817</v>
      </c>
      <c r="M59" s="85" t="s">
        <v>753</v>
      </c>
      <c r="N59" s="85">
        <v>80111700</v>
      </c>
      <c r="O59" s="85" t="s">
        <v>754</v>
      </c>
      <c r="P59" s="85" t="s">
        <v>818</v>
      </c>
      <c r="Q59" s="85">
        <v>120</v>
      </c>
      <c r="R59" s="89">
        <v>46028</v>
      </c>
      <c r="S59" s="85">
        <v>208</v>
      </c>
      <c r="T59" s="89">
        <v>46037</v>
      </c>
      <c r="U59" s="85" t="s">
        <v>134</v>
      </c>
      <c r="V59" s="85" t="s">
        <v>135</v>
      </c>
      <c r="W59" s="85" t="s">
        <v>460</v>
      </c>
      <c r="X59" s="85">
        <v>1</v>
      </c>
      <c r="Y59" s="85" t="s">
        <v>756</v>
      </c>
      <c r="Z59" s="85" t="s">
        <v>817</v>
      </c>
      <c r="AA59" s="85" t="s">
        <v>138</v>
      </c>
      <c r="AB59" s="85" t="s">
        <v>164</v>
      </c>
      <c r="AC59" s="85" t="s">
        <v>218</v>
      </c>
      <c r="AD59" s="85"/>
      <c r="AE59" s="85">
        <v>79049993</v>
      </c>
      <c r="AF59" s="85">
        <v>8</v>
      </c>
      <c r="AG59" s="89">
        <v>24339</v>
      </c>
      <c r="AH59" s="85" t="s">
        <v>819</v>
      </c>
      <c r="AI59" s="85"/>
      <c r="AJ59" s="92">
        <v>3114489943</v>
      </c>
      <c r="AK59" s="85" t="s">
        <v>820</v>
      </c>
      <c r="AL59" s="85" t="s">
        <v>642</v>
      </c>
      <c r="AM59" s="85" t="s">
        <v>144</v>
      </c>
      <c r="AN59" s="85" t="s">
        <v>656</v>
      </c>
      <c r="AO59" s="85">
        <v>51895879</v>
      </c>
      <c r="AP59" s="85" t="s">
        <v>657</v>
      </c>
      <c r="AQ59" s="85"/>
      <c r="AR59" s="85"/>
      <c r="AS59" s="89">
        <v>46062</v>
      </c>
      <c r="AT59" s="85"/>
      <c r="AU59" s="85"/>
      <c r="AV59" s="85"/>
      <c r="AW59" s="85"/>
      <c r="AX59" s="85" t="s">
        <v>658</v>
      </c>
      <c r="AY59" s="85" t="s">
        <v>147</v>
      </c>
      <c r="AZ59" s="105">
        <v>46032</v>
      </c>
      <c r="BA59" s="105">
        <v>46034</v>
      </c>
      <c r="BB59" s="115">
        <v>33715000</v>
      </c>
      <c r="BC59" s="105">
        <v>46038</v>
      </c>
      <c r="BD59" s="105">
        <v>46371</v>
      </c>
      <c r="BE59" s="105">
        <f t="shared" si="2"/>
        <v>46371</v>
      </c>
      <c r="BF59" s="122"/>
      <c r="BG59" s="85" t="s">
        <v>148</v>
      </c>
      <c r="BH59" s="110">
        <v>3065000</v>
      </c>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v>0</v>
      </c>
      <c r="CM59" s="110">
        <v>33715000</v>
      </c>
      <c r="CN59" s="85"/>
      <c r="CO59" s="89">
        <v>46371</v>
      </c>
      <c r="CP59" s="89">
        <f t="shared" si="1"/>
        <v>46551</v>
      </c>
      <c r="CQ59" s="115">
        <v>33715000</v>
      </c>
      <c r="CR59" s="85" t="s">
        <v>223</v>
      </c>
      <c r="CS59" s="89">
        <v>46035</v>
      </c>
      <c r="CT59" s="128">
        <v>2144101489287</v>
      </c>
      <c r="CU59" s="85"/>
      <c r="CV59" s="85"/>
      <c r="CW59" s="85" t="s">
        <v>759</v>
      </c>
      <c r="CX59" s="85" t="s">
        <v>218</v>
      </c>
      <c r="CY59" s="85" t="s">
        <v>821</v>
      </c>
      <c r="CZ59" s="85">
        <v>2537</v>
      </c>
      <c r="DA59" s="85" t="s">
        <v>152</v>
      </c>
      <c r="DB59" s="85">
        <v>4</v>
      </c>
      <c r="DC59" s="85" t="s">
        <v>153</v>
      </c>
      <c r="DD59" s="85"/>
      <c r="DE59" s="85"/>
      <c r="DF59" s="85"/>
      <c r="DG59" s="85"/>
      <c r="DH59" s="85"/>
      <c r="DI59" s="85"/>
      <c r="DJ59" s="85"/>
      <c r="DK59" s="85"/>
      <c r="DL59" s="85"/>
      <c r="DM59" s="85"/>
      <c r="DN59" s="85"/>
      <c r="DO59" s="85"/>
      <c r="DP59" s="85"/>
      <c r="DQ59" s="85"/>
      <c r="DR59" s="85"/>
      <c r="DS59" s="85"/>
      <c r="DT59" s="86"/>
      <c r="DU59" s="81"/>
      <c r="DV59" s="72"/>
      <c r="DW59" s="72"/>
      <c r="DX59" s="72"/>
      <c r="DY59" s="72"/>
      <c r="DZ59" s="74"/>
      <c r="EA59" s="68"/>
      <c r="EB59" s="68"/>
      <c r="EC59" s="68"/>
      <c r="ED59" s="68"/>
      <c r="EE59" s="68"/>
      <c r="EF59" s="68"/>
      <c r="EG59" s="68"/>
      <c r="EH59" s="68"/>
      <c r="EI59" s="68"/>
      <c r="EJ59" s="68"/>
      <c r="EK59" s="68"/>
    </row>
    <row r="60" spans="1:141" ht="30" customHeight="1">
      <c r="A60" s="3" t="s">
        <v>123</v>
      </c>
      <c r="B60" s="84">
        <v>2026</v>
      </c>
      <c r="C60" s="85" t="s">
        <v>822</v>
      </c>
      <c r="D60" s="85"/>
      <c r="E60" s="85" t="s">
        <v>125</v>
      </c>
      <c r="F60" s="85">
        <v>145101</v>
      </c>
      <c r="G60" s="89">
        <v>46033</v>
      </c>
      <c r="H60" s="85" t="s">
        <v>823</v>
      </c>
      <c r="I60" s="85" t="s">
        <v>824</v>
      </c>
      <c r="J60" s="92" t="s">
        <v>825</v>
      </c>
      <c r="K60" s="92" t="s">
        <v>826</v>
      </c>
      <c r="L60" s="85" t="s">
        <v>827</v>
      </c>
      <c r="M60" s="85" t="s">
        <v>828</v>
      </c>
      <c r="N60" s="85">
        <v>80111700</v>
      </c>
      <c r="O60" s="85" t="s">
        <v>829</v>
      </c>
      <c r="P60" s="85" t="s">
        <v>830</v>
      </c>
      <c r="Q60" s="85">
        <v>12</v>
      </c>
      <c r="R60" s="89">
        <v>46027</v>
      </c>
      <c r="S60" s="85">
        <v>209</v>
      </c>
      <c r="T60" s="89">
        <v>46037</v>
      </c>
      <c r="U60" s="85" t="s">
        <v>134</v>
      </c>
      <c r="V60" s="85" t="s">
        <v>135</v>
      </c>
      <c r="W60" s="85" t="s">
        <v>460</v>
      </c>
      <c r="X60" s="85">
        <v>1</v>
      </c>
      <c r="Y60" s="85" t="s">
        <v>831</v>
      </c>
      <c r="Z60" s="85" t="s">
        <v>827</v>
      </c>
      <c r="AA60" s="85" t="s">
        <v>138</v>
      </c>
      <c r="AB60" s="85" t="s">
        <v>164</v>
      </c>
      <c r="AC60" s="85" t="s">
        <v>447</v>
      </c>
      <c r="AD60" s="85"/>
      <c r="AE60" s="85">
        <v>1024475276</v>
      </c>
      <c r="AF60" s="85">
        <v>2</v>
      </c>
      <c r="AG60" s="89">
        <v>32006</v>
      </c>
      <c r="AH60" s="85" t="s">
        <v>832</v>
      </c>
      <c r="AI60" s="85"/>
      <c r="AJ60" s="92">
        <v>3197696317</v>
      </c>
      <c r="AK60" s="85" t="s">
        <v>833</v>
      </c>
      <c r="AL60" s="85" t="s">
        <v>143</v>
      </c>
      <c r="AM60" s="85" t="s">
        <v>234</v>
      </c>
      <c r="AN60" s="85" t="s">
        <v>656</v>
      </c>
      <c r="AO60" s="85">
        <v>51895879</v>
      </c>
      <c r="AP60" s="85" t="s">
        <v>657</v>
      </c>
      <c r="AQ60" s="85"/>
      <c r="AR60" s="85"/>
      <c r="AS60" s="89">
        <v>46062</v>
      </c>
      <c r="AT60" s="85"/>
      <c r="AU60" s="85"/>
      <c r="AV60" s="85"/>
      <c r="AW60" s="85"/>
      <c r="AX60" s="85" t="s">
        <v>658</v>
      </c>
      <c r="AY60" s="85" t="s">
        <v>147</v>
      </c>
      <c r="AZ60" s="105">
        <v>46032</v>
      </c>
      <c r="BA60" s="105">
        <v>46033</v>
      </c>
      <c r="BB60" s="115">
        <v>55715000</v>
      </c>
      <c r="BC60" s="105">
        <v>46038</v>
      </c>
      <c r="BD60" s="105">
        <v>46371</v>
      </c>
      <c r="BE60" s="105">
        <f t="shared" si="2"/>
        <v>46371</v>
      </c>
      <c r="BF60" s="122"/>
      <c r="BG60" s="85" t="s">
        <v>148</v>
      </c>
      <c r="BH60" s="110">
        <v>5065000</v>
      </c>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v>0</v>
      </c>
      <c r="CM60" s="110">
        <v>55715000</v>
      </c>
      <c r="CN60" s="85"/>
      <c r="CO60" s="89">
        <v>46371</v>
      </c>
      <c r="CP60" s="89">
        <f t="shared" si="1"/>
        <v>46551</v>
      </c>
      <c r="CQ60" s="115">
        <v>55715000</v>
      </c>
      <c r="CR60" s="85" t="s">
        <v>223</v>
      </c>
      <c r="CS60" s="89">
        <v>46035</v>
      </c>
      <c r="CT60" s="128">
        <v>2144101489291</v>
      </c>
      <c r="CU60" s="85"/>
      <c r="CV60" s="85"/>
      <c r="CW60" s="85" t="s">
        <v>834</v>
      </c>
      <c r="CX60" s="85" t="s">
        <v>447</v>
      </c>
      <c r="CY60" s="85" t="s">
        <v>835</v>
      </c>
      <c r="CZ60" s="85">
        <v>2537</v>
      </c>
      <c r="DA60" s="85" t="s">
        <v>152</v>
      </c>
      <c r="DB60" s="85">
        <v>1</v>
      </c>
      <c r="DC60" s="85" t="s">
        <v>153</v>
      </c>
      <c r="DD60" s="85"/>
      <c r="DE60" s="85"/>
      <c r="DF60" s="85"/>
      <c r="DG60" s="85"/>
      <c r="DH60" s="85"/>
      <c r="DI60" s="85"/>
      <c r="DJ60" s="85"/>
      <c r="DK60" s="85"/>
      <c r="DL60" s="85"/>
      <c r="DM60" s="85"/>
      <c r="DN60" s="85"/>
      <c r="DO60" s="85"/>
      <c r="DP60" s="85"/>
      <c r="DQ60" s="85"/>
      <c r="DR60" s="85"/>
      <c r="DS60" s="85"/>
      <c r="DT60" s="86"/>
      <c r="DU60" s="81"/>
      <c r="DV60" s="72"/>
      <c r="DW60" s="72"/>
      <c r="DX60" s="72"/>
      <c r="DY60" s="72"/>
      <c r="DZ60" s="74"/>
      <c r="EA60" s="68"/>
      <c r="EB60" s="68"/>
      <c r="EC60" s="68"/>
      <c r="ED60" s="68"/>
      <c r="EE60" s="68"/>
      <c r="EF60" s="68"/>
      <c r="EG60" s="68"/>
      <c r="EH60" s="68"/>
      <c r="EI60" s="68"/>
      <c r="EJ60" s="68"/>
      <c r="EK60" s="68"/>
    </row>
    <row r="61" spans="1:141" ht="30" customHeight="1">
      <c r="A61" s="3" t="s">
        <v>123</v>
      </c>
      <c r="B61" s="84">
        <v>2026</v>
      </c>
      <c r="C61" s="85" t="s">
        <v>836</v>
      </c>
      <c r="D61" s="85"/>
      <c r="E61" s="85" t="s">
        <v>125</v>
      </c>
      <c r="F61" s="85">
        <v>145108</v>
      </c>
      <c r="G61" s="89">
        <v>46034</v>
      </c>
      <c r="H61" s="85" t="s">
        <v>837</v>
      </c>
      <c r="I61" s="85" t="s">
        <v>838</v>
      </c>
      <c r="J61" s="92" t="s">
        <v>839</v>
      </c>
      <c r="K61" s="92" t="s">
        <v>840</v>
      </c>
      <c r="L61" s="85" t="s">
        <v>841</v>
      </c>
      <c r="M61" s="85" t="s">
        <v>842</v>
      </c>
      <c r="N61" s="85">
        <v>80111700</v>
      </c>
      <c r="O61" s="85" t="s">
        <v>843</v>
      </c>
      <c r="P61" s="85" t="s">
        <v>844</v>
      </c>
      <c r="Q61" s="85">
        <v>14</v>
      </c>
      <c r="R61" s="89">
        <v>46027</v>
      </c>
      <c r="S61" s="85">
        <v>226</v>
      </c>
      <c r="T61" s="89">
        <v>46037</v>
      </c>
      <c r="U61" s="85" t="s">
        <v>134</v>
      </c>
      <c r="V61" s="85" t="s">
        <v>135</v>
      </c>
      <c r="W61" s="85" t="s">
        <v>136</v>
      </c>
      <c r="X61" s="85">
        <v>1</v>
      </c>
      <c r="Y61" s="85" t="s">
        <v>845</v>
      </c>
      <c r="Z61" s="85" t="s">
        <v>841</v>
      </c>
      <c r="AA61" s="85" t="s">
        <v>138</v>
      </c>
      <c r="AB61" s="85" t="s">
        <v>164</v>
      </c>
      <c r="AC61" s="85" t="s">
        <v>846</v>
      </c>
      <c r="AD61" s="85"/>
      <c r="AE61" s="85">
        <v>80240908</v>
      </c>
      <c r="AF61" s="85">
        <v>2</v>
      </c>
      <c r="AG61" s="89">
        <v>29869</v>
      </c>
      <c r="AH61" s="85" t="s">
        <v>847</v>
      </c>
      <c r="AI61" s="85"/>
      <c r="AJ61" s="92">
        <v>3013174831</v>
      </c>
      <c r="AK61" s="85" t="s">
        <v>848</v>
      </c>
      <c r="AL61" s="85" t="s">
        <v>143</v>
      </c>
      <c r="AM61" s="85" t="s">
        <v>234</v>
      </c>
      <c r="AN61" s="85" t="s">
        <v>656</v>
      </c>
      <c r="AO61" s="85">
        <v>51895879</v>
      </c>
      <c r="AP61" s="85" t="s">
        <v>657</v>
      </c>
      <c r="AQ61" s="85"/>
      <c r="AR61" s="85"/>
      <c r="AS61" s="89">
        <v>46062</v>
      </c>
      <c r="AT61" s="85"/>
      <c r="AU61" s="85"/>
      <c r="AV61" s="85"/>
      <c r="AW61" s="85"/>
      <c r="AX61" s="85" t="s">
        <v>658</v>
      </c>
      <c r="AY61" s="85" t="s">
        <v>147</v>
      </c>
      <c r="AZ61" s="105">
        <v>46032</v>
      </c>
      <c r="BA61" s="105">
        <v>46035</v>
      </c>
      <c r="BB61" s="115">
        <v>63844000</v>
      </c>
      <c r="BC61" s="105">
        <v>46038</v>
      </c>
      <c r="BD61" s="105">
        <v>46371</v>
      </c>
      <c r="BE61" s="105">
        <f t="shared" si="2"/>
        <v>46371</v>
      </c>
      <c r="BF61" s="122"/>
      <c r="BG61" s="85" t="s">
        <v>148</v>
      </c>
      <c r="BH61" s="110">
        <v>5804000</v>
      </c>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v>0</v>
      </c>
      <c r="CM61" s="110">
        <v>63844000</v>
      </c>
      <c r="CN61" s="85"/>
      <c r="CO61" s="89">
        <v>46371</v>
      </c>
      <c r="CP61" s="89">
        <f t="shared" si="1"/>
        <v>46551</v>
      </c>
      <c r="CQ61" s="115">
        <v>63844000</v>
      </c>
      <c r="CR61" s="85" t="s">
        <v>172</v>
      </c>
      <c r="CS61" s="89">
        <v>46035</v>
      </c>
      <c r="CT61" s="128" t="s">
        <v>849</v>
      </c>
      <c r="CU61" s="85"/>
      <c r="CV61" s="85"/>
      <c r="CW61" s="85" t="s">
        <v>850</v>
      </c>
      <c r="CX61" s="85" t="s">
        <v>846</v>
      </c>
      <c r="CY61" s="85" t="s">
        <v>851</v>
      </c>
      <c r="CZ61" s="85">
        <v>2537</v>
      </c>
      <c r="DA61" s="85" t="s">
        <v>152</v>
      </c>
      <c r="DB61" s="85">
        <v>1</v>
      </c>
      <c r="DC61" s="85" t="s">
        <v>153</v>
      </c>
      <c r="DD61" s="85"/>
      <c r="DE61" s="85"/>
      <c r="DF61" s="85"/>
      <c r="DG61" s="85"/>
      <c r="DH61" s="85"/>
      <c r="DI61" s="85"/>
      <c r="DJ61" s="85"/>
      <c r="DK61" s="85"/>
      <c r="DL61" s="85"/>
      <c r="DM61" s="85"/>
      <c r="DN61" s="85"/>
      <c r="DO61" s="85"/>
      <c r="DP61" s="85"/>
      <c r="DQ61" s="85"/>
      <c r="DR61" s="85"/>
      <c r="DS61" s="85"/>
      <c r="DT61" s="86"/>
      <c r="DU61" s="81"/>
      <c r="DV61" s="72"/>
      <c r="DW61" s="72"/>
      <c r="DX61" s="72"/>
      <c r="DY61" s="72"/>
      <c r="DZ61" s="74"/>
      <c r="EA61" s="68"/>
      <c r="EB61" s="68"/>
      <c r="EC61" s="68"/>
      <c r="ED61" s="68"/>
      <c r="EE61" s="68"/>
      <c r="EF61" s="68"/>
      <c r="EG61" s="68"/>
      <c r="EH61" s="68"/>
      <c r="EI61" s="68"/>
      <c r="EJ61" s="68"/>
      <c r="EK61" s="68"/>
    </row>
    <row r="62" spans="1:141" ht="30" customHeight="1">
      <c r="A62" s="3" t="s">
        <v>123</v>
      </c>
      <c r="B62" s="84">
        <v>2026</v>
      </c>
      <c r="C62" s="85" t="s">
        <v>852</v>
      </c>
      <c r="D62" s="85"/>
      <c r="E62" s="85" t="s">
        <v>125</v>
      </c>
      <c r="F62" s="85">
        <v>145381</v>
      </c>
      <c r="G62" s="89">
        <v>46038</v>
      </c>
      <c r="H62" s="85" t="s">
        <v>853</v>
      </c>
      <c r="I62" s="85" t="s">
        <v>854</v>
      </c>
      <c r="J62" s="92" t="s">
        <v>855</v>
      </c>
      <c r="K62" s="92" t="s">
        <v>856</v>
      </c>
      <c r="L62" s="85" t="s">
        <v>857</v>
      </c>
      <c r="M62" s="85" t="s">
        <v>858</v>
      </c>
      <c r="N62" s="85">
        <v>80111700</v>
      </c>
      <c r="O62" s="85" t="s">
        <v>859</v>
      </c>
      <c r="P62" s="85" t="s">
        <v>860</v>
      </c>
      <c r="Q62" s="85">
        <v>32</v>
      </c>
      <c r="R62" s="89">
        <v>46028</v>
      </c>
      <c r="S62" s="85">
        <v>210</v>
      </c>
      <c r="T62" s="89">
        <v>46037</v>
      </c>
      <c r="U62" s="85" t="s">
        <v>134</v>
      </c>
      <c r="V62" s="85" t="s">
        <v>135</v>
      </c>
      <c r="W62" s="85" t="s">
        <v>136</v>
      </c>
      <c r="X62" s="85">
        <v>1</v>
      </c>
      <c r="Y62" s="85" t="s">
        <v>861</v>
      </c>
      <c r="Z62" s="85" t="s">
        <v>857</v>
      </c>
      <c r="AA62" s="85" t="s">
        <v>138</v>
      </c>
      <c r="AB62" s="85" t="s">
        <v>164</v>
      </c>
      <c r="AC62" s="85" t="s">
        <v>203</v>
      </c>
      <c r="AD62" s="85"/>
      <c r="AE62" s="85">
        <v>80034539</v>
      </c>
      <c r="AF62" s="85">
        <v>5</v>
      </c>
      <c r="AG62" s="89">
        <v>30248</v>
      </c>
      <c r="AH62" s="85" t="s">
        <v>862</v>
      </c>
      <c r="AI62" s="85"/>
      <c r="AJ62" s="92">
        <v>3102400482</v>
      </c>
      <c r="AK62" s="85" t="s">
        <v>863</v>
      </c>
      <c r="AL62" s="85" t="s">
        <v>189</v>
      </c>
      <c r="AM62" s="85" t="s">
        <v>385</v>
      </c>
      <c r="AN62" s="85" t="s">
        <v>145</v>
      </c>
      <c r="AO62" s="85">
        <v>0</v>
      </c>
      <c r="AP62" s="85">
        <v>0</v>
      </c>
      <c r="AQ62" s="85"/>
      <c r="AR62" s="85"/>
      <c r="AS62" s="89">
        <v>46062</v>
      </c>
      <c r="AT62" s="85"/>
      <c r="AU62" s="85"/>
      <c r="AV62" s="85"/>
      <c r="AW62" s="85"/>
      <c r="AX62" s="85" t="s">
        <v>146</v>
      </c>
      <c r="AY62" s="85" t="s">
        <v>147</v>
      </c>
      <c r="AZ62" s="105">
        <v>46032</v>
      </c>
      <c r="BA62" s="105">
        <v>46033</v>
      </c>
      <c r="BB62" s="115">
        <v>127974000</v>
      </c>
      <c r="BC62" s="105">
        <v>46038</v>
      </c>
      <c r="BD62" s="105">
        <v>46371</v>
      </c>
      <c r="BE62" s="105">
        <f t="shared" si="2"/>
        <v>46371</v>
      </c>
      <c r="BF62" s="122"/>
      <c r="BG62" s="85" t="s">
        <v>148</v>
      </c>
      <c r="BH62" s="110">
        <v>11634000</v>
      </c>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v>0</v>
      </c>
      <c r="CM62" s="110">
        <v>127974000</v>
      </c>
      <c r="CN62" s="85"/>
      <c r="CO62" s="89">
        <v>46371</v>
      </c>
      <c r="CP62" s="89">
        <f t="shared" si="1"/>
        <v>46551</v>
      </c>
      <c r="CQ62" s="115">
        <v>127974000</v>
      </c>
      <c r="CR62" s="85" t="s">
        <v>864</v>
      </c>
      <c r="CS62" s="89">
        <v>46035</v>
      </c>
      <c r="CT62" s="128" t="s">
        <v>865</v>
      </c>
      <c r="CU62" s="85"/>
      <c r="CV62" s="85"/>
      <c r="CW62" s="85" t="s">
        <v>866</v>
      </c>
      <c r="CX62" s="85" t="s">
        <v>203</v>
      </c>
      <c r="CY62" s="85" t="s">
        <v>867</v>
      </c>
      <c r="CZ62" s="85">
        <v>2537</v>
      </c>
      <c r="DA62" s="85" t="s">
        <v>152</v>
      </c>
      <c r="DB62" s="85">
        <v>1</v>
      </c>
      <c r="DC62" s="85" t="s">
        <v>153</v>
      </c>
      <c r="DD62" s="85"/>
      <c r="DE62" s="85"/>
      <c r="DF62" s="85"/>
      <c r="DG62" s="85"/>
      <c r="DH62" s="85"/>
      <c r="DI62" s="85"/>
      <c r="DJ62" s="85"/>
      <c r="DK62" s="85"/>
      <c r="DL62" s="85"/>
      <c r="DM62" s="85"/>
      <c r="DN62" s="85"/>
      <c r="DO62" s="85"/>
      <c r="DP62" s="85"/>
      <c r="DQ62" s="85"/>
      <c r="DR62" s="85"/>
      <c r="DS62" s="85"/>
      <c r="DT62" s="86"/>
      <c r="DU62" s="81"/>
      <c r="DV62" s="72"/>
      <c r="DW62" s="72"/>
      <c r="DX62" s="72"/>
      <c r="DY62" s="72"/>
      <c r="DZ62" s="74"/>
      <c r="EA62" s="68"/>
      <c r="EB62" s="68"/>
      <c r="EC62" s="68"/>
      <c r="ED62" s="68"/>
      <c r="EE62" s="68"/>
      <c r="EF62" s="68"/>
      <c r="EG62" s="68"/>
      <c r="EH62" s="68"/>
      <c r="EI62" s="68"/>
      <c r="EJ62" s="68"/>
      <c r="EK62" s="68"/>
    </row>
    <row r="63" spans="1:141" ht="30" customHeight="1">
      <c r="A63" s="3" t="s">
        <v>123</v>
      </c>
      <c r="B63" s="84">
        <v>2026</v>
      </c>
      <c r="C63" s="85" t="s">
        <v>868</v>
      </c>
      <c r="D63" s="85"/>
      <c r="E63" s="85" t="s">
        <v>125</v>
      </c>
      <c r="F63" s="85">
        <v>145200</v>
      </c>
      <c r="G63" s="89">
        <v>46043</v>
      </c>
      <c r="H63" s="85" t="s">
        <v>869</v>
      </c>
      <c r="I63" s="85" t="s">
        <v>870</v>
      </c>
      <c r="J63" s="92" t="s">
        <v>871</v>
      </c>
      <c r="K63" s="92" t="s">
        <v>872</v>
      </c>
      <c r="L63" s="85" t="s">
        <v>873</v>
      </c>
      <c r="M63" s="85" t="s">
        <v>874</v>
      </c>
      <c r="N63" s="85">
        <v>80111700</v>
      </c>
      <c r="O63" s="85" t="s">
        <v>875</v>
      </c>
      <c r="P63" s="85" t="s">
        <v>876</v>
      </c>
      <c r="Q63" s="85">
        <v>18</v>
      </c>
      <c r="R63" s="89">
        <v>46027</v>
      </c>
      <c r="S63" s="85">
        <v>211</v>
      </c>
      <c r="T63" s="89">
        <v>46037</v>
      </c>
      <c r="U63" s="85" t="s">
        <v>134</v>
      </c>
      <c r="V63" s="85" t="s">
        <v>135</v>
      </c>
      <c r="W63" s="85" t="s">
        <v>136</v>
      </c>
      <c r="X63" s="85">
        <v>1</v>
      </c>
      <c r="Y63" s="85" t="s">
        <v>877</v>
      </c>
      <c r="Z63" s="85" t="s">
        <v>873</v>
      </c>
      <c r="AA63" s="85" t="s">
        <v>138</v>
      </c>
      <c r="AB63" s="85" t="s">
        <v>139</v>
      </c>
      <c r="AC63" s="85" t="s">
        <v>203</v>
      </c>
      <c r="AD63" s="85"/>
      <c r="AE63" s="85">
        <v>1024483230</v>
      </c>
      <c r="AF63" s="85">
        <v>8</v>
      </c>
      <c r="AG63" s="89">
        <v>32363</v>
      </c>
      <c r="AH63" s="85" t="s">
        <v>878</v>
      </c>
      <c r="AI63" s="85"/>
      <c r="AJ63" s="92">
        <v>3203885629</v>
      </c>
      <c r="AK63" s="85" t="s">
        <v>879</v>
      </c>
      <c r="AL63" s="85" t="s">
        <v>143</v>
      </c>
      <c r="AM63" s="85" t="s">
        <v>234</v>
      </c>
      <c r="AN63" s="85" t="s">
        <v>145</v>
      </c>
      <c r="AO63" s="85">
        <v>0</v>
      </c>
      <c r="AP63" s="85">
        <v>0</v>
      </c>
      <c r="AQ63" s="85"/>
      <c r="AR63" s="85"/>
      <c r="AS63" s="89">
        <v>46062</v>
      </c>
      <c r="AT63" s="85"/>
      <c r="AU63" s="85"/>
      <c r="AV63" s="85"/>
      <c r="AW63" s="85"/>
      <c r="AX63" s="85" t="s">
        <v>146</v>
      </c>
      <c r="AY63" s="85" t="s">
        <v>147</v>
      </c>
      <c r="AZ63" s="105">
        <v>46032</v>
      </c>
      <c r="BA63" s="105">
        <v>46034</v>
      </c>
      <c r="BB63" s="115">
        <v>121836000</v>
      </c>
      <c r="BC63" s="105">
        <v>46038</v>
      </c>
      <c r="BD63" s="105">
        <v>46371</v>
      </c>
      <c r="BE63" s="105">
        <f t="shared" si="2"/>
        <v>46371</v>
      </c>
      <c r="BF63" s="122"/>
      <c r="BG63" s="85" t="s">
        <v>148</v>
      </c>
      <c r="BH63" s="110">
        <v>11076000</v>
      </c>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v>0</v>
      </c>
      <c r="CM63" s="110">
        <v>121836000</v>
      </c>
      <c r="CN63" s="85"/>
      <c r="CO63" s="89">
        <v>46371</v>
      </c>
      <c r="CP63" s="89">
        <f t="shared" si="1"/>
        <v>46551</v>
      </c>
      <c r="CQ63" s="115">
        <v>121836000</v>
      </c>
      <c r="CR63" s="85" t="s">
        <v>342</v>
      </c>
      <c r="CS63" s="89">
        <v>46036</v>
      </c>
      <c r="CT63" s="128" t="s">
        <v>880</v>
      </c>
      <c r="CU63" s="85"/>
      <c r="CV63" s="85"/>
      <c r="CW63" s="85" t="s">
        <v>881</v>
      </c>
      <c r="CX63" s="85" t="s">
        <v>203</v>
      </c>
      <c r="CY63" s="85" t="s">
        <v>464</v>
      </c>
      <c r="CZ63" s="85">
        <v>2537</v>
      </c>
      <c r="DA63" s="85" t="s">
        <v>152</v>
      </c>
      <c r="DB63" s="85">
        <v>1</v>
      </c>
      <c r="DC63" s="85" t="s">
        <v>153</v>
      </c>
      <c r="DD63" s="85"/>
      <c r="DE63" s="85"/>
      <c r="DF63" s="85"/>
      <c r="DG63" s="85"/>
      <c r="DH63" s="85"/>
      <c r="DI63" s="85"/>
      <c r="DJ63" s="85"/>
      <c r="DK63" s="85"/>
      <c r="DL63" s="85"/>
      <c r="DM63" s="85"/>
      <c r="DN63" s="85"/>
      <c r="DO63" s="85"/>
      <c r="DP63" s="85"/>
      <c r="DQ63" s="85"/>
      <c r="DR63" s="85"/>
      <c r="DS63" s="85"/>
      <c r="DT63" s="86"/>
      <c r="DU63" s="81"/>
      <c r="DV63" s="72"/>
      <c r="DW63" s="72"/>
      <c r="DX63" s="72"/>
      <c r="DY63" s="72"/>
      <c r="DZ63" s="74"/>
      <c r="EA63" s="68"/>
      <c r="EB63" s="68"/>
      <c r="EC63" s="68"/>
      <c r="ED63" s="68"/>
      <c r="EE63" s="68"/>
      <c r="EF63" s="68"/>
      <c r="EG63" s="68"/>
      <c r="EH63" s="68"/>
      <c r="EI63" s="68"/>
      <c r="EJ63" s="68"/>
      <c r="EK63" s="68"/>
    </row>
    <row r="64" spans="1:141" ht="30" customHeight="1">
      <c r="A64" s="3" t="s">
        <v>123</v>
      </c>
      <c r="B64" s="84">
        <v>2026</v>
      </c>
      <c r="C64" s="85" t="s">
        <v>882</v>
      </c>
      <c r="D64" s="85"/>
      <c r="E64" s="85" t="s">
        <v>125</v>
      </c>
      <c r="F64" s="85">
        <v>145457</v>
      </c>
      <c r="G64" s="89">
        <v>46033</v>
      </c>
      <c r="H64" s="85" t="s">
        <v>883</v>
      </c>
      <c r="I64" s="85" t="s">
        <v>884</v>
      </c>
      <c r="J64" s="92" t="s">
        <v>885</v>
      </c>
      <c r="K64" s="92" t="s">
        <v>886</v>
      </c>
      <c r="L64" s="85" t="s">
        <v>887</v>
      </c>
      <c r="M64" s="85" t="s">
        <v>888</v>
      </c>
      <c r="N64" s="85">
        <v>80111700</v>
      </c>
      <c r="O64" s="85" t="s">
        <v>889</v>
      </c>
      <c r="P64" s="85" t="s">
        <v>890</v>
      </c>
      <c r="Q64" s="85">
        <v>1400</v>
      </c>
      <c r="R64" s="89">
        <v>46037</v>
      </c>
      <c r="S64" s="85">
        <v>328</v>
      </c>
      <c r="T64" s="89">
        <v>46041</v>
      </c>
      <c r="U64" s="85" t="s">
        <v>134</v>
      </c>
      <c r="V64" s="85" t="s">
        <v>135</v>
      </c>
      <c r="W64" s="85" t="s">
        <v>136</v>
      </c>
      <c r="X64" s="85">
        <v>1</v>
      </c>
      <c r="Y64" s="85" t="s">
        <v>891</v>
      </c>
      <c r="Z64" s="85" t="s">
        <v>887</v>
      </c>
      <c r="AA64" s="85" t="s">
        <v>138</v>
      </c>
      <c r="AB64" s="85" t="s">
        <v>164</v>
      </c>
      <c r="AC64" s="85" t="s">
        <v>203</v>
      </c>
      <c r="AD64" s="85"/>
      <c r="AE64" s="85">
        <v>1015464011</v>
      </c>
      <c r="AF64" s="85">
        <v>8</v>
      </c>
      <c r="AG64" s="89">
        <v>35288</v>
      </c>
      <c r="AH64" s="85" t="s">
        <v>892</v>
      </c>
      <c r="AI64" s="85"/>
      <c r="AJ64" s="92">
        <v>3143150510</v>
      </c>
      <c r="AK64" s="85" t="s">
        <v>893</v>
      </c>
      <c r="AL64" s="85" t="s">
        <v>189</v>
      </c>
      <c r="AM64" s="85" t="s">
        <v>144</v>
      </c>
      <c r="AN64" s="85" t="s">
        <v>894</v>
      </c>
      <c r="AO64" s="85">
        <v>80034539</v>
      </c>
      <c r="AP64" s="85" t="s">
        <v>895</v>
      </c>
      <c r="AQ64" s="85"/>
      <c r="AR64" s="85"/>
      <c r="AS64" s="89">
        <v>46062</v>
      </c>
      <c r="AT64" s="85"/>
      <c r="AU64" s="85"/>
      <c r="AV64" s="85"/>
      <c r="AW64" s="85"/>
      <c r="AX64" s="85" t="s">
        <v>896</v>
      </c>
      <c r="AY64" s="85" t="s">
        <v>147</v>
      </c>
      <c r="AZ64" s="105">
        <v>46038</v>
      </c>
      <c r="BA64" s="105">
        <v>46038</v>
      </c>
      <c r="BB64" s="115">
        <v>63844000</v>
      </c>
      <c r="BC64" s="105">
        <v>46042</v>
      </c>
      <c r="BD64" s="105">
        <v>46375</v>
      </c>
      <c r="BE64" s="105">
        <f t="shared" si="2"/>
        <v>46375</v>
      </c>
      <c r="BF64" s="122"/>
      <c r="BG64" s="85" t="s">
        <v>148</v>
      </c>
      <c r="BH64" s="110">
        <v>5804000</v>
      </c>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v>0</v>
      </c>
      <c r="CM64" s="110">
        <v>63844000</v>
      </c>
      <c r="CN64" s="85"/>
      <c r="CO64" s="89">
        <v>46375</v>
      </c>
      <c r="CP64" s="89">
        <f t="shared" si="1"/>
        <v>46555</v>
      </c>
      <c r="CQ64" s="115">
        <v>63844000</v>
      </c>
      <c r="CR64" s="85" t="s">
        <v>223</v>
      </c>
      <c r="CS64" s="89">
        <v>46042</v>
      </c>
      <c r="CT64" s="128">
        <v>1144101275613</v>
      </c>
      <c r="CU64" s="85"/>
      <c r="CV64" s="85"/>
      <c r="CW64" s="85" t="s">
        <v>897</v>
      </c>
      <c r="CX64" s="85" t="s">
        <v>203</v>
      </c>
      <c r="CY64" s="85" t="s">
        <v>898</v>
      </c>
      <c r="CZ64" s="85">
        <v>2537</v>
      </c>
      <c r="DA64" s="85" t="s">
        <v>152</v>
      </c>
      <c r="DB64" s="85">
        <v>1</v>
      </c>
      <c r="DC64" s="85" t="s">
        <v>153</v>
      </c>
      <c r="DD64" s="85"/>
      <c r="DE64" s="85"/>
      <c r="DF64" s="85"/>
      <c r="DG64" s="85"/>
      <c r="DH64" s="85"/>
      <c r="DI64" s="85"/>
      <c r="DJ64" s="85"/>
      <c r="DK64" s="85"/>
      <c r="DL64" s="85"/>
      <c r="DM64" s="85"/>
      <c r="DN64" s="85"/>
      <c r="DO64" s="85"/>
      <c r="DP64" s="85"/>
      <c r="DQ64" s="85"/>
      <c r="DR64" s="85"/>
      <c r="DS64" s="85"/>
      <c r="DT64" s="86"/>
      <c r="DU64" s="81"/>
      <c r="DV64" s="72"/>
      <c r="DW64" s="72"/>
      <c r="DX64" s="72"/>
      <c r="DY64" s="72"/>
      <c r="DZ64" s="74"/>
      <c r="EA64" s="68"/>
      <c r="EB64" s="68"/>
      <c r="EC64" s="68"/>
      <c r="ED64" s="68"/>
      <c r="EE64" s="68"/>
      <c r="EF64" s="68"/>
      <c r="EG64" s="68"/>
      <c r="EH64" s="68"/>
      <c r="EI64" s="68"/>
      <c r="EJ64" s="68"/>
      <c r="EK64" s="68"/>
    </row>
    <row r="65" spans="1:141" ht="30" customHeight="1">
      <c r="A65" s="3" t="s">
        <v>123</v>
      </c>
      <c r="B65" s="84">
        <v>2026</v>
      </c>
      <c r="C65" s="85" t="s">
        <v>899</v>
      </c>
      <c r="D65" s="85"/>
      <c r="E65" s="85" t="s">
        <v>125</v>
      </c>
      <c r="F65" s="85">
        <v>145554</v>
      </c>
      <c r="G65" s="89">
        <v>46033</v>
      </c>
      <c r="H65" s="85" t="s">
        <v>900</v>
      </c>
      <c r="I65" s="85" t="s">
        <v>901</v>
      </c>
      <c r="J65" s="92" t="s">
        <v>902</v>
      </c>
      <c r="K65" s="92" t="s">
        <v>903</v>
      </c>
      <c r="L65" s="85" t="s">
        <v>904</v>
      </c>
      <c r="M65" s="85" t="s">
        <v>905</v>
      </c>
      <c r="N65" s="85">
        <v>80111700</v>
      </c>
      <c r="O65" s="85" t="s">
        <v>906</v>
      </c>
      <c r="P65" s="85" t="s">
        <v>907</v>
      </c>
      <c r="Q65" s="85">
        <v>2130</v>
      </c>
      <c r="R65" s="89">
        <v>46041</v>
      </c>
      <c r="S65" s="85">
        <v>1804</v>
      </c>
      <c r="T65" s="89">
        <v>46048</v>
      </c>
      <c r="U65" s="85" t="s">
        <v>134</v>
      </c>
      <c r="V65" s="85" t="s">
        <v>135</v>
      </c>
      <c r="W65" s="85" t="s">
        <v>460</v>
      </c>
      <c r="X65" s="85">
        <v>1</v>
      </c>
      <c r="Y65" s="85" t="s">
        <v>908</v>
      </c>
      <c r="Z65" s="85" t="s">
        <v>904</v>
      </c>
      <c r="AA65" s="85" t="s">
        <v>138</v>
      </c>
      <c r="AB65" s="85" t="s">
        <v>139</v>
      </c>
      <c r="AC65" s="85" t="s">
        <v>218</v>
      </c>
      <c r="AD65" s="85"/>
      <c r="AE65" s="85">
        <v>1019099233</v>
      </c>
      <c r="AF65" s="85">
        <v>5</v>
      </c>
      <c r="AG65" s="89">
        <v>34560</v>
      </c>
      <c r="AH65" s="85" t="s">
        <v>909</v>
      </c>
      <c r="AI65" s="85" t="e">
        <v>#REF!</v>
      </c>
      <c r="AJ65" s="92">
        <v>3117187135</v>
      </c>
      <c r="AK65" s="85" t="s">
        <v>910</v>
      </c>
      <c r="AL65" s="85" t="s">
        <v>143</v>
      </c>
      <c r="AM65" s="85" t="s">
        <v>144</v>
      </c>
      <c r="AN65" s="85" t="s">
        <v>894</v>
      </c>
      <c r="AO65" s="85">
        <v>80034539</v>
      </c>
      <c r="AP65" s="85" t="s">
        <v>895</v>
      </c>
      <c r="AQ65" s="85"/>
      <c r="AR65" s="85"/>
      <c r="AS65" s="89">
        <v>46062</v>
      </c>
      <c r="AT65" s="85"/>
      <c r="AU65" s="85"/>
      <c r="AV65" s="85"/>
      <c r="AW65" s="85"/>
      <c r="AX65" s="85" t="s">
        <v>896</v>
      </c>
      <c r="AY65" s="85" t="s">
        <v>147</v>
      </c>
      <c r="AZ65" s="105">
        <v>46042</v>
      </c>
      <c r="BA65" s="105">
        <v>46043</v>
      </c>
      <c r="BB65" s="115">
        <v>55715000</v>
      </c>
      <c r="BC65" s="105">
        <v>46048</v>
      </c>
      <c r="BD65" s="105">
        <v>46381</v>
      </c>
      <c r="BE65" s="105">
        <f t="shared" si="2"/>
        <v>46381</v>
      </c>
      <c r="BF65" s="122"/>
      <c r="BG65" s="85" t="s">
        <v>148</v>
      </c>
      <c r="BH65" s="110">
        <v>5065000</v>
      </c>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v>0</v>
      </c>
      <c r="CM65" s="110">
        <v>55715000</v>
      </c>
      <c r="CN65" s="85"/>
      <c r="CO65" s="89">
        <v>46381</v>
      </c>
      <c r="CP65" s="89">
        <f t="shared" si="1"/>
        <v>46561</v>
      </c>
      <c r="CQ65" s="115">
        <v>55715000</v>
      </c>
      <c r="CR65" s="85" t="s">
        <v>172</v>
      </c>
      <c r="CS65" s="89">
        <v>46043</v>
      </c>
      <c r="CT65" s="128" t="s">
        <v>911</v>
      </c>
      <c r="CU65" s="85"/>
      <c r="CV65" s="85"/>
      <c r="CW65" s="85" t="s">
        <v>912</v>
      </c>
      <c r="CX65" s="85" t="s">
        <v>218</v>
      </c>
      <c r="CY65" s="85" t="s">
        <v>913</v>
      </c>
      <c r="CZ65" s="85">
        <v>2537</v>
      </c>
      <c r="DA65" s="85" t="s">
        <v>152</v>
      </c>
      <c r="DB65" s="85">
        <v>1</v>
      </c>
      <c r="DC65" s="85" t="s">
        <v>153</v>
      </c>
      <c r="DD65" s="85"/>
      <c r="DE65" s="85"/>
      <c r="DF65" s="85"/>
      <c r="DG65" s="85"/>
      <c r="DH65" s="85"/>
      <c r="DI65" s="85"/>
      <c r="DJ65" s="85"/>
      <c r="DK65" s="85"/>
      <c r="DL65" s="85"/>
      <c r="DM65" s="85"/>
      <c r="DN65" s="85"/>
      <c r="DO65" s="85"/>
      <c r="DP65" s="85"/>
      <c r="DQ65" s="85"/>
      <c r="DR65" s="85"/>
      <c r="DS65" s="85"/>
      <c r="DT65" s="86"/>
      <c r="DU65" s="81"/>
      <c r="DV65" s="72"/>
      <c r="DW65" s="72"/>
      <c r="DX65" s="72"/>
      <c r="DY65" s="72"/>
      <c r="DZ65" s="74"/>
      <c r="EA65" s="68"/>
      <c r="EB65" s="68"/>
      <c r="EC65" s="68"/>
      <c r="ED65" s="68"/>
      <c r="EE65" s="68"/>
      <c r="EF65" s="68"/>
      <c r="EG65" s="68"/>
      <c r="EH65" s="68"/>
      <c r="EI65" s="68"/>
      <c r="EJ65" s="68"/>
      <c r="EK65" s="68"/>
    </row>
    <row r="66" spans="1:141" ht="30" customHeight="1">
      <c r="A66" s="3" t="s">
        <v>123</v>
      </c>
      <c r="B66" s="84">
        <v>2026</v>
      </c>
      <c r="C66" s="85" t="s">
        <v>914</v>
      </c>
      <c r="D66" s="85"/>
      <c r="E66" s="85" t="s">
        <v>125</v>
      </c>
      <c r="F66" s="85">
        <v>145537</v>
      </c>
      <c r="G66" s="89">
        <v>46033</v>
      </c>
      <c r="H66" s="85" t="s">
        <v>915</v>
      </c>
      <c r="I66" s="85" t="s">
        <v>916</v>
      </c>
      <c r="J66" s="92" t="s">
        <v>917</v>
      </c>
      <c r="K66" s="92" t="s">
        <v>918</v>
      </c>
      <c r="L66" s="85" t="s">
        <v>919</v>
      </c>
      <c r="M66" s="85" t="s">
        <v>920</v>
      </c>
      <c r="N66" s="85">
        <v>80111700</v>
      </c>
      <c r="O66" s="85" t="s">
        <v>921</v>
      </c>
      <c r="P66" s="85" t="s">
        <v>922</v>
      </c>
      <c r="Q66" s="85">
        <v>169</v>
      </c>
      <c r="R66" s="89">
        <v>46031</v>
      </c>
      <c r="S66" s="85">
        <v>212</v>
      </c>
      <c r="T66" s="89">
        <v>46037</v>
      </c>
      <c r="U66" s="85" t="s">
        <v>134</v>
      </c>
      <c r="V66" s="85" t="s">
        <v>135</v>
      </c>
      <c r="W66" s="85" t="s">
        <v>460</v>
      </c>
      <c r="X66" s="85">
        <v>1</v>
      </c>
      <c r="Y66" s="85" t="s">
        <v>923</v>
      </c>
      <c r="Z66" s="85" t="s">
        <v>919</v>
      </c>
      <c r="AA66" s="85" t="s">
        <v>138</v>
      </c>
      <c r="AB66" s="85" t="s">
        <v>164</v>
      </c>
      <c r="AC66" s="85" t="s">
        <v>846</v>
      </c>
      <c r="AD66" s="85"/>
      <c r="AE66" s="85">
        <v>1019119765</v>
      </c>
      <c r="AF66" s="85">
        <v>9</v>
      </c>
      <c r="AG66" s="89">
        <v>35223</v>
      </c>
      <c r="AH66" s="85" t="s">
        <v>924</v>
      </c>
      <c r="AI66" s="85"/>
      <c r="AJ66" s="92">
        <v>3112925188</v>
      </c>
      <c r="AK66" s="85" t="s">
        <v>925</v>
      </c>
      <c r="AL66" s="85" t="s">
        <v>143</v>
      </c>
      <c r="AM66" s="85" t="s">
        <v>234</v>
      </c>
      <c r="AN66" s="85" t="s">
        <v>926</v>
      </c>
      <c r="AO66" s="85">
        <v>52116336</v>
      </c>
      <c r="AP66" s="85" t="s">
        <v>927</v>
      </c>
      <c r="AQ66" s="85"/>
      <c r="AR66" s="85"/>
      <c r="AS66" s="89">
        <v>46062</v>
      </c>
      <c r="AT66" s="85"/>
      <c r="AU66" s="85"/>
      <c r="AV66" s="85"/>
      <c r="AW66" s="85"/>
      <c r="AX66" s="85" t="s">
        <v>928</v>
      </c>
      <c r="AY66" s="85" t="s">
        <v>147</v>
      </c>
      <c r="AZ66" s="105">
        <v>46032</v>
      </c>
      <c r="BA66" s="105">
        <v>46033</v>
      </c>
      <c r="BB66" s="115">
        <v>40520000</v>
      </c>
      <c r="BC66" s="105">
        <v>46038</v>
      </c>
      <c r="BD66" s="105">
        <v>46280</v>
      </c>
      <c r="BE66" s="105">
        <f t="shared" si="2"/>
        <v>46280</v>
      </c>
      <c r="BF66" s="122"/>
      <c r="BG66" s="85" t="s">
        <v>929</v>
      </c>
      <c r="BH66" s="110">
        <v>5065000</v>
      </c>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v>0</v>
      </c>
      <c r="CM66" s="110">
        <v>40520000</v>
      </c>
      <c r="CN66" s="85"/>
      <c r="CO66" s="89">
        <v>46280</v>
      </c>
      <c r="CP66" s="89">
        <f t="shared" si="1"/>
        <v>46460</v>
      </c>
      <c r="CQ66" s="115">
        <v>40520000</v>
      </c>
      <c r="CR66" s="85" t="s">
        <v>172</v>
      </c>
      <c r="CS66" s="89">
        <v>46035</v>
      </c>
      <c r="CT66" s="128" t="s">
        <v>930</v>
      </c>
      <c r="CU66" s="85"/>
      <c r="CV66" s="85"/>
      <c r="CW66" s="85" t="s">
        <v>931</v>
      </c>
      <c r="CX66" s="85" t="s">
        <v>846</v>
      </c>
      <c r="CY66" s="85" t="s">
        <v>932</v>
      </c>
      <c r="CZ66" s="85">
        <v>2537</v>
      </c>
      <c r="DA66" s="85" t="s">
        <v>152</v>
      </c>
      <c r="DB66" s="85">
        <v>1</v>
      </c>
      <c r="DC66" s="85" t="s">
        <v>153</v>
      </c>
      <c r="DD66" s="85"/>
      <c r="DE66" s="85"/>
      <c r="DF66" s="85"/>
      <c r="DG66" s="85"/>
      <c r="DH66" s="85"/>
      <c r="DI66" s="85"/>
      <c r="DJ66" s="85"/>
      <c r="DK66" s="85"/>
      <c r="DL66" s="85"/>
      <c r="DM66" s="85"/>
      <c r="DN66" s="85"/>
      <c r="DO66" s="85"/>
      <c r="DP66" s="85"/>
      <c r="DQ66" s="85"/>
      <c r="DR66" s="85"/>
      <c r="DS66" s="85"/>
      <c r="DT66" s="86"/>
      <c r="DU66" s="81"/>
      <c r="DV66" s="72"/>
      <c r="DW66" s="72"/>
      <c r="DX66" s="72"/>
      <c r="DY66" s="72"/>
      <c r="DZ66" s="74"/>
      <c r="EA66" s="68"/>
      <c r="EB66" s="68"/>
      <c r="EC66" s="68"/>
      <c r="ED66" s="68"/>
      <c r="EE66" s="68"/>
      <c r="EF66" s="68"/>
      <c r="EG66" s="68"/>
      <c r="EH66" s="68"/>
      <c r="EI66" s="68"/>
      <c r="EJ66" s="68"/>
      <c r="EK66" s="68"/>
    </row>
    <row r="67" spans="1:141" ht="30" customHeight="1">
      <c r="A67" s="3" t="s">
        <v>123</v>
      </c>
      <c r="B67" s="84">
        <v>2026</v>
      </c>
      <c r="C67" s="85" t="s">
        <v>933</v>
      </c>
      <c r="D67" s="85"/>
      <c r="E67" s="85" t="s">
        <v>125</v>
      </c>
      <c r="F67" s="85">
        <v>145538</v>
      </c>
      <c r="G67" s="89">
        <v>46036</v>
      </c>
      <c r="H67" s="85" t="s">
        <v>934</v>
      </c>
      <c r="I67" s="85" t="s">
        <v>935</v>
      </c>
      <c r="J67" s="92" t="s">
        <v>936</v>
      </c>
      <c r="K67" s="92" t="s">
        <v>937</v>
      </c>
      <c r="L67" s="85" t="s">
        <v>938</v>
      </c>
      <c r="M67" s="85" t="s">
        <v>939</v>
      </c>
      <c r="N67" s="85">
        <v>80111700</v>
      </c>
      <c r="O67" s="85" t="s">
        <v>940</v>
      </c>
      <c r="P67" s="85" t="s">
        <v>941</v>
      </c>
      <c r="Q67" s="85">
        <v>44</v>
      </c>
      <c r="R67" s="89">
        <v>46028</v>
      </c>
      <c r="S67" s="85">
        <v>213</v>
      </c>
      <c r="T67" s="89">
        <v>46037</v>
      </c>
      <c r="U67" s="85" t="s">
        <v>134</v>
      </c>
      <c r="V67" s="85" t="s">
        <v>135</v>
      </c>
      <c r="W67" s="85" t="s">
        <v>460</v>
      </c>
      <c r="X67" s="85">
        <v>1</v>
      </c>
      <c r="Y67" s="85" t="s">
        <v>942</v>
      </c>
      <c r="Z67" s="85" t="s">
        <v>938</v>
      </c>
      <c r="AA67" s="85" t="s">
        <v>138</v>
      </c>
      <c r="AB67" s="85" t="s">
        <v>164</v>
      </c>
      <c r="AC67" s="85" t="s">
        <v>218</v>
      </c>
      <c r="AD67" s="85"/>
      <c r="AE67" s="85">
        <v>1015476536</v>
      </c>
      <c r="AF67" s="85">
        <v>4</v>
      </c>
      <c r="AG67" s="89">
        <v>36015</v>
      </c>
      <c r="AH67" s="85" t="s">
        <v>943</v>
      </c>
      <c r="AI67" s="85"/>
      <c r="AJ67" s="92">
        <v>3133942134</v>
      </c>
      <c r="AK67" s="85" t="s">
        <v>944</v>
      </c>
      <c r="AL67" s="85" t="s">
        <v>189</v>
      </c>
      <c r="AM67" s="85" t="s">
        <v>144</v>
      </c>
      <c r="AN67" s="85" t="s">
        <v>926</v>
      </c>
      <c r="AO67" s="85">
        <v>52116336</v>
      </c>
      <c r="AP67" s="85" t="s">
        <v>927</v>
      </c>
      <c r="AQ67" s="85"/>
      <c r="AR67" s="85"/>
      <c r="AS67" s="89">
        <v>46062</v>
      </c>
      <c r="AT67" s="85"/>
      <c r="AU67" s="85"/>
      <c r="AV67" s="85"/>
      <c r="AW67" s="85"/>
      <c r="AX67" s="85" t="s">
        <v>928</v>
      </c>
      <c r="AY67" s="85" t="s">
        <v>147</v>
      </c>
      <c r="AZ67" s="105">
        <v>46032</v>
      </c>
      <c r="BA67" s="105">
        <v>46033</v>
      </c>
      <c r="BB67" s="115">
        <v>24520000</v>
      </c>
      <c r="BC67" s="105">
        <v>46038</v>
      </c>
      <c r="BD67" s="105">
        <v>46280</v>
      </c>
      <c r="BE67" s="105">
        <f t="shared" si="2"/>
        <v>46280</v>
      </c>
      <c r="BF67" s="122"/>
      <c r="BG67" s="85" t="s">
        <v>929</v>
      </c>
      <c r="BH67" s="110">
        <v>3065000</v>
      </c>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v>0</v>
      </c>
      <c r="CM67" s="110">
        <v>24520000</v>
      </c>
      <c r="CN67" s="85"/>
      <c r="CO67" s="89">
        <v>46280</v>
      </c>
      <c r="CP67" s="89">
        <f t="shared" si="1"/>
        <v>46460</v>
      </c>
      <c r="CQ67" s="115">
        <v>24520000</v>
      </c>
      <c r="CR67" s="85" t="s">
        <v>172</v>
      </c>
      <c r="CS67" s="89">
        <v>46035</v>
      </c>
      <c r="CT67" s="128" t="s">
        <v>945</v>
      </c>
      <c r="CU67" s="85"/>
      <c r="CV67" s="85"/>
      <c r="CW67" s="85" t="s">
        <v>946</v>
      </c>
      <c r="CX67" s="85" t="s">
        <v>218</v>
      </c>
      <c r="CY67" s="85" t="s">
        <v>947</v>
      </c>
      <c r="CZ67" s="85">
        <v>2537</v>
      </c>
      <c r="DA67" s="85" t="s">
        <v>152</v>
      </c>
      <c r="DB67" s="85">
        <v>1</v>
      </c>
      <c r="DC67" s="85" t="s">
        <v>153</v>
      </c>
      <c r="DD67" s="85"/>
      <c r="DE67" s="85"/>
      <c r="DF67" s="85"/>
      <c r="DG67" s="85"/>
      <c r="DH67" s="85"/>
      <c r="DI67" s="85"/>
      <c r="DJ67" s="85"/>
      <c r="DK67" s="85"/>
      <c r="DL67" s="85"/>
      <c r="DM67" s="85"/>
      <c r="DN67" s="85"/>
      <c r="DO67" s="85"/>
      <c r="DP67" s="85"/>
      <c r="DQ67" s="85"/>
      <c r="DR67" s="85"/>
      <c r="DS67" s="85"/>
      <c r="DT67" s="86"/>
      <c r="DU67" s="81"/>
      <c r="DV67" s="72"/>
      <c r="DW67" s="72"/>
      <c r="DX67" s="72"/>
      <c r="DY67" s="72"/>
      <c r="DZ67" s="74"/>
      <c r="EA67" s="68"/>
      <c r="EB67" s="68"/>
      <c r="EC67" s="68"/>
      <c r="ED67" s="68"/>
      <c r="EE67" s="68"/>
      <c r="EF67" s="68"/>
      <c r="EG67" s="68"/>
      <c r="EH67" s="68"/>
      <c r="EI67" s="68"/>
      <c r="EJ67" s="68"/>
      <c r="EK67" s="68"/>
    </row>
    <row r="68" spans="1:141" ht="30" customHeight="1">
      <c r="A68" s="3" t="s">
        <v>123</v>
      </c>
      <c r="B68" s="84">
        <v>2026</v>
      </c>
      <c r="C68" s="85" t="s">
        <v>948</v>
      </c>
      <c r="D68" s="85"/>
      <c r="E68" s="85" t="s">
        <v>125</v>
      </c>
      <c r="F68" s="85">
        <v>145538</v>
      </c>
      <c r="G68" s="89">
        <v>46033</v>
      </c>
      <c r="H68" s="85" t="s">
        <v>934</v>
      </c>
      <c r="I68" s="85" t="s">
        <v>949</v>
      </c>
      <c r="J68" s="92" t="s">
        <v>950</v>
      </c>
      <c r="K68" s="92" t="s">
        <v>951</v>
      </c>
      <c r="L68" s="85" t="s">
        <v>952</v>
      </c>
      <c r="M68" s="85" t="s">
        <v>939</v>
      </c>
      <c r="N68" s="85">
        <v>80111700</v>
      </c>
      <c r="O68" s="85" t="s">
        <v>940</v>
      </c>
      <c r="P68" s="85" t="s">
        <v>953</v>
      </c>
      <c r="Q68" s="85">
        <v>44</v>
      </c>
      <c r="R68" s="89">
        <v>46028</v>
      </c>
      <c r="S68" s="85">
        <v>214</v>
      </c>
      <c r="T68" s="89">
        <v>46037</v>
      </c>
      <c r="U68" s="85" t="s">
        <v>134</v>
      </c>
      <c r="V68" s="85" t="s">
        <v>135</v>
      </c>
      <c r="W68" s="85" t="s">
        <v>460</v>
      </c>
      <c r="X68" s="85">
        <v>1</v>
      </c>
      <c r="Y68" s="85" t="s">
        <v>942</v>
      </c>
      <c r="Z68" s="85" t="s">
        <v>952</v>
      </c>
      <c r="AA68" s="85" t="s">
        <v>138</v>
      </c>
      <c r="AB68" s="85" t="s">
        <v>139</v>
      </c>
      <c r="AC68" s="85" t="s">
        <v>218</v>
      </c>
      <c r="AD68" s="85"/>
      <c r="AE68" s="85">
        <v>1019091171</v>
      </c>
      <c r="AF68" s="85">
        <v>0</v>
      </c>
      <c r="AG68" s="89">
        <v>34140</v>
      </c>
      <c r="AH68" s="85" t="s">
        <v>954</v>
      </c>
      <c r="AI68" s="85"/>
      <c r="AJ68" s="92">
        <v>3205789703</v>
      </c>
      <c r="AK68" s="85" t="s">
        <v>955</v>
      </c>
      <c r="AL68" s="85" t="s">
        <v>143</v>
      </c>
      <c r="AM68" s="85" t="s">
        <v>144</v>
      </c>
      <c r="AN68" s="85" t="s">
        <v>926</v>
      </c>
      <c r="AO68" s="85">
        <v>52116336</v>
      </c>
      <c r="AP68" s="85" t="s">
        <v>927</v>
      </c>
      <c r="AQ68" s="85"/>
      <c r="AR68" s="85"/>
      <c r="AS68" s="89">
        <v>46062</v>
      </c>
      <c r="AT68" s="85"/>
      <c r="AU68" s="85"/>
      <c r="AV68" s="85"/>
      <c r="AW68" s="85"/>
      <c r="AX68" s="85" t="s">
        <v>928</v>
      </c>
      <c r="AY68" s="85" t="s">
        <v>147</v>
      </c>
      <c r="AZ68" s="105">
        <v>46032</v>
      </c>
      <c r="BA68" s="105">
        <v>46034</v>
      </c>
      <c r="BB68" s="115">
        <v>24520000</v>
      </c>
      <c r="BC68" s="105">
        <v>46038</v>
      </c>
      <c r="BD68" s="105">
        <v>46280</v>
      </c>
      <c r="BE68" s="105">
        <f t="shared" ref="BE68:BE99" si="3">$CO68</f>
        <v>46280</v>
      </c>
      <c r="BF68" s="122"/>
      <c r="BG68" s="85" t="s">
        <v>929</v>
      </c>
      <c r="BH68" s="110">
        <v>3065000</v>
      </c>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v>0</v>
      </c>
      <c r="CM68" s="110">
        <v>24520000</v>
      </c>
      <c r="CN68" s="85"/>
      <c r="CO68" s="89">
        <v>46280</v>
      </c>
      <c r="CP68" s="89">
        <f t="shared" ref="CP68:CP131" si="4">+$CO68+180</f>
        <v>46460</v>
      </c>
      <c r="CQ68" s="115">
        <v>24520000</v>
      </c>
      <c r="CR68" s="85" t="s">
        <v>956</v>
      </c>
      <c r="CS68" s="89">
        <v>46037</v>
      </c>
      <c r="CT68" s="128">
        <v>1146101096382</v>
      </c>
      <c r="CU68" s="85"/>
      <c r="CV68" s="85"/>
      <c r="CW68" s="85" t="s">
        <v>946</v>
      </c>
      <c r="CX68" s="85" t="s">
        <v>218</v>
      </c>
      <c r="CY68" s="85" t="s">
        <v>957</v>
      </c>
      <c r="CZ68" s="85">
        <v>2537</v>
      </c>
      <c r="DA68" s="85" t="s">
        <v>152</v>
      </c>
      <c r="DB68" s="85">
        <v>1</v>
      </c>
      <c r="DC68" s="85" t="s">
        <v>153</v>
      </c>
      <c r="DD68" s="85"/>
      <c r="DE68" s="85"/>
      <c r="DF68" s="85"/>
      <c r="DG68" s="85"/>
      <c r="DH68" s="85"/>
      <c r="DI68" s="85"/>
      <c r="DJ68" s="85"/>
      <c r="DK68" s="85"/>
      <c r="DL68" s="85"/>
      <c r="DM68" s="85"/>
      <c r="DN68" s="85"/>
      <c r="DO68" s="85"/>
      <c r="DP68" s="85"/>
      <c r="DQ68" s="85"/>
      <c r="DR68" s="85"/>
      <c r="DS68" s="85"/>
      <c r="DT68" s="86"/>
      <c r="DU68" s="81"/>
      <c r="DV68" s="72"/>
      <c r="DW68" s="72"/>
      <c r="DX68" s="72"/>
      <c r="DY68" s="72"/>
      <c r="DZ68" s="74"/>
      <c r="EA68" s="68"/>
      <c r="EB68" s="68"/>
      <c r="EC68" s="68"/>
      <c r="ED68" s="68"/>
      <c r="EE68" s="68"/>
      <c r="EF68" s="68"/>
      <c r="EG68" s="68"/>
      <c r="EH68" s="68"/>
      <c r="EI68" s="68"/>
      <c r="EJ68" s="68"/>
      <c r="EK68" s="68"/>
    </row>
    <row r="69" spans="1:141" ht="30" customHeight="1">
      <c r="A69" s="3" t="s">
        <v>123</v>
      </c>
      <c r="B69" s="84">
        <v>2026</v>
      </c>
      <c r="C69" s="85" t="s">
        <v>958</v>
      </c>
      <c r="D69" s="85"/>
      <c r="E69" s="85" t="s">
        <v>125</v>
      </c>
      <c r="F69" s="85">
        <v>145527</v>
      </c>
      <c r="G69" s="89">
        <v>46035</v>
      </c>
      <c r="H69" s="85" t="s">
        <v>959</v>
      </c>
      <c r="I69" s="85" t="s">
        <v>960</v>
      </c>
      <c r="J69" s="92" t="s">
        <v>961</v>
      </c>
      <c r="K69" s="92" t="s">
        <v>962</v>
      </c>
      <c r="L69" s="85" t="s">
        <v>963</v>
      </c>
      <c r="M69" s="85" t="s">
        <v>964</v>
      </c>
      <c r="N69" s="85">
        <v>80111700</v>
      </c>
      <c r="O69" s="85" t="s">
        <v>965</v>
      </c>
      <c r="P69" s="85" t="s">
        <v>966</v>
      </c>
      <c r="Q69" s="85">
        <v>166</v>
      </c>
      <c r="R69" s="89">
        <v>46031</v>
      </c>
      <c r="S69" s="85">
        <v>375</v>
      </c>
      <c r="T69" s="89">
        <v>46041</v>
      </c>
      <c r="U69" s="85" t="s">
        <v>134</v>
      </c>
      <c r="V69" s="85" t="s">
        <v>135</v>
      </c>
      <c r="W69" s="85" t="s">
        <v>136</v>
      </c>
      <c r="X69" s="85">
        <v>1</v>
      </c>
      <c r="Y69" s="85" t="s">
        <v>967</v>
      </c>
      <c r="Z69" s="85" t="s">
        <v>963</v>
      </c>
      <c r="AA69" s="85" t="s">
        <v>138</v>
      </c>
      <c r="AB69" s="85" t="s">
        <v>164</v>
      </c>
      <c r="AC69" s="85" t="s">
        <v>218</v>
      </c>
      <c r="AD69" s="85"/>
      <c r="AE69" s="85">
        <v>1031158759</v>
      </c>
      <c r="AF69" s="85">
        <v>4</v>
      </c>
      <c r="AG69" s="89">
        <v>34813</v>
      </c>
      <c r="AH69" s="85" t="s">
        <v>968</v>
      </c>
      <c r="AI69" s="85" t="e">
        <v>#REF!</v>
      </c>
      <c r="AJ69" s="92">
        <v>3219304280</v>
      </c>
      <c r="AK69" s="85" t="s">
        <v>969</v>
      </c>
      <c r="AL69" s="85" t="s">
        <v>642</v>
      </c>
      <c r="AM69" s="85" t="s">
        <v>385</v>
      </c>
      <c r="AN69" s="85" t="s">
        <v>926</v>
      </c>
      <c r="AO69" s="85">
        <v>52116336</v>
      </c>
      <c r="AP69" s="85" t="s">
        <v>927</v>
      </c>
      <c r="AQ69" s="85"/>
      <c r="AR69" s="85"/>
      <c r="AS69" s="89">
        <v>46062</v>
      </c>
      <c r="AT69" s="85"/>
      <c r="AU69" s="85"/>
      <c r="AV69" s="85"/>
      <c r="AW69" s="85"/>
      <c r="AX69" s="85" t="s">
        <v>928</v>
      </c>
      <c r="AY69" s="85" t="s">
        <v>147</v>
      </c>
      <c r="AZ69" s="105">
        <v>46036</v>
      </c>
      <c r="BA69" s="105">
        <v>46036</v>
      </c>
      <c r="BB69" s="115">
        <v>46432000</v>
      </c>
      <c r="BC69" s="105">
        <v>46041</v>
      </c>
      <c r="BD69" s="105">
        <v>46283</v>
      </c>
      <c r="BE69" s="105">
        <f t="shared" si="3"/>
        <v>46283</v>
      </c>
      <c r="BF69" s="122"/>
      <c r="BG69" s="85" t="s">
        <v>929</v>
      </c>
      <c r="BH69" s="110">
        <v>5804000</v>
      </c>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v>0</v>
      </c>
      <c r="CM69" s="110">
        <v>46432000</v>
      </c>
      <c r="CN69" s="85"/>
      <c r="CO69" s="89">
        <v>46283</v>
      </c>
      <c r="CP69" s="89">
        <f t="shared" si="4"/>
        <v>46463</v>
      </c>
      <c r="CQ69" s="115">
        <v>46432000</v>
      </c>
      <c r="CR69" s="85" t="s">
        <v>149</v>
      </c>
      <c r="CS69" s="89">
        <v>46037</v>
      </c>
      <c r="CT69" s="128">
        <v>3344101271739</v>
      </c>
      <c r="CU69" s="85"/>
      <c r="CV69" s="85"/>
      <c r="CW69" s="85" t="s">
        <v>970</v>
      </c>
      <c r="CX69" s="85" t="s">
        <v>218</v>
      </c>
      <c r="CY69" s="85" t="s">
        <v>971</v>
      </c>
      <c r="CZ69" s="85">
        <v>2537</v>
      </c>
      <c r="DA69" s="85" t="s">
        <v>152</v>
      </c>
      <c r="DB69" s="85">
        <v>4</v>
      </c>
      <c r="DC69" s="85" t="s">
        <v>153</v>
      </c>
      <c r="DD69" s="85"/>
      <c r="DE69" s="85"/>
      <c r="DF69" s="85"/>
      <c r="DG69" s="85"/>
      <c r="DH69" s="85"/>
      <c r="DI69" s="85"/>
      <c r="DJ69" s="85"/>
      <c r="DK69" s="85"/>
      <c r="DL69" s="85"/>
      <c r="DM69" s="85"/>
      <c r="DN69" s="85"/>
      <c r="DO69" s="85"/>
      <c r="DP69" s="85"/>
      <c r="DQ69" s="85"/>
      <c r="DR69" s="85"/>
      <c r="DS69" s="85"/>
      <c r="DT69" s="86"/>
      <c r="DU69" s="81"/>
      <c r="DV69" s="72"/>
      <c r="DW69" s="72"/>
      <c r="DX69" s="72"/>
      <c r="DY69" s="72"/>
      <c r="DZ69" s="74"/>
      <c r="EA69" s="68"/>
      <c r="EB69" s="68"/>
      <c r="EC69" s="68"/>
      <c r="ED69" s="68"/>
      <c r="EE69" s="68"/>
      <c r="EF69" s="68"/>
      <c r="EG69" s="68"/>
      <c r="EH69" s="68"/>
      <c r="EI69" s="68"/>
      <c r="EJ69" s="68"/>
      <c r="EK69" s="68"/>
    </row>
    <row r="70" spans="1:141" ht="30" customHeight="1">
      <c r="A70" s="3" t="s">
        <v>123</v>
      </c>
      <c r="B70" s="84">
        <v>2026</v>
      </c>
      <c r="C70" s="85" t="s">
        <v>972</v>
      </c>
      <c r="D70" s="85"/>
      <c r="E70" s="85" t="s">
        <v>125</v>
      </c>
      <c r="F70" s="85">
        <v>145523</v>
      </c>
      <c r="G70" s="89">
        <v>46035</v>
      </c>
      <c r="H70" s="85" t="s">
        <v>973</v>
      </c>
      <c r="I70" s="85" t="s">
        <v>974</v>
      </c>
      <c r="J70" s="92" t="s">
        <v>975</v>
      </c>
      <c r="K70" s="92" t="s">
        <v>976</v>
      </c>
      <c r="L70" s="85" t="s">
        <v>977</v>
      </c>
      <c r="M70" s="85" t="s">
        <v>978</v>
      </c>
      <c r="N70" s="85">
        <v>80111700</v>
      </c>
      <c r="O70" s="85" t="s">
        <v>979</v>
      </c>
      <c r="P70" s="85" t="s">
        <v>980</v>
      </c>
      <c r="Q70" s="85">
        <v>40</v>
      </c>
      <c r="R70" s="89">
        <v>46028</v>
      </c>
      <c r="S70" s="85">
        <v>124</v>
      </c>
      <c r="T70" s="89">
        <v>46035</v>
      </c>
      <c r="U70" s="85" t="s">
        <v>134</v>
      </c>
      <c r="V70" s="85" t="s">
        <v>135</v>
      </c>
      <c r="W70" s="85" t="s">
        <v>460</v>
      </c>
      <c r="X70" s="85">
        <v>1</v>
      </c>
      <c r="Y70" s="85" t="s">
        <v>981</v>
      </c>
      <c r="Z70" s="85" t="s">
        <v>977</v>
      </c>
      <c r="AA70" s="85" t="s">
        <v>138</v>
      </c>
      <c r="AB70" s="85" t="s">
        <v>139</v>
      </c>
      <c r="AC70" s="85" t="s">
        <v>982</v>
      </c>
      <c r="AD70" s="85"/>
      <c r="AE70" s="85">
        <v>52489642</v>
      </c>
      <c r="AF70" s="85">
        <v>7</v>
      </c>
      <c r="AG70" s="89">
        <v>28201</v>
      </c>
      <c r="AH70" s="85" t="s">
        <v>983</v>
      </c>
      <c r="AI70" s="85"/>
      <c r="AJ70" s="92">
        <v>3118671138</v>
      </c>
      <c r="AK70" s="85" t="s">
        <v>984</v>
      </c>
      <c r="AL70" s="85" t="s">
        <v>221</v>
      </c>
      <c r="AM70" s="85" t="s">
        <v>144</v>
      </c>
      <c r="AN70" s="85" t="s">
        <v>985</v>
      </c>
      <c r="AO70" s="85">
        <v>7320162</v>
      </c>
      <c r="AP70" s="85" t="s">
        <v>986</v>
      </c>
      <c r="AQ70" s="85"/>
      <c r="AR70" s="85"/>
      <c r="AS70" s="89">
        <v>46062</v>
      </c>
      <c r="AT70" s="85"/>
      <c r="AU70" s="85"/>
      <c r="AV70" s="85"/>
      <c r="AW70" s="85"/>
      <c r="AX70" s="85" t="s">
        <v>987</v>
      </c>
      <c r="AY70" s="85" t="s">
        <v>147</v>
      </c>
      <c r="AZ70" s="105">
        <v>46032</v>
      </c>
      <c r="BA70" s="105">
        <v>46033</v>
      </c>
      <c r="BB70" s="115">
        <v>51062000</v>
      </c>
      <c r="BC70" s="105">
        <v>46038</v>
      </c>
      <c r="BD70" s="105">
        <v>46371</v>
      </c>
      <c r="BE70" s="105">
        <f t="shared" si="3"/>
        <v>46371</v>
      </c>
      <c r="BF70" s="122"/>
      <c r="BG70" s="85" t="s">
        <v>148</v>
      </c>
      <c r="BH70" s="110">
        <v>4642000</v>
      </c>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v>0</v>
      </c>
      <c r="CM70" s="110">
        <v>51062000</v>
      </c>
      <c r="CN70" s="85"/>
      <c r="CO70" s="89">
        <v>46371</v>
      </c>
      <c r="CP70" s="89">
        <f t="shared" si="4"/>
        <v>46551</v>
      </c>
      <c r="CQ70" s="115">
        <v>51062000</v>
      </c>
      <c r="CR70" s="85" t="s">
        <v>172</v>
      </c>
      <c r="CS70" s="89">
        <v>46035</v>
      </c>
      <c r="CT70" s="128" t="s">
        <v>988</v>
      </c>
      <c r="CU70" s="85"/>
      <c r="CV70" s="85"/>
      <c r="CW70" s="85" t="s">
        <v>989</v>
      </c>
      <c r="CX70" s="85" t="s">
        <v>982</v>
      </c>
      <c r="CY70" s="85" t="s">
        <v>990</v>
      </c>
      <c r="CZ70" s="85">
        <v>2537</v>
      </c>
      <c r="DA70" s="85" t="s">
        <v>152</v>
      </c>
      <c r="DB70" s="85">
        <v>1</v>
      </c>
      <c r="DC70" s="85" t="s">
        <v>153</v>
      </c>
      <c r="DD70" s="85"/>
      <c r="DE70" s="85"/>
      <c r="DF70" s="85"/>
      <c r="DG70" s="85"/>
      <c r="DH70" s="85"/>
      <c r="DI70" s="85"/>
      <c r="DJ70" s="85"/>
      <c r="DK70" s="85"/>
      <c r="DL70" s="85"/>
      <c r="DM70" s="85"/>
      <c r="DN70" s="85"/>
      <c r="DO70" s="85"/>
      <c r="DP70" s="85"/>
      <c r="DQ70" s="85"/>
      <c r="DR70" s="85"/>
      <c r="DS70" s="85"/>
      <c r="DT70" s="86"/>
      <c r="DU70" s="81"/>
      <c r="DV70" s="72"/>
      <c r="DW70" s="72"/>
      <c r="DX70" s="72"/>
      <c r="DY70" s="72"/>
      <c r="DZ70" s="74"/>
      <c r="EA70" s="68"/>
      <c r="EB70" s="68"/>
      <c r="EC70" s="68"/>
      <c r="ED70" s="68"/>
      <c r="EE70" s="68"/>
      <c r="EF70" s="68"/>
      <c r="EG70" s="68"/>
      <c r="EH70" s="68"/>
      <c r="EI70" s="68"/>
      <c r="EJ70" s="68"/>
      <c r="EK70" s="68"/>
    </row>
    <row r="71" spans="1:141" ht="30" customHeight="1">
      <c r="A71" s="3" t="s">
        <v>123</v>
      </c>
      <c r="B71" s="84">
        <v>2026</v>
      </c>
      <c r="C71" s="85" t="s">
        <v>991</v>
      </c>
      <c r="D71" s="85"/>
      <c r="E71" s="85" t="s">
        <v>125</v>
      </c>
      <c r="F71" s="85">
        <v>145308</v>
      </c>
      <c r="G71" s="89">
        <v>46035</v>
      </c>
      <c r="H71" s="85" t="s">
        <v>992</v>
      </c>
      <c r="I71" s="85" t="s">
        <v>993</v>
      </c>
      <c r="J71" s="92" t="s">
        <v>994</v>
      </c>
      <c r="K71" s="92" t="s">
        <v>995</v>
      </c>
      <c r="L71" s="85" t="s">
        <v>996</v>
      </c>
      <c r="M71" s="85" t="s">
        <v>997</v>
      </c>
      <c r="N71" s="85">
        <v>80111700</v>
      </c>
      <c r="O71" s="85" t="s">
        <v>998</v>
      </c>
      <c r="P71" s="85" t="s">
        <v>999</v>
      </c>
      <c r="Q71" s="85">
        <v>24</v>
      </c>
      <c r="R71" s="89">
        <v>46028</v>
      </c>
      <c r="S71" s="85">
        <v>277</v>
      </c>
      <c r="T71" s="89">
        <v>46037</v>
      </c>
      <c r="U71" s="85" t="s">
        <v>134</v>
      </c>
      <c r="V71" s="85" t="s">
        <v>135</v>
      </c>
      <c r="W71" s="85" t="s">
        <v>136</v>
      </c>
      <c r="X71" s="85">
        <v>1</v>
      </c>
      <c r="Y71" s="85" t="s">
        <v>1000</v>
      </c>
      <c r="Z71" s="85" t="s">
        <v>996</v>
      </c>
      <c r="AA71" s="85" t="s">
        <v>138</v>
      </c>
      <c r="AB71" s="85" t="s">
        <v>139</v>
      </c>
      <c r="AC71" s="85" t="s">
        <v>203</v>
      </c>
      <c r="AD71" s="85"/>
      <c r="AE71" s="85">
        <v>1032390087</v>
      </c>
      <c r="AF71" s="85">
        <v>1</v>
      </c>
      <c r="AG71" s="89">
        <v>31944</v>
      </c>
      <c r="AH71" s="85" t="s">
        <v>1001</v>
      </c>
      <c r="AI71" s="85"/>
      <c r="AJ71" s="92">
        <v>3142528302</v>
      </c>
      <c r="AK71" s="85" t="s">
        <v>1002</v>
      </c>
      <c r="AL71" s="85" t="s">
        <v>271</v>
      </c>
      <c r="AM71" s="85" t="s">
        <v>301</v>
      </c>
      <c r="AN71" s="85" t="s">
        <v>985</v>
      </c>
      <c r="AO71" s="85">
        <v>7320162</v>
      </c>
      <c r="AP71" s="85" t="s">
        <v>986</v>
      </c>
      <c r="AQ71" s="85"/>
      <c r="AR71" s="85"/>
      <c r="AS71" s="89">
        <v>46062</v>
      </c>
      <c r="AT71" s="85"/>
      <c r="AU71" s="85"/>
      <c r="AV71" s="85"/>
      <c r="AW71" s="85"/>
      <c r="AX71" s="85" t="s">
        <v>987</v>
      </c>
      <c r="AY71" s="85" t="s">
        <v>147</v>
      </c>
      <c r="AZ71" s="105">
        <v>46032</v>
      </c>
      <c r="BA71" s="105">
        <v>46035</v>
      </c>
      <c r="BB71" s="115">
        <v>87109000</v>
      </c>
      <c r="BC71" s="105">
        <v>46038</v>
      </c>
      <c r="BD71" s="105">
        <v>46371</v>
      </c>
      <c r="BE71" s="105">
        <f t="shared" si="3"/>
        <v>46371</v>
      </c>
      <c r="BF71" s="122"/>
      <c r="BG71" s="85" t="s">
        <v>148</v>
      </c>
      <c r="BH71" s="110">
        <v>7919000</v>
      </c>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v>0</v>
      </c>
      <c r="CM71" s="110">
        <v>87109000</v>
      </c>
      <c r="CN71" s="85"/>
      <c r="CO71" s="89">
        <v>46371</v>
      </c>
      <c r="CP71" s="89">
        <f t="shared" si="4"/>
        <v>46551</v>
      </c>
      <c r="CQ71" s="115">
        <v>87109000</v>
      </c>
      <c r="CR71" s="85" t="s">
        <v>149</v>
      </c>
      <c r="CS71" s="89">
        <v>46037</v>
      </c>
      <c r="CT71" s="128">
        <v>1846101032795</v>
      </c>
      <c r="CU71" s="85"/>
      <c r="CV71" s="85"/>
      <c r="CW71" s="85" t="s">
        <v>1003</v>
      </c>
      <c r="CX71" s="85" t="s">
        <v>203</v>
      </c>
      <c r="CY71" s="85" t="s">
        <v>453</v>
      </c>
      <c r="CZ71" s="85">
        <v>2537</v>
      </c>
      <c r="DA71" s="85" t="s">
        <v>152</v>
      </c>
      <c r="DB71" s="85">
        <v>1</v>
      </c>
      <c r="DC71" s="85" t="s">
        <v>153</v>
      </c>
      <c r="DD71" s="85"/>
      <c r="DE71" s="85"/>
      <c r="DF71" s="85"/>
      <c r="DG71" s="85"/>
      <c r="DH71" s="85"/>
      <c r="DI71" s="85"/>
      <c r="DJ71" s="85"/>
      <c r="DK71" s="85"/>
      <c r="DL71" s="85"/>
      <c r="DM71" s="85"/>
      <c r="DN71" s="85"/>
      <c r="DO71" s="85"/>
      <c r="DP71" s="85"/>
      <c r="DQ71" s="85"/>
      <c r="DR71" s="85"/>
      <c r="DS71" s="85"/>
      <c r="DT71" s="86"/>
      <c r="DU71" s="81"/>
      <c r="DV71" s="72"/>
      <c r="DW71" s="72"/>
      <c r="DX71" s="72"/>
      <c r="DY71" s="72"/>
      <c r="DZ71" s="74"/>
      <c r="EA71" s="68"/>
      <c r="EB71" s="68"/>
      <c r="EC71" s="68"/>
      <c r="ED71" s="68"/>
      <c r="EE71" s="68"/>
      <c r="EF71" s="68"/>
      <c r="EG71" s="68"/>
      <c r="EH71" s="68"/>
      <c r="EI71" s="68"/>
      <c r="EJ71" s="68"/>
      <c r="EK71" s="68"/>
    </row>
    <row r="72" spans="1:141" ht="30" customHeight="1">
      <c r="A72" s="3" t="s">
        <v>123</v>
      </c>
      <c r="B72" s="84">
        <v>2026</v>
      </c>
      <c r="C72" s="85" t="s">
        <v>1004</v>
      </c>
      <c r="D72" s="85"/>
      <c r="E72" s="85" t="s">
        <v>125</v>
      </c>
      <c r="F72" s="85">
        <v>145308</v>
      </c>
      <c r="G72" s="89">
        <v>46036</v>
      </c>
      <c r="H72" s="85" t="s">
        <v>992</v>
      </c>
      <c r="I72" s="85" t="s">
        <v>1005</v>
      </c>
      <c r="J72" s="92" t="s">
        <v>1006</v>
      </c>
      <c r="K72" s="92" t="s">
        <v>1007</v>
      </c>
      <c r="L72" s="85" t="s">
        <v>1008</v>
      </c>
      <c r="M72" s="85" t="s">
        <v>997</v>
      </c>
      <c r="N72" s="85">
        <v>80111700</v>
      </c>
      <c r="O72" s="85" t="s">
        <v>998</v>
      </c>
      <c r="P72" s="85" t="s">
        <v>1009</v>
      </c>
      <c r="Q72" s="85">
        <v>24</v>
      </c>
      <c r="R72" s="89">
        <v>46028</v>
      </c>
      <c r="S72" s="85">
        <v>225</v>
      </c>
      <c r="T72" s="89">
        <v>46037</v>
      </c>
      <c r="U72" s="85" t="s">
        <v>134</v>
      </c>
      <c r="V72" s="85" t="s">
        <v>135</v>
      </c>
      <c r="W72" s="85" t="s">
        <v>136</v>
      </c>
      <c r="X72" s="85">
        <v>1</v>
      </c>
      <c r="Y72" s="85" t="s">
        <v>1010</v>
      </c>
      <c r="Z72" s="85" t="s">
        <v>1008</v>
      </c>
      <c r="AA72" s="85" t="s">
        <v>138</v>
      </c>
      <c r="AB72" s="85" t="s">
        <v>164</v>
      </c>
      <c r="AC72" s="85" t="s">
        <v>203</v>
      </c>
      <c r="AD72" s="85"/>
      <c r="AE72" s="85">
        <v>79602034</v>
      </c>
      <c r="AF72" s="85">
        <v>1</v>
      </c>
      <c r="AG72" s="89">
        <v>26821</v>
      </c>
      <c r="AH72" s="85" t="s">
        <v>1011</v>
      </c>
      <c r="AI72" s="85"/>
      <c r="AJ72" s="92">
        <v>3112193542</v>
      </c>
      <c r="AK72" s="85" t="s">
        <v>1012</v>
      </c>
      <c r="AL72" s="85" t="s">
        <v>143</v>
      </c>
      <c r="AM72" s="85" t="s">
        <v>144</v>
      </c>
      <c r="AN72" s="85" t="s">
        <v>985</v>
      </c>
      <c r="AO72" s="85">
        <v>7320162</v>
      </c>
      <c r="AP72" s="85" t="s">
        <v>986</v>
      </c>
      <c r="AQ72" s="85"/>
      <c r="AR72" s="85"/>
      <c r="AS72" s="89">
        <v>46062</v>
      </c>
      <c r="AT72" s="85"/>
      <c r="AU72" s="85"/>
      <c r="AV72" s="85"/>
      <c r="AW72" s="85"/>
      <c r="AX72" s="85" t="s">
        <v>987</v>
      </c>
      <c r="AY72" s="85" t="s">
        <v>147</v>
      </c>
      <c r="AZ72" s="105">
        <v>46032</v>
      </c>
      <c r="BA72" s="105">
        <v>46033</v>
      </c>
      <c r="BB72" s="115">
        <v>87109000</v>
      </c>
      <c r="BC72" s="105">
        <v>46038</v>
      </c>
      <c r="BD72" s="105">
        <v>46371</v>
      </c>
      <c r="BE72" s="105">
        <f t="shared" si="3"/>
        <v>46371</v>
      </c>
      <c r="BF72" s="122"/>
      <c r="BG72" s="85" t="s">
        <v>148</v>
      </c>
      <c r="BH72" s="110">
        <v>7919000</v>
      </c>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v>0</v>
      </c>
      <c r="CM72" s="110">
        <v>87109000</v>
      </c>
      <c r="CN72" s="85"/>
      <c r="CO72" s="89">
        <v>46371</v>
      </c>
      <c r="CP72" s="89">
        <f t="shared" si="4"/>
        <v>46551</v>
      </c>
      <c r="CQ72" s="115">
        <v>87109000</v>
      </c>
      <c r="CR72" s="85" t="s">
        <v>223</v>
      </c>
      <c r="CS72" s="89">
        <v>46035</v>
      </c>
      <c r="CT72" s="128">
        <v>2146101127416</v>
      </c>
      <c r="CU72" s="85"/>
      <c r="CV72" s="85"/>
      <c r="CW72" s="85" t="s">
        <v>1003</v>
      </c>
      <c r="CX72" s="85" t="s">
        <v>203</v>
      </c>
      <c r="CY72" s="85" t="s">
        <v>453</v>
      </c>
      <c r="CZ72" s="85">
        <v>2537</v>
      </c>
      <c r="DA72" s="85" t="s">
        <v>152</v>
      </c>
      <c r="DB72" s="85">
        <v>1</v>
      </c>
      <c r="DC72" s="85" t="s">
        <v>153</v>
      </c>
      <c r="DD72" s="85"/>
      <c r="DE72" s="85"/>
      <c r="DF72" s="85"/>
      <c r="DG72" s="85"/>
      <c r="DH72" s="85"/>
      <c r="DI72" s="85"/>
      <c r="DJ72" s="85"/>
      <c r="DK72" s="85"/>
      <c r="DL72" s="85"/>
      <c r="DM72" s="85"/>
      <c r="DN72" s="85"/>
      <c r="DO72" s="85"/>
      <c r="DP72" s="85"/>
      <c r="DQ72" s="85"/>
      <c r="DR72" s="85"/>
      <c r="DS72" s="85"/>
      <c r="DT72" s="86"/>
      <c r="DU72" s="81"/>
      <c r="DV72" s="72"/>
      <c r="DW72" s="72"/>
      <c r="DX72" s="72"/>
      <c r="DY72" s="72"/>
      <c r="DZ72" s="74"/>
      <c r="EA72" s="68"/>
      <c r="EB72" s="68"/>
      <c r="EC72" s="68"/>
      <c r="ED72" s="68"/>
      <c r="EE72" s="68"/>
      <c r="EF72" s="68"/>
      <c r="EG72" s="68"/>
      <c r="EH72" s="68"/>
      <c r="EI72" s="68"/>
      <c r="EJ72" s="68"/>
      <c r="EK72" s="68"/>
    </row>
    <row r="73" spans="1:141" ht="30" customHeight="1">
      <c r="A73" s="3" t="s">
        <v>123</v>
      </c>
      <c r="B73" s="84">
        <v>2026</v>
      </c>
      <c r="C73" s="85" t="s">
        <v>1013</v>
      </c>
      <c r="D73" s="85"/>
      <c r="E73" s="85" t="s">
        <v>125</v>
      </c>
      <c r="F73" s="85">
        <v>145308</v>
      </c>
      <c r="G73" s="89">
        <v>46035</v>
      </c>
      <c r="H73" s="85" t="s">
        <v>992</v>
      </c>
      <c r="I73" s="85" t="s">
        <v>1014</v>
      </c>
      <c r="J73" s="92" t="s">
        <v>1015</v>
      </c>
      <c r="K73" s="92" t="s">
        <v>1016</v>
      </c>
      <c r="L73" s="85" t="s">
        <v>1017</v>
      </c>
      <c r="M73" s="85" t="s">
        <v>997</v>
      </c>
      <c r="N73" s="85">
        <v>80111700</v>
      </c>
      <c r="O73" s="85" t="s">
        <v>998</v>
      </c>
      <c r="P73" s="85" t="s">
        <v>1018</v>
      </c>
      <c r="Q73" s="85">
        <v>24</v>
      </c>
      <c r="R73" s="89">
        <v>46028</v>
      </c>
      <c r="S73" s="85">
        <v>278</v>
      </c>
      <c r="T73" s="89">
        <v>46037</v>
      </c>
      <c r="U73" s="85" t="s">
        <v>134</v>
      </c>
      <c r="V73" s="85" t="s">
        <v>135</v>
      </c>
      <c r="W73" s="85" t="s">
        <v>136</v>
      </c>
      <c r="X73" s="85">
        <v>1</v>
      </c>
      <c r="Y73" s="85" t="s">
        <v>1010</v>
      </c>
      <c r="Z73" s="85" t="s">
        <v>1017</v>
      </c>
      <c r="AA73" s="85" t="s">
        <v>138</v>
      </c>
      <c r="AB73" s="85" t="s">
        <v>139</v>
      </c>
      <c r="AC73" s="85" t="s">
        <v>203</v>
      </c>
      <c r="AD73" s="85"/>
      <c r="AE73" s="85">
        <v>1049652057</v>
      </c>
      <c r="AF73" s="85">
        <v>6</v>
      </c>
      <c r="AG73" s="89">
        <v>28472</v>
      </c>
      <c r="AH73" s="85" t="s">
        <v>1019</v>
      </c>
      <c r="AI73" s="85"/>
      <c r="AJ73" s="92">
        <v>3114586114</v>
      </c>
      <c r="AK73" s="85" t="s">
        <v>1020</v>
      </c>
      <c r="AL73" s="85" t="s">
        <v>189</v>
      </c>
      <c r="AM73" s="85" t="s">
        <v>234</v>
      </c>
      <c r="AN73" s="85" t="s">
        <v>985</v>
      </c>
      <c r="AO73" s="85">
        <v>7320162</v>
      </c>
      <c r="AP73" s="85" t="s">
        <v>986</v>
      </c>
      <c r="AQ73" s="85"/>
      <c r="AR73" s="85"/>
      <c r="AS73" s="89">
        <v>46062</v>
      </c>
      <c r="AT73" s="85"/>
      <c r="AU73" s="85"/>
      <c r="AV73" s="85"/>
      <c r="AW73" s="85"/>
      <c r="AX73" s="85" t="s">
        <v>987</v>
      </c>
      <c r="AY73" s="85" t="s">
        <v>147</v>
      </c>
      <c r="AZ73" s="105">
        <v>46032</v>
      </c>
      <c r="BA73" s="105">
        <v>46035</v>
      </c>
      <c r="BB73" s="115">
        <v>87109000</v>
      </c>
      <c r="BC73" s="105">
        <v>46038</v>
      </c>
      <c r="BD73" s="105">
        <v>46371</v>
      </c>
      <c r="BE73" s="105">
        <f t="shared" si="3"/>
        <v>46371</v>
      </c>
      <c r="BF73" s="122"/>
      <c r="BG73" s="85" t="s">
        <v>148</v>
      </c>
      <c r="BH73" s="110">
        <v>7919000</v>
      </c>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v>0</v>
      </c>
      <c r="CM73" s="110">
        <v>87109000</v>
      </c>
      <c r="CN73" s="85"/>
      <c r="CO73" s="89">
        <v>46371</v>
      </c>
      <c r="CP73" s="89">
        <f t="shared" si="4"/>
        <v>46551</v>
      </c>
      <c r="CQ73" s="115">
        <v>87109000</v>
      </c>
      <c r="CR73" s="85" t="s">
        <v>149</v>
      </c>
      <c r="CS73" s="89">
        <v>46037</v>
      </c>
      <c r="CT73" s="128">
        <v>1144101274889</v>
      </c>
      <c r="CU73" s="85"/>
      <c r="CV73" s="85"/>
      <c r="CW73" s="85" t="s">
        <v>1003</v>
      </c>
      <c r="CX73" s="85" t="s">
        <v>203</v>
      </c>
      <c r="CY73" s="85" t="s">
        <v>1021</v>
      </c>
      <c r="CZ73" s="85">
        <v>2537</v>
      </c>
      <c r="DA73" s="85" t="s">
        <v>152</v>
      </c>
      <c r="DB73" s="85">
        <v>1</v>
      </c>
      <c r="DC73" s="85" t="s">
        <v>153</v>
      </c>
      <c r="DD73" s="85"/>
      <c r="DE73" s="85"/>
      <c r="DF73" s="85"/>
      <c r="DG73" s="85"/>
      <c r="DH73" s="85"/>
      <c r="DI73" s="85"/>
      <c r="DJ73" s="85"/>
      <c r="DK73" s="85"/>
      <c r="DL73" s="85"/>
      <c r="DM73" s="85"/>
      <c r="DN73" s="85"/>
      <c r="DO73" s="85"/>
      <c r="DP73" s="85"/>
      <c r="DQ73" s="85"/>
      <c r="DR73" s="85"/>
      <c r="DS73" s="85"/>
      <c r="DT73" s="86"/>
      <c r="DU73" s="81"/>
      <c r="DV73" s="72"/>
      <c r="DW73" s="72"/>
      <c r="DX73" s="72"/>
      <c r="DY73" s="72"/>
      <c r="DZ73" s="74"/>
      <c r="EA73" s="68"/>
      <c r="EB73" s="68"/>
      <c r="EC73" s="68"/>
      <c r="ED73" s="68"/>
      <c r="EE73" s="68"/>
      <c r="EF73" s="68"/>
      <c r="EG73" s="68"/>
      <c r="EH73" s="68"/>
      <c r="EI73" s="68"/>
      <c r="EJ73" s="68"/>
      <c r="EK73" s="68"/>
    </row>
    <row r="74" spans="1:141" ht="30" customHeight="1">
      <c r="A74" s="3" t="s">
        <v>123</v>
      </c>
      <c r="B74" s="84">
        <v>2026</v>
      </c>
      <c r="C74" s="85" t="s">
        <v>1022</v>
      </c>
      <c r="D74" s="85"/>
      <c r="E74" s="85" t="s">
        <v>125</v>
      </c>
      <c r="F74" s="85">
        <v>145249</v>
      </c>
      <c r="G74" s="89">
        <v>46034</v>
      </c>
      <c r="H74" s="85" t="s">
        <v>1023</v>
      </c>
      <c r="I74" s="85" t="s">
        <v>1024</v>
      </c>
      <c r="J74" s="92" t="s">
        <v>1025</v>
      </c>
      <c r="K74" s="92" t="s">
        <v>1026</v>
      </c>
      <c r="L74" s="85" t="s">
        <v>1027</v>
      </c>
      <c r="M74" s="85" t="s">
        <v>1028</v>
      </c>
      <c r="N74" s="85">
        <v>80111700</v>
      </c>
      <c r="O74" s="85" t="s">
        <v>1029</v>
      </c>
      <c r="P74" s="85" t="s">
        <v>1030</v>
      </c>
      <c r="Q74" s="85">
        <v>160</v>
      </c>
      <c r="R74" s="89">
        <v>46031</v>
      </c>
      <c r="S74" s="85">
        <v>418</v>
      </c>
      <c r="T74" s="89">
        <v>46041</v>
      </c>
      <c r="U74" s="85" t="s">
        <v>134</v>
      </c>
      <c r="V74" s="85" t="s">
        <v>135</v>
      </c>
      <c r="W74" s="85" t="s">
        <v>136</v>
      </c>
      <c r="X74" s="85">
        <v>1</v>
      </c>
      <c r="Y74" s="85" t="s">
        <v>1031</v>
      </c>
      <c r="Z74" s="85" t="s">
        <v>1027</v>
      </c>
      <c r="AA74" s="85" t="s">
        <v>138</v>
      </c>
      <c r="AB74" s="85" t="s">
        <v>164</v>
      </c>
      <c r="AC74" s="85" t="s">
        <v>203</v>
      </c>
      <c r="AD74" s="85"/>
      <c r="AE74" s="85">
        <v>1124169</v>
      </c>
      <c r="AF74" s="85">
        <v>2</v>
      </c>
      <c r="AG74" s="89">
        <v>19026</v>
      </c>
      <c r="AH74" s="85" t="s">
        <v>1032</v>
      </c>
      <c r="AI74" s="85"/>
      <c r="AJ74" s="92">
        <v>3212638500</v>
      </c>
      <c r="AK74" s="85" t="s">
        <v>1033</v>
      </c>
      <c r="AL74" s="85" t="s">
        <v>271</v>
      </c>
      <c r="AM74" s="85" t="s">
        <v>144</v>
      </c>
      <c r="AN74" s="85" t="s">
        <v>985</v>
      </c>
      <c r="AO74" s="85">
        <v>7320162</v>
      </c>
      <c r="AP74" s="85" t="s">
        <v>986</v>
      </c>
      <c r="AQ74" s="85"/>
      <c r="AR74" s="85"/>
      <c r="AS74" s="89">
        <v>46062</v>
      </c>
      <c r="AT74" s="85"/>
      <c r="AU74" s="85"/>
      <c r="AV74" s="85"/>
      <c r="AW74" s="85"/>
      <c r="AX74" s="85" t="s">
        <v>987</v>
      </c>
      <c r="AY74" s="85" t="s">
        <v>147</v>
      </c>
      <c r="AZ74" s="105">
        <v>46036</v>
      </c>
      <c r="BA74" s="105">
        <v>46036</v>
      </c>
      <c r="BB74" s="115">
        <v>87109000</v>
      </c>
      <c r="BC74" s="105">
        <v>46038</v>
      </c>
      <c r="BD74" s="105">
        <v>46371</v>
      </c>
      <c r="BE74" s="105">
        <f t="shared" si="3"/>
        <v>46371</v>
      </c>
      <c r="BF74" s="122"/>
      <c r="BG74" s="85" t="s">
        <v>148</v>
      </c>
      <c r="BH74" s="110">
        <v>7919000</v>
      </c>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v>0</v>
      </c>
      <c r="CM74" s="110">
        <v>87109000</v>
      </c>
      <c r="CN74" s="85"/>
      <c r="CO74" s="89">
        <v>46371</v>
      </c>
      <c r="CP74" s="89">
        <f t="shared" si="4"/>
        <v>46551</v>
      </c>
      <c r="CQ74" s="115">
        <v>87109000</v>
      </c>
      <c r="CR74" s="85" t="s">
        <v>223</v>
      </c>
      <c r="CS74" s="89">
        <v>46037</v>
      </c>
      <c r="CT74" s="128" t="s">
        <v>1034</v>
      </c>
      <c r="CU74" s="85"/>
      <c r="CV74" s="85"/>
      <c r="CW74" s="85" t="s">
        <v>1035</v>
      </c>
      <c r="CX74" s="85" t="s">
        <v>203</v>
      </c>
      <c r="CY74" s="85" t="s">
        <v>1036</v>
      </c>
      <c r="CZ74" s="85">
        <v>2537</v>
      </c>
      <c r="DA74" s="85" t="s">
        <v>152</v>
      </c>
      <c r="DB74" s="85">
        <v>1</v>
      </c>
      <c r="DC74" s="85" t="s">
        <v>153</v>
      </c>
      <c r="DD74" s="85"/>
      <c r="DE74" s="85"/>
      <c r="DF74" s="85"/>
      <c r="DG74" s="85"/>
      <c r="DH74" s="85"/>
      <c r="DI74" s="85"/>
      <c r="DJ74" s="85"/>
      <c r="DK74" s="85"/>
      <c r="DL74" s="85"/>
      <c r="DM74" s="85"/>
      <c r="DN74" s="85"/>
      <c r="DO74" s="85"/>
      <c r="DP74" s="85"/>
      <c r="DQ74" s="85"/>
      <c r="DR74" s="85"/>
      <c r="DS74" s="85"/>
      <c r="DT74" s="86"/>
      <c r="DU74" s="81"/>
      <c r="DV74" s="72"/>
      <c r="DW74" s="72"/>
      <c r="DX74" s="72"/>
      <c r="DY74" s="72"/>
      <c r="DZ74" s="74"/>
      <c r="EA74" s="68"/>
      <c r="EB74" s="68"/>
      <c r="EC74" s="68"/>
      <c r="ED74" s="68"/>
      <c r="EE74" s="68"/>
      <c r="EF74" s="68"/>
      <c r="EG74" s="68"/>
      <c r="EH74" s="68"/>
      <c r="EI74" s="68"/>
      <c r="EJ74" s="68"/>
      <c r="EK74" s="68"/>
    </row>
    <row r="75" spans="1:141" ht="30" customHeight="1">
      <c r="A75" s="3" t="s">
        <v>123</v>
      </c>
      <c r="B75" s="84">
        <v>2026</v>
      </c>
      <c r="C75" s="85" t="s">
        <v>1037</v>
      </c>
      <c r="D75" s="85"/>
      <c r="E75" s="85" t="s">
        <v>125</v>
      </c>
      <c r="F75" s="85">
        <v>144836</v>
      </c>
      <c r="G75" s="89">
        <v>46030</v>
      </c>
      <c r="H75" s="85" t="s">
        <v>1038</v>
      </c>
      <c r="I75" s="85" t="s">
        <v>1039</v>
      </c>
      <c r="J75" s="92" t="s">
        <v>1040</v>
      </c>
      <c r="K75" s="92" t="s">
        <v>1041</v>
      </c>
      <c r="L75" s="85" t="s">
        <v>1042</v>
      </c>
      <c r="M75" s="85" t="s">
        <v>1043</v>
      </c>
      <c r="N75" s="85">
        <v>80111700</v>
      </c>
      <c r="O75" s="85" t="s">
        <v>1044</v>
      </c>
      <c r="P75" s="85" t="s">
        <v>1045</v>
      </c>
      <c r="Q75" s="85">
        <v>113</v>
      </c>
      <c r="R75" s="89">
        <v>46028</v>
      </c>
      <c r="S75" s="85">
        <v>228</v>
      </c>
      <c r="T75" s="89">
        <v>46037</v>
      </c>
      <c r="U75" s="85" t="s">
        <v>134</v>
      </c>
      <c r="V75" s="85" t="s">
        <v>135</v>
      </c>
      <c r="W75" s="85" t="s">
        <v>136</v>
      </c>
      <c r="X75" s="85">
        <v>1</v>
      </c>
      <c r="Y75" s="85" t="s">
        <v>1046</v>
      </c>
      <c r="Z75" s="85" t="s">
        <v>1042</v>
      </c>
      <c r="AA75" s="85" t="s">
        <v>138</v>
      </c>
      <c r="AB75" s="85" t="s">
        <v>164</v>
      </c>
      <c r="AC75" s="85" t="s">
        <v>203</v>
      </c>
      <c r="AD75" s="85"/>
      <c r="AE75" s="85">
        <v>79053156</v>
      </c>
      <c r="AF75" s="85">
        <v>5</v>
      </c>
      <c r="AG75" s="89">
        <v>25028</v>
      </c>
      <c r="AH75" s="85" t="s">
        <v>1047</v>
      </c>
      <c r="AI75" s="85"/>
      <c r="AJ75" s="92">
        <v>3105701091</v>
      </c>
      <c r="AK75" s="85" t="s">
        <v>1048</v>
      </c>
      <c r="AL75" s="85" t="s">
        <v>271</v>
      </c>
      <c r="AM75" s="85" t="s">
        <v>234</v>
      </c>
      <c r="AN75" s="85" t="s">
        <v>1049</v>
      </c>
      <c r="AO75" s="85">
        <v>1010190690</v>
      </c>
      <c r="AP75" s="85" t="s">
        <v>1050</v>
      </c>
      <c r="AQ75" s="85"/>
      <c r="AR75" s="85"/>
      <c r="AS75" s="89">
        <v>46062</v>
      </c>
      <c r="AT75" s="85"/>
      <c r="AU75" s="85"/>
      <c r="AV75" s="85"/>
      <c r="AW75" s="85"/>
      <c r="AX75" s="85" t="s">
        <v>1051</v>
      </c>
      <c r="AY75" s="85" t="s">
        <v>147</v>
      </c>
      <c r="AZ75" s="105">
        <v>46032</v>
      </c>
      <c r="BA75" s="105">
        <v>46035</v>
      </c>
      <c r="BB75" s="115">
        <v>72656000</v>
      </c>
      <c r="BC75" s="105">
        <v>46038</v>
      </c>
      <c r="BD75" s="105">
        <v>46280</v>
      </c>
      <c r="BE75" s="105">
        <f t="shared" si="3"/>
        <v>46280</v>
      </c>
      <c r="BF75" s="122"/>
      <c r="BG75" s="85" t="s">
        <v>929</v>
      </c>
      <c r="BH75" s="110">
        <v>9082000</v>
      </c>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v>0</v>
      </c>
      <c r="CM75" s="110">
        <v>72656000</v>
      </c>
      <c r="CN75" s="85"/>
      <c r="CO75" s="89">
        <v>46280</v>
      </c>
      <c r="CP75" s="89">
        <f t="shared" si="4"/>
        <v>46460</v>
      </c>
      <c r="CQ75" s="115">
        <v>72656000</v>
      </c>
      <c r="CR75" s="85" t="s">
        <v>223</v>
      </c>
      <c r="CS75" s="89">
        <v>46036</v>
      </c>
      <c r="CT75" s="128">
        <v>1846101032402</v>
      </c>
      <c r="CU75" s="85"/>
      <c r="CV75" s="85"/>
      <c r="CW75" s="85" t="s">
        <v>1052</v>
      </c>
      <c r="CX75" s="85" t="s">
        <v>203</v>
      </c>
      <c r="CY75" s="85" t="s">
        <v>1053</v>
      </c>
      <c r="CZ75" s="85">
        <v>2537</v>
      </c>
      <c r="DA75" s="85" t="s">
        <v>152</v>
      </c>
      <c r="DB75" s="85">
        <v>5</v>
      </c>
      <c r="DC75" s="85" t="s">
        <v>153</v>
      </c>
      <c r="DD75" s="85"/>
      <c r="DE75" s="85"/>
      <c r="DF75" s="85"/>
      <c r="DG75" s="85"/>
      <c r="DH75" s="85"/>
      <c r="DI75" s="85"/>
      <c r="DJ75" s="85"/>
      <c r="DK75" s="85"/>
      <c r="DL75" s="85"/>
      <c r="DM75" s="85"/>
      <c r="DN75" s="85"/>
      <c r="DO75" s="85"/>
      <c r="DP75" s="85"/>
      <c r="DQ75" s="85"/>
      <c r="DR75" s="85"/>
      <c r="DS75" s="85"/>
      <c r="DT75" s="86"/>
      <c r="DU75" s="81"/>
      <c r="DV75" s="72"/>
      <c r="DW75" s="72"/>
      <c r="DX75" s="72"/>
      <c r="DY75" s="72"/>
      <c r="DZ75" s="74"/>
      <c r="EA75" s="68"/>
      <c r="EB75" s="68"/>
      <c r="EC75" s="68"/>
      <c r="ED75" s="68"/>
      <c r="EE75" s="68"/>
      <c r="EF75" s="68"/>
      <c r="EG75" s="68"/>
      <c r="EH75" s="68"/>
      <c r="EI75" s="68"/>
      <c r="EJ75" s="68"/>
      <c r="EK75" s="68"/>
    </row>
    <row r="76" spans="1:141" ht="30" customHeight="1">
      <c r="A76" s="3" t="s">
        <v>123</v>
      </c>
      <c r="B76" s="84">
        <v>2026</v>
      </c>
      <c r="C76" s="85" t="s">
        <v>1054</v>
      </c>
      <c r="D76" s="85"/>
      <c r="E76" s="85" t="s">
        <v>125</v>
      </c>
      <c r="F76" s="85">
        <v>144879</v>
      </c>
      <c r="G76" s="89">
        <v>46035</v>
      </c>
      <c r="H76" s="85" t="s">
        <v>1055</v>
      </c>
      <c r="I76" s="85" t="s">
        <v>1056</v>
      </c>
      <c r="J76" s="92" t="s">
        <v>1057</v>
      </c>
      <c r="K76" s="92" t="s">
        <v>1058</v>
      </c>
      <c r="L76" s="85" t="s">
        <v>1059</v>
      </c>
      <c r="M76" s="85" t="s">
        <v>1060</v>
      </c>
      <c r="N76" s="85">
        <v>80111700</v>
      </c>
      <c r="O76" s="85" t="s">
        <v>1061</v>
      </c>
      <c r="P76" s="85" t="s">
        <v>1062</v>
      </c>
      <c r="Q76" s="85">
        <v>121</v>
      </c>
      <c r="R76" s="89">
        <v>46028</v>
      </c>
      <c r="S76" s="85">
        <v>229</v>
      </c>
      <c r="T76" s="89">
        <v>46037</v>
      </c>
      <c r="U76" s="85" t="s">
        <v>134</v>
      </c>
      <c r="V76" s="85" t="s">
        <v>135</v>
      </c>
      <c r="W76" s="85" t="s">
        <v>136</v>
      </c>
      <c r="X76" s="85">
        <v>1</v>
      </c>
      <c r="Y76" s="85" t="s">
        <v>1063</v>
      </c>
      <c r="Z76" s="85" t="s">
        <v>1059</v>
      </c>
      <c r="AA76" s="85" t="s">
        <v>138</v>
      </c>
      <c r="AB76" s="85" t="s">
        <v>139</v>
      </c>
      <c r="AC76" s="85" t="s">
        <v>203</v>
      </c>
      <c r="AD76" s="85"/>
      <c r="AE76" s="85">
        <v>53006221</v>
      </c>
      <c r="AF76" s="85">
        <v>1</v>
      </c>
      <c r="AG76" s="89">
        <v>30435</v>
      </c>
      <c r="AH76" s="85" t="s">
        <v>1064</v>
      </c>
      <c r="AI76" s="85"/>
      <c r="AJ76" s="92">
        <v>3178550914</v>
      </c>
      <c r="AK76" s="85" t="s">
        <v>1065</v>
      </c>
      <c r="AL76" s="85" t="s">
        <v>189</v>
      </c>
      <c r="AM76" s="85" t="s">
        <v>234</v>
      </c>
      <c r="AN76" s="85" t="s">
        <v>1049</v>
      </c>
      <c r="AO76" s="85">
        <v>1010190690</v>
      </c>
      <c r="AP76" s="85" t="s">
        <v>1050</v>
      </c>
      <c r="AQ76" s="85"/>
      <c r="AR76" s="85"/>
      <c r="AS76" s="89">
        <v>46062</v>
      </c>
      <c r="AT76" s="85"/>
      <c r="AU76" s="85"/>
      <c r="AV76" s="85"/>
      <c r="AW76" s="85"/>
      <c r="AX76" s="85" t="s">
        <v>1051</v>
      </c>
      <c r="AY76" s="85" t="s">
        <v>147</v>
      </c>
      <c r="AZ76" s="105">
        <v>46032</v>
      </c>
      <c r="BA76" s="105">
        <v>46034</v>
      </c>
      <c r="BB76" s="115">
        <v>63352000</v>
      </c>
      <c r="BC76" s="105">
        <v>46037</v>
      </c>
      <c r="BD76" s="105">
        <v>46279</v>
      </c>
      <c r="BE76" s="105">
        <f t="shared" si="3"/>
        <v>46279</v>
      </c>
      <c r="BF76" s="122"/>
      <c r="BG76" s="85" t="s">
        <v>929</v>
      </c>
      <c r="BH76" s="110">
        <v>7919000</v>
      </c>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v>0</v>
      </c>
      <c r="CM76" s="110">
        <v>63352000</v>
      </c>
      <c r="CN76" s="85"/>
      <c r="CO76" s="89">
        <v>46279</v>
      </c>
      <c r="CP76" s="89">
        <f t="shared" si="4"/>
        <v>46459</v>
      </c>
      <c r="CQ76" s="115">
        <v>63352000</v>
      </c>
      <c r="CR76" s="85" t="s">
        <v>1066</v>
      </c>
      <c r="CS76" s="89">
        <v>46035</v>
      </c>
      <c r="CT76" s="128" t="s">
        <v>1067</v>
      </c>
      <c r="CU76" s="85"/>
      <c r="CV76" s="85"/>
      <c r="CW76" s="85" t="s">
        <v>1068</v>
      </c>
      <c r="CX76" s="85" t="s">
        <v>203</v>
      </c>
      <c r="CY76" s="85" t="s">
        <v>1069</v>
      </c>
      <c r="CZ76" s="85">
        <v>2537</v>
      </c>
      <c r="DA76" s="85" t="s">
        <v>152</v>
      </c>
      <c r="DB76" s="85">
        <v>1</v>
      </c>
      <c r="DC76" s="85" t="s">
        <v>153</v>
      </c>
      <c r="DD76" s="85"/>
      <c r="DE76" s="85"/>
      <c r="DF76" s="85"/>
      <c r="DG76" s="85"/>
      <c r="DH76" s="85"/>
      <c r="DI76" s="85"/>
      <c r="DJ76" s="85"/>
      <c r="DK76" s="85"/>
      <c r="DL76" s="85"/>
      <c r="DM76" s="85"/>
      <c r="DN76" s="85"/>
      <c r="DO76" s="85"/>
      <c r="DP76" s="85"/>
      <c r="DQ76" s="85"/>
      <c r="DR76" s="85"/>
      <c r="DS76" s="85"/>
      <c r="DT76" s="86"/>
      <c r="DU76" s="81"/>
      <c r="DV76" s="72"/>
      <c r="DW76" s="72"/>
      <c r="DX76" s="72"/>
      <c r="DY76" s="72"/>
      <c r="DZ76" s="74"/>
      <c r="EA76" s="68"/>
      <c r="EB76" s="68"/>
      <c r="EC76" s="68"/>
      <c r="ED76" s="68"/>
      <c r="EE76" s="68"/>
      <c r="EF76" s="68"/>
      <c r="EG76" s="68"/>
      <c r="EH76" s="68"/>
      <c r="EI76" s="68"/>
      <c r="EJ76" s="68"/>
      <c r="EK76" s="68"/>
    </row>
    <row r="77" spans="1:141" ht="30" customHeight="1">
      <c r="A77" s="3" t="s">
        <v>123</v>
      </c>
      <c r="B77" s="84">
        <v>2026</v>
      </c>
      <c r="C77" s="85" t="s">
        <v>1070</v>
      </c>
      <c r="D77" s="85"/>
      <c r="E77" s="85" t="s">
        <v>125</v>
      </c>
      <c r="F77" s="85">
        <v>144888</v>
      </c>
      <c r="G77" s="89">
        <v>46042</v>
      </c>
      <c r="H77" s="85" t="s">
        <v>1071</v>
      </c>
      <c r="I77" s="85" t="s">
        <v>1072</v>
      </c>
      <c r="J77" s="92" t="s">
        <v>1073</v>
      </c>
      <c r="K77" s="92" t="s">
        <v>1074</v>
      </c>
      <c r="L77" s="85" t="s">
        <v>1075</v>
      </c>
      <c r="M77" s="85" t="s">
        <v>1076</v>
      </c>
      <c r="N77" s="85">
        <v>80111700</v>
      </c>
      <c r="O77" s="85" t="s">
        <v>1077</v>
      </c>
      <c r="P77" s="85" t="s">
        <v>1078</v>
      </c>
      <c r="Q77" s="85">
        <v>124</v>
      </c>
      <c r="R77" s="89">
        <v>46028</v>
      </c>
      <c r="S77" s="85">
        <v>6</v>
      </c>
      <c r="T77" s="89">
        <v>46031</v>
      </c>
      <c r="U77" s="85" t="s">
        <v>134</v>
      </c>
      <c r="V77" s="85" t="s">
        <v>135</v>
      </c>
      <c r="W77" s="85" t="s">
        <v>136</v>
      </c>
      <c r="X77" s="85">
        <v>1</v>
      </c>
      <c r="Y77" s="85" t="s">
        <v>1079</v>
      </c>
      <c r="Z77" s="85" t="s">
        <v>1075</v>
      </c>
      <c r="AA77" s="85" t="s">
        <v>138</v>
      </c>
      <c r="AB77" s="85" t="s">
        <v>139</v>
      </c>
      <c r="AC77" s="85" t="s">
        <v>203</v>
      </c>
      <c r="AD77" s="85"/>
      <c r="AE77" s="85">
        <v>52503852</v>
      </c>
      <c r="AF77" s="85">
        <v>7</v>
      </c>
      <c r="AG77" s="89">
        <v>28816</v>
      </c>
      <c r="AH77" s="85" t="s">
        <v>1080</v>
      </c>
      <c r="AI77" s="85"/>
      <c r="AJ77" s="92">
        <v>3208035861</v>
      </c>
      <c r="AK77" s="85" t="s">
        <v>1081</v>
      </c>
      <c r="AL77" s="85" t="s">
        <v>189</v>
      </c>
      <c r="AM77" s="85" t="s">
        <v>144</v>
      </c>
      <c r="AN77" s="85" t="s">
        <v>1049</v>
      </c>
      <c r="AO77" s="85">
        <v>1010190690</v>
      </c>
      <c r="AP77" s="85" t="s">
        <v>1050</v>
      </c>
      <c r="AQ77" s="85"/>
      <c r="AR77" s="85"/>
      <c r="AS77" s="89">
        <v>46062</v>
      </c>
      <c r="AT77" s="85"/>
      <c r="AU77" s="85"/>
      <c r="AV77" s="85"/>
      <c r="AW77" s="85"/>
      <c r="AX77" s="85" t="s">
        <v>1051</v>
      </c>
      <c r="AY77" s="85" t="s">
        <v>147</v>
      </c>
      <c r="AZ77" s="105">
        <v>46030</v>
      </c>
      <c r="BA77" s="105">
        <v>46030</v>
      </c>
      <c r="BB77" s="115">
        <v>63352000</v>
      </c>
      <c r="BC77" s="105">
        <v>46031</v>
      </c>
      <c r="BD77" s="105">
        <v>46273</v>
      </c>
      <c r="BE77" s="105">
        <f t="shared" si="3"/>
        <v>46273</v>
      </c>
      <c r="BF77" s="122"/>
      <c r="BG77" s="85" t="s">
        <v>929</v>
      </c>
      <c r="BH77" s="110">
        <v>7919000</v>
      </c>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v>0</v>
      </c>
      <c r="CM77" s="110">
        <v>63352000</v>
      </c>
      <c r="CN77" s="85"/>
      <c r="CO77" s="89">
        <v>46273</v>
      </c>
      <c r="CP77" s="89">
        <f t="shared" si="4"/>
        <v>46453</v>
      </c>
      <c r="CQ77" s="115">
        <v>63352000</v>
      </c>
      <c r="CR77" s="85" t="s">
        <v>149</v>
      </c>
      <c r="CS77" s="89">
        <v>46030</v>
      </c>
      <c r="CT77" s="128">
        <v>6346101006385</v>
      </c>
      <c r="CU77" s="85"/>
      <c r="CV77" s="85"/>
      <c r="CW77" s="85" t="s">
        <v>1082</v>
      </c>
      <c r="CX77" s="85" t="s">
        <v>203</v>
      </c>
      <c r="CY77" s="85" t="s">
        <v>464</v>
      </c>
      <c r="CZ77" s="85">
        <v>2537</v>
      </c>
      <c r="DA77" s="85" t="s">
        <v>152</v>
      </c>
      <c r="DB77" s="85">
        <v>1</v>
      </c>
      <c r="DC77" s="85" t="s">
        <v>153</v>
      </c>
      <c r="DD77" s="85"/>
      <c r="DE77" s="85"/>
      <c r="DF77" s="85"/>
      <c r="DG77" s="85"/>
      <c r="DH77" s="85"/>
      <c r="DI77" s="85"/>
      <c r="DJ77" s="85"/>
      <c r="DK77" s="85"/>
      <c r="DL77" s="85"/>
      <c r="DM77" s="85"/>
      <c r="DN77" s="85"/>
      <c r="DO77" s="85"/>
      <c r="DP77" s="85"/>
      <c r="DQ77" s="85"/>
      <c r="DR77" s="85"/>
      <c r="DS77" s="85"/>
      <c r="DT77" s="86"/>
      <c r="DU77" s="81"/>
      <c r="DV77" s="72"/>
      <c r="DW77" s="72"/>
      <c r="DX77" s="72"/>
      <c r="DY77" s="72"/>
      <c r="DZ77" s="74"/>
      <c r="EA77" s="68"/>
      <c r="EB77" s="68"/>
      <c r="EC77" s="68"/>
      <c r="ED77" s="68"/>
      <c r="EE77" s="68"/>
      <c r="EF77" s="68"/>
      <c r="EG77" s="68"/>
      <c r="EH77" s="68"/>
      <c r="EI77" s="68"/>
      <c r="EJ77" s="68"/>
      <c r="EK77" s="68"/>
    </row>
    <row r="78" spans="1:141" ht="30" customHeight="1">
      <c r="A78" s="3" t="s">
        <v>123</v>
      </c>
      <c r="B78" s="84">
        <v>2026</v>
      </c>
      <c r="C78" s="85" t="s">
        <v>1083</v>
      </c>
      <c r="D78" s="85"/>
      <c r="E78" s="85" t="s">
        <v>125</v>
      </c>
      <c r="F78" s="85">
        <v>145245</v>
      </c>
      <c r="G78" s="89">
        <v>46035</v>
      </c>
      <c r="H78" s="85" t="s">
        <v>1084</v>
      </c>
      <c r="I78" s="85" t="s">
        <v>1085</v>
      </c>
      <c r="J78" s="92" t="s">
        <v>1086</v>
      </c>
      <c r="K78" s="92" t="s">
        <v>1087</v>
      </c>
      <c r="L78" s="85" t="s">
        <v>1088</v>
      </c>
      <c r="M78" s="85" t="s">
        <v>1089</v>
      </c>
      <c r="N78" s="85">
        <v>80111700</v>
      </c>
      <c r="O78" s="85" t="s">
        <v>1090</v>
      </c>
      <c r="P78" s="85" t="s">
        <v>1091</v>
      </c>
      <c r="Q78" s="85">
        <v>22</v>
      </c>
      <c r="R78" s="89">
        <v>46028</v>
      </c>
      <c r="S78" s="85">
        <v>275</v>
      </c>
      <c r="T78" s="89">
        <v>46037</v>
      </c>
      <c r="U78" s="85" t="s">
        <v>134</v>
      </c>
      <c r="V78" s="85" t="s">
        <v>135</v>
      </c>
      <c r="W78" s="85" t="s">
        <v>136</v>
      </c>
      <c r="X78" s="85">
        <v>1</v>
      </c>
      <c r="Y78" s="85" t="s">
        <v>1092</v>
      </c>
      <c r="Z78" s="85" t="s">
        <v>1088</v>
      </c>
      <c r="AA78" s="85" t="s">
        <v>138</v>
      </c>
      <c r="AB78" s="85" t="s">
        <v>139</v>
      </c>
      <c r="AC78" s="85" t="s">
        <v>203</v>
      </c>
      <c r="AD78" s="85"/>
      <c r="AE78" s="85">
        <v>1030692697</v>
      </c>
      <c r="AF78" s="85">
        <v>1</v>
      </c>
      <c r="AG78" s="89">
        <v>36109</v>
      </c>
      <c r="AH78" s="85" t="s">
        <v>1093</v>
      </c>
      <c r="AI78" s="85"/>
      <c r="AJ78" s="92">
        <v>3196780740</v>
      </c>
      <c r="AK78" s="85" t="s">
        <v>1094</v>
      </c>
      <c r="AL78" s="85" t="s">
        <v>271</v>
      </c>
      <c r="AM78" s="85" t="s">
        <v>144</v>
      </c>
      <c r="AN78" s="85" t="s">
        <v>1049</v>
      </c>
      <c r="AO78" s="85">
        <v>1010190690</v>
      </c>
      <c r="AP78" s="85" t="s">
        <v>1050</v>
      </c>
      <c r="AQ78" s="85"/>
      <c r="AR78" s="85"/>
      <c r="AS78" s="89">
        <v>46062</v>
      </c>
      <c r="AT78" s="85"/>
      <c r="AU78" s="85"/>
      <c r="AV78" s="85"/>
      <c r="AW78" s="85"/>
      <c r="AX78" s="85" t="s">
        <v>1051</v>
      </c>
      <c r="AY78" s="85" t="s">
        <v>147</v>
      </c>
      <c r="AZ78" s="105">
        <v>46032</v>
      </c>
      <c r="BA78" s="105">
        <v>46035</v>
      </c>
      <c r="BB78" s="115">
        <v>63352000</v>
      </c>
      <c r="BC78" s="105">
        <v>46037</v>
      </c>
      <c r="BD78" s="105">
        <v>46280</v>
      </c>
      <c r="BE78" s="105">
        <f t="shared" si="3"/>
        <v>46280</v>
      </c>
      <c r="BF78" s="122"/>
      <c r="BG78" s="85" t="s">
        <v>929</v>
      </c>
      <c r="BH78" s="110">
        <v>7919000</v>
      </c>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v>0</v>
      </c>
      <c r="CM78" s="110">
        <v>63352000</v>
      </c>
      <c r="CN78" s="85"/>
      <c r="CO78" s="89">
        <v>46280</v>
      </c>
      <c r="CP78" s="89">
        <f t="shared" si="4"/>
        <v>46460</v>
      </c>
      <c r="CQ78" s="115">
        <v>63352000</v>
      </c>
      <c r="CR78" s="85" t="e">
        <v>#N/A</v>
      </c>
      <c r="CS78" s="89" t="e">
        <v>#N/A</v>
      </c>
      <c r="CT78" s="128" t="s">
        <v>1095</v>
      </c>
      <c r="CU78" s="85"/>
      <c r="CV78" s="85"/>
      <c r="CW78" s="85" t="s">
        <v>1096</v>
      </c>
      <c r="CX78" s="85" t="s">
        <v>203</v>
      </c>
      <c r="CY78" s="85" t="s">
        <v>947</v>
      </c>
      <c r="CZ78" s="85">
        <v>2537</v>
      </c>
      <c r="DA78" s="85" t="s">
        <v>152</v>
      </c>
      <c r="DB78" s="85">
        <v>5</v>
      </c>
      <c r="DC78" s="85" t="s">
        <v>153</v>
      </c>
      <c r="DD78" s="85"/>
      <c r="DE78" s="85"/>
      <c r="DF78" s="85"/>
      <c r="DG78" s="85"/>
      <c r="DH78" s="85"/>
      <c r="DI78" s="85"/>
      <c r="DJ78" s="85"/>
      <c r="DK78" s="85"/>
      <c r="DL78" s="85"/>
      <c r="DM78" s="85"/>
      <c r="DN78" s="85"/>
      <c r="DO78" s="85"/>
      <c r="DP78" s="85"/>
      <c r="DQ78" s="85"/>
      <c r="DR78" s="85"/>
      <c r="DS78" s="85"/>
      <c r="DT78" s="86"/>
      <c r="DU78" s="81"/>
      <c r="DV78" s="72"/>
      <c r="DW78" s="72"/>
      <c r="DX78" s="72"/>
      <c r="DY78" s="72"/>
      <c r="DZ78" s="74"/>
      <c r="EA78" s="68"/>
      <c r="EB78" s="68"/>
      <c r="EC78" s="68"/>
      <c r="ED78" s="68"/>
      <c r="EE78" s="68"/>
      <c r="EF78" s="68"/>
      <c r="EG78" s="68"/>
      <c r="EH78" s="68"/>
      <c r="EI78" s="68"/>
      <c r="EJ78" s="68"/>
      <c r="EK78" s="68"/>
    </row>
    <row r="79" spans="1:141" ht="30" customHeight="1">
      <c r="A79" s="3" t="s">
        <v>123</v>
      </c>
      <c r="B79" s="84">
        <v>2026</v>
      </c>
      <c r="C79" s="85" t="s">
        <v>1097</v>
      </c>
      <c r="D79" s="85"/>
      <c r="E79" s="85" t="s">
        <v>125</v>
      </c>
      <c r="F79" s="85">
        <v>145251</v>
      </c>
      <c r="G79" s="89">
        <v>46035</v>
      </c>
      <c r="H79" s="85" t="s">
        <v>1098</v>
      </c>
      <c r="I79" s="85" t="s">
        <v>1099</v>
      </c>
      <c r="J79" s="92" t="s">
        <v>1100</v>
      </c>
      <c r="K79" s="92" t="s">
        <v>1101</v>
      </c>
      <c r="L79" s="85" t="s">
        <v>1102</v>
      </c>
      <c r="M79" s="85" t="s">
        <v>1103</v>
      </c>
      <c r="N79" s="85">
        <v>80111700</v>
      </c>
      <c r="O79" s="85" t="s">
        <v>1104</v>
      </c>
      <c r="P79" s="85" t="s">
        <v>1105</v>
      </c>
      <c r="Q79" s="85">
        <v>23</v>
      </c>
      <c r="R79" s="89">
        <v>46028</v>
      </c>
      <c r="S79" s="85">
        <v>1748</v>
      </c>
      <c r="T79" s="89">
        <v>46044</v>
      </c>
      <c r="U79" s="85" t="s">
        <v>134</v>
      </c>
      <c r="V79" s="85" t="s">
        <v>135</v>
      </c>
      <c r="W79" s="85" t="s">
        <v>136</v>
      </c>
      <c r="X79" s="85">
        <v>1</v>
      </c>
      <c r="Y79" s="85" t="s">
        <v>1106</v>
      </c>
      <c r="Z79" s="85" t="s">
        <v>1102</v>
      </c>
      <c r="AA79" s="85" t="s">
        <v>138</v>
      </c>
      <c r="AB79" s="85" t="s">
        <v>164</v>
      </c>
      <c r="AC79" s="85" t="s">
        <v>218</v>
      </c>
      <c r="AD79" s="85"/>
      <c r="AE79" s="85">
        <v>1019052561</v>
      </c>
      <c r="AF79" s="85">
        <v>3</v>
      </c>
      <c r="AG79" s="89">
        <v>33163</v>
      </c>
      <c r="AH79" s="85" t="s">
        <v>1107</v>
      </c>
      <c r="AI79" s="85"/>
      <c r="AJ79" s="92">
        <v>3043892824</v>
      </c>
      <c r="AK79" s="85" t="s">
        <v>1108</v>
      </c>
      <c r="AL79" s="85" t="s">
        <v>258</v>
      </c>
      <c r="AM79" s="85" t="s">
        <v>144</v>
      </c>
      <c r="AN79" s="85" t="s">
        <v>1049</v>
      </c>
      <c r="AO79" s="85">
        <v>1010190690</v>
      </c>
      <c r="AP79" s="85" t="s">
        <v>1050</v>
      </c>
      <c r="AQ79" s="85"/>
      <c r="AR79" s="85"/>
      <c r="AS79" s="89">
        <v>46062</v>
      </c>
      <c r="AT79" s="85"/>
      <c r="AU79" s="85"/>
      <c r="AV79" s="85"/>
      <c r="AW79" s="85"/>
      <c r="AX79" s="85" t="s">
        <v>1051</v>
      </c>
      <c r="AY79" s="85" t="s">
        <v>147</v>
      </c>
      <c r="AZ79" s="105">
        <v>46032</v>
      </c>
      <c r="BA79" s="105">
        <v>46042</v>
      </c>
      <c r="BB79" s="115">
        <v>46432000</v>
      </c>
      <c r="BC79" s="105">
        <v>46044</v>
      </c>
      <c r="BD79" s="105">
        <v>46286</v>
      </c>
      <c r="BE79" s="105">
        <f t="shared" si="3"/>
        <v>46286</v>
      </c>
      <c r="BF79" s="122"/>
      <c r="BG79" s="85" t="s">
        <v>929</v>
      </c>
      <c r="BH79" s="110">
        <v>5804000</v>
      </c>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v>0</v>
      </c>
      <c r="CM79" s="110">
        <v>46432000</v>
      </c>
      <c r="CN79" s="85"/>
      <c r="CO79" s="89">
        <v>46286</v>
      </c>
      <c r="CP79" s="89">
        <f t="shared" si="4"/>
        <v>46466</v>
      </c>
      <c r="CQ79" s="115">
        <v>46432000</v>
      </c>
      <c r="CR79" s="85" t="s">
        <v>223</v>
      </c>
      <c r="CS79" s="89">
        <v>46042</v>
      </c>
      <c r="CT79" s="128">
        <v>2146101131376</v>
      </c>
      <c r="CU79" s="85"/>
      <c r="CV79" s="85"/>
      <c r="CW79" s="85" t="s">
        <v>1109</v>
      </c>
      <c r="CX79" s="85" t="s">
        <v>218</v>
      </c>
      <c r="CY79" s="85" t="s">
        <v>1110</v>
      </c>
      <c r="CZ79" s="85">
        <v>2537</v>
      </c>
      <c r="DA79" s="85" t="s">
        <v>152</v>
      </c>
      <c r="DB79" s="85">
        <v>1</v>
      </c>
      <c r="DC79" s="85" t="s">
        <v>153</v>
      </c>
      <c r="DD79" s="85"/>
      <c r="DE79" s="85"/>
      <c r="DF79" s="85"/>
      <c r="DG79" s="85"/>
      <c r="DH79" s="85"/>
      <c r="DI79" s="85"/>
      <c r="DJ79" s="85"/>
      <c r="DK79" s="85"/>
      <c r="DL79" s="85"/>
      <c r="DM79" s="85"/>
      <c r="DN79" s="85"/>
      <c r="DO79" s="85"/>
      <c r="DP79" s="85"/>
      <c r="DQ79" s="85"/>
      <c r="DR79" s="85"/>
      <c r="DS79" s="85"/>
      <c r="DT79" s="86"/>
      <c r="DU79" s="81"/>
      <c r="DV79" s="72"/>
      <c r="DW79" s="72"/>
      <c r="DX79" s="72"/>
      <c r="DY79" s="72"/>
      <c r="DZ79" s="74"/>
      <c r="EA79" s="68"/>
      <c r="EB79" s="68"/>
      <c r="EC79" s="68"/>
      <c r="ED79" s="68"/>
      <c r="EE79" s="68"/>
      <c r="EF79" s="68"/>
      <c r="EG79" s="68"/>
      <c r="EH79" s="68"/>
      <c r="EI79" s="68"/>
      <c r="EJ79" s="68"/>
      <c r="EK79" s="68"/>
    </row>
    <row r="80" spans="1:141" ht="30" customHeight="1">
      <c r="A80" s="3" t="s">
        <v>123</v>
      </c>
      <c r="B80" s="84">
        <v>2026</v>
      </c>
      <c r="C80" s="85" t="s">
        <v>1111</v>
      </c>
      <c r="D80" s="85"/>
      <c r="E80" s="85" t="s">
        <v>1112</v>
      </c>
      <c r="F80" s="85">
        <v>145318</v>
      </c>
      <c r="G80" s="89">
        <v>46036</v>
      </c>
      <c r="H80" s="85" t="s">
        <v>1113</v>
      </c>
      <c r="I80" s="85" t="s">
        <v>1114</v>
      </c>
      <c r="J80" s="92" t="s">
        <v>1115</v>
      </c>
      <c r="K80" s="92" t="s">
        <v>1116</v>
      </c>
      <c r="L80" s="85" t="s">
        <v>1117</v>
      </c>
      <c r="M80" s="85" t="s">
        <v>1118</v>
      </c>
      <c r="N80" s="85">
        <v>80111700</v>
      </c>
      <c r="O80" s="85" t="s">
        <v>1119</v>
      </c>
      <c r="P80" s="85" t="s">
        <v>1120</v>
      </c>
      <c r="Q80" s="85">
        <v>26</v>
      </c>
      <c r="R80" s="89">
        <v>46028</v>
      </c>
      <c r="S80" s="85">
        <v>279</v>
      </c>
      <c r="T80" s="89">
        <v>46037</v>
      </c>
      <c r="U80" s="85" t="s">
        <v>134</v>
      </c>
      <c r="V80" s="85" t="s">
        <v>135</v>
      </c>
      <c r="W80" s="85" t="s">
        <v>136</v>
      </c>
      <c r="X80" s="85">
        <v>1</v>
      </c>
      <c r="Y80" s="85" t="s">
        <v>1121</v>
      </c>
      <c r="Z80" s="85" t="s">
        <v>1117</v>
      </c>
      <c r="AA80" s="85" t="s">
        <v>138</v>
      </c>
      <c r="AB80" s="85" t="s">
        <v>164</v>
      </c>
      <c r="AC80" s="85" t="s">
        <v>203</v>
      </c>
      <c r="AD80" s="85"/>
      <c r="AE80" s="85">
        <v>79939839</v>
      </c>
      <c r="AF80" s="85">
        <v>0</v>
      </c>
      <c r="AG80" s="89">
        <v>28081</v>
      </c>
      <c r="AH80" s="85" t="s">
        <v>1122</v>
      </c>
      <c r="AI80" s="85"/>
      <c r="AJ80" s="92">
        <v>3175862309</v>
      </c>
      <c r="AK80" s="85" t="s">
        <v>1123</v>
      </c>
      <c r="AL80" s="85" t="s">
        <v>258</v>
      </c>
      <c r="AM80" s="85" t="s">
        <v>234</v>
      </c>
      <c r="AN80" s="85" t="s">
        <v>1049</v>
      </c>
      <c r="AO80" s="85">
        <v>0</v>
      </c>
      <c r="AP80" s="85" t="s">
        <v>1050</v>
      </c>
      <c r="AQ80" s="85"/>
      <c r="AR80" s="85"/>
      <c r="AS80" s="89">
        <v>46062</v>
      </c>
      <c r="AT80" s="85"/>
      <c r="AU80" s="85"/>
      <c r="AV80" s="85"/>
      <c r="AW80" s="85"/>
      <c r="AX80" s="85" t="s">
        <v>1124</v>
      </c>
      <c r="AY80" s="85" t="s">
        <v>147</v>
      </c>
      <c r="AZ80" s="105">
        <v>46033</v>
      </c>
      <c r="BA80" s="105">
        <v>46035</v>
      </c>
      <c r="BB80" s="115">
        <v>46432000</v>
      </c>
      <c r="BC80" s="105">
        <v>46048</v>
      </c>
      <c r="BD80" s="105">
        <v>46290</v>
      </c>
      <c r="BE80" s="105">
        <f t="shared" si="3"/>
        <v>46290</v>
      </c>
      <c r="BF80" s="122"/>
      <c r="BG80" s="85" t="s">
        <v>929</v>
      </c>
      <c r="BH80" s="110">
        <v>5804000</v>
      </c>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v>0</v>
      </c>
      <c r="CM80" s="110">
        <v>46432000</v>
      </c>
      <c r="CN80" s="85"/>
      <c r="CO80" s="89">
        <v>46290</v>
      </c>
      <c r="CP80" s="89">
        <f t="shared" si="4"/>
        <v>46470</v>
      </c>
      <c r="CQ80" s="115">
        <v>46432000</v>
      </c>
      <c r="CR80" s="85" t="s">
        <v>223</v>
      </c>
      <c r="CS80" s="89">
        <v>46036</v>
      </c>
      <c r="CT80" s="128">
        <v>1446101156109</v>
      </c>
      <c r="CU80" s="85"/>
      <c r="CV80" s="85"/>
      <c r="CW80" s="85" t="s">
        <v>1125</v>
      </c>
      <c r="CX80" s="85" t="s">
        <v>203</v>
      </c>
      <c r="CY80" s="85" t="s">
        <v>245</v>
      </c>
      <c r="CZ80" s="85">
        <v>2537</v>
      </c>
      <c r="DA80" s="85" t="s">
        <v>152</v>
      </c>
      <c r="DB80" s="85">
        <v>5</v>
      </c>
      <c r="DC80" s="85" t="s">
        <v>153</v>
      </c>
      <c r="DD80" s="85"/>
      <c r="DE80" s="85"/>
      <c r="DF80" s="85"/>
      <c r="DG80" s="85"/>
      <c r="DH80" s="85"/>
      <c r="DI80" s="85"/>
      <c r="DJ80" s="85"/>
      <c r="DK80" s="85"/>
      <c r="DL80" s="85"/>
      <c r="DM80" s="85"/>
      <c r="DN80" s="85"/>
      <c r="DO80" s="85"/>
      <c r="DP80" s="85"/>
      <c r="DQ80" s="85"/>
      <c r="DR80" s="85"/>
      <c r="DS80" s="85"/>
      <c r="DT80" s="86"/>
      <c r="DU80" s="81"/>
      <c r="DV80" s="72"/>
      <c r="DW80" s="72"/>
      <c r="DX80" s="72"/>
      <c r="DY80" s="72"/>
      <c r="DZ80" s="74"/>
      <c r="EA80" s="68"/>
      <c r="EB80" s="68"/>
      <c r="EC80" s="68"/>
      <c r="ED80" s="68"/>
      <c r="EE80" s="68"/>
      <c r="EF80" s="68"/>
      <c r="EG80" s="68"/>
      <c r="EH80" s="68"/>
      <c r="EI80" s="68"/>
      <c r="EJ80" s="68"/>
      <c r="EK80" s="68"/>
    </row>
    <row r="81" spans="1:141" ht="30" customHeight="1">
      <c r="A81" s="3" t="s">
        <v>123</v>
      </c>
      <c r="B81" s="84">
        <v>2026</v>
      </c>
      <c r="C81" s="85" t="s">
        <v>1126</v>
      </c>
      <c r="D81" s="85"/>
      <c r="E81" s="85" t="s">
        <v>125</v>
      </c>
      <c r="F81" s="85">
        <v>145318</v>
      </c>
      <c r="G81" s="89">
        <v>46036</v>
      </c>
      <c r="H81" s="85" t="s">
        <v>1113</v>
      </c>
      <c r="I81" s="85" t="s">
        <v>1127</v>
      </c>
      <c r="J81" s="92" t="s">
        <v>1128</v>
      </c>
      <c r="K81" s="92" t="s">
        <v>1129</v>
      </c>
      <c r="L81" s="85" t="s">
        <v>1130</v>
      </c>
      <c r="M81" s="85" t="s">
        <v>1118</v>
      </c>
      <c r="N81" s="85">
        <v>80111700</v>
      </c>
      <c r="O81" s="85" t="s">
        <v>1119</v>
      </c>
      <c r="P81" s="85" t="s">
        <v>1131</v>
      </c>
      <c r="Q81" s="85">
        <v>26</v>
      </c>
      <c r="R81" s="89">
        <v>46028</v>
      </c>
      <c r="S81" s="85">
        <v>280</v>
      </c>
      <c r="T81" s="89">
        <v>46037</v>
      </c>
      <c r="U81" s="85" t="s">
        <v>134</v>
      </c>
      <c r="V81" s="85" t="s">
        <v>135</v>
      </c>
      <c r="W81" s="85" t="s">
        <v>136</v>
      </c>
      <c r="X81" s="85">
        <v>1</v>
      </c>
      <c r="Y81" s="85" t="s">
        <v>1121</v>
      </c>
      <c r="Z81" s="85" t="s">
        <v>1130</v>
      </c>
      <c r="AA81" s="85" t="s">
        <v>138</v>
      </c>
      <c r="AB81" s="85" t="s">
        <v>139</v>
      </c>
      <c r="AC81" s="85" t="s">
        <v>203</v>
      </c>
      <c r="AD81" s="85"/>
      <c r="AE81" s="85">
        <v>1000378752</v>
      </c>
      <c r="AF81" s="85">
        <v>4</v>
      </c>
      <c r="AG81" s="89">
        <v>36941</v>
      </c>
      <c r="AH81" s="85" t="s">
        <v>1132</v>
      </c>
      <c r="AI81" s="85" t="e">
        <v>#REF!</v>
      </c>
      <c r="AJ81" s="92">
        <v>3152079360</v>
      </c>
      <c r="AK81" s="85" t="s">
        <v>1133</v>
      </c>
      <c r="AL81" s="85" t="s">
        <v>143</v>
      </c>
      <c r="AM81" s="85" t="s">
        <v>385</v>
      </c>
      <c r="AN81" s="85" t="s">
        <v>1049</v>
      </c>
      <c r="AO81" s="85">
        <v>1010190690</v>
      </c>
      <c r="AP81" s="85" t="s">
        <v>1050</v>
      </c>
      <c r="AQ81" s="85"/>
      <c r="AR81" s="85"/>
      <c r="AS81" s="89">
        <v>46062</v>
      </c>
      <c r="AT81" s="85"/>
      <c r="AU81" s="85"/>
      <c r="AV81" s="85"/>
      <c r="AW81" s="85"/>
      <c r="AX81" s="85" t="s">
        <v>1051</v>
      </c>
      <c r="AY81" s="85" t="s">
        <v>147</v>
      </c>
      <c r="AZ81" s="105">
        <v>46033</v>
      </c>
      <c r="BA81" s="105">
        <v>46035</v>
      </c>
      <c r="BB81" s="115">
        <v>46432000</v>
      </c>
      <c r="BC81" s="105">
        <v>46037</v>
      </c>
      <c r="BD81" s="105">
        <v>46277</v>
      </c>
      <c r="BE81" s="105">
        <f t="shared" si="3"/>
        <v>46277</v>
      </c>
      <c r="BF81" s="122"/>
      <c r="BG81" s="85" t="s">
        <v>929</v>
      </c>
      <c r="BH81" s="110">
        <v>5804000</v>
      </c>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v>0</v>
      </c>
      <c r="CM81" s="110">
        <v>46432000</v>
      </c>
      <c r="CN81" s="85"/>
      <c r="CO81" s="89">
        <v>46277</v>
      </c>
      <c r="CP81" s="89">
        <f t="shared" si="4"/>
        <v>46457</v>
      </c>
      <c r="CQ81" s="115">
        <v>46432000</v>
      </c>
      <c r="CR81" s="85" t="s">
        <v>1134</v>
      </c>
      <c r="CS81" s="89">
        <v>46036</v>
      </c>
      <c r="CT81" s="128">
        <v>3946101018198</v>
      </c>
      <c r="CU81" s="85"/>
      <c r="CV81" s="85"/>
      <c r="CW81" s="85" t="s">
        <v>1125</v>
      </c>
      <c r="CX81" s="85" t="s">
        <v>203</v>
      </c>
      <c r="CY81" s="85" t="s">
        <v>1135</v>
      </c>
      <c r="CZ81" s="85">
        <v>2537</v>
      </c>
      <c r="DA81" s="85" t="s">
        <v>152</v>
      </c>
      <c r="DB81" s="85">
        <v>5</v>
      </c>
      <c r="DC81" s="85" t="s">
        <v>153</v>
      </c>
      <c r="DD81" s="85"/>
      <c r="DE81" s="85"/>
      <c r="DF81" s="85"/>
      <c r="DG81" s="85"/>
      <c r="DH81" s="85"/>
      <c r="DI81" s="85"/>
      <c r="DJ81" s="85"/>
      <c r="DK81" s="85"/>
      <c r="DL81" s="85"/>
      <c r="DM81" s="85"/>
      <c r="DN81" s="85"/>
      <c r="DO81" s="85"/>
      <c r="DP81" s="85"/>
      <c r="DQ81" s="85"/>
      <c r="DR81" s="85"/>
      <c r="DS81" s="85"/>
      <c r="DT81" s="86"/>
      <c r="DU81" s="81"/>
      <c r="DV81" s="72"/>
      <c r="DW81" s="72"/>
      <c r="DX81" s="72"/>
      <c r="DY81" s="72"/>
      <c r="DZ81" s="74"/>
      <c r="EA81" s="68"/>
      <c r="EB81" s="68"/>
      <c r="EC81" s="68"/>
      <c r="ED81" s="68"/>
      <c r="EE81" s="68"/>
      <c r="EF81" s="68"/>
      <c r="EG81" s="68"/>
      <c r="EH81" s="68"/>
      <c r="EI81" s="68"/>
      <c r="EJ81" s="68"/>
      <c r="EK81" s="68"/>
    </row>
    <row r="82" spans="1:141" ht="30" customHeight="1">
      <c r="A82" s="3" t="s">
        <v>123</v>
      </c>
      <c r="B82" s="84">
        <v>2026</v>
      </c>
      <c r="C82" s="85" t="s">
        <v>1136</v>
      </c>
      <c r="D82" s="85"/>
      <c r="E82" s="85" t="s">
        <v>125</v>
      </c>
      <c r="F82" s="85">
        <v>145318</v>
      </c>
      <c r="G82" s="89">
        <v>46036</v>
      </c>
      <c r="H82" s="85" t="s">
        <v>1113</v>
      </c>
      <c r="I82" s="85" t="s">
        <v>1137</v>
      </c>
      <c r="J82" s="92" t="s">
        <v>1138</v>
      </c>
      <c r="K82" s="92" t="s">
        <v>1139</v>
      </c>
      <c r="L82" s="85" t="s">
        <v>1140</v>
      </c>
      <c r="M82" s="85" t="s">
        <v>1118</v>
      </c>
      <c r="N82" s="85">
        <v>80111700</v>
      </c>
      <c r="O82" s="85" t="s">
        <v>1119</v>
      </c>
      <c r="P82" s="85" t="s">
        <v>1141</v>
      </c>
      <c r="Q82" s="85">
        <v>26</v>
      </c>
      <c r="R82" s="89">
        <v>46028</v>
      </c>
      <c r="S82" s="85">
        <v>285</v>
      </c>
      <c r="T82" s="89">
        <v>46037</v>
      </c>
      <c r="U82" s="85" t="s">
        <v>134</v>
      </c>
      <c r="V82" s="85" t="s">
        <v>135</v>
      </c>
      <c r="W82" s="85" t="s">
        <v>136</v>
      </c>
      <c r="X82" s="85">
        <v>1</v>
      </c>
      <c r="Y82" s="85" t="s">
        <v>1142</v>
      </c>
      <c r="Z82" s="85" t="s">
        <v>1140</v>
      </c>
      <c r="AA82" s="85" t="s">
        <v>138</v>
      </c>
      <c r="AB82" s="85" t="s">
        <v>164</v>
      </c>
      <c r="AC82" s="85" t="s">
        <v>203</v>
      </c>
      <c r="AD82" s="85"/>
      <c r="AE82" s="85">
        <v>80829029</v>
      </c>
      <c r="AF82" s="85">
        <v>3</v>
      </c>
      <c r="AG82" s="89">
        <v>30998</v>
      </c>
      <c r="AH82" s="85" t="s">
        <v>1143</v>
      </c>
      <c r="AI82" s="85"/>
      <c r="AJ82" s="92">
        <v>3103366140</v>
      </c>
      <c r="AK82" s="85" t="s">
        <v>1144</v>
      </c>
      <c r="AL82" s="85" t="s">
        <v>258</v>
      </c>
      <c r="AM82" s="85" t="s">
        <v>234</v>
      </c>
      <c r="AN82" s="85" t="s">
        <v>1049</v>
      </c>
      <c r="AO82" s="85">
        <v>1010190690</v>
      </c>
      <c r="AP82" s="85" t="s">
        <v>1050</v>
      </c>
      <c r="AQ82" s="85"/>
      <c r="AR82" s="85"/>
      <c r="AS82" s="89">
        <v>46062</v>
      </c>
      <c r="AT82" s="85"/>
      <c r="AU82" s="85"/>
      <c r="AV82" s="85"/>
      <c r="AW82" s="85"/>
      <c r="AX82" s="85" t="s">
        <v>1051</v>
      </c>
      <c r="AY82" s="85" t="s">
        <v>147</v>
      </c>
      <c r="AZ82" s="105">
        <v>46033</v>
      </c>
      <c r="BA82" s="105">
        <v>46035</v>
      </c>
      <c r="BB82" s="115">
        <v>46432000</v>
      </c>
      <c r="BC82" s="105">
        <v>46036</v>
      </c>
      <c r="BD82" s="105">
        <v>46278</v>
      </c>
      <c r="BE82" s="105">
        <f t="shared" si="3"/>
        <v>46278</v>
      </c>
      <c r="BF82" s="122"/>
      <c r="BG82" s="85" t="s">
        <v>929</v>
      </c>
      <c r="BH82" s="110">
        <v>5804000</v>
      </c>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v>0</v>
      </c>
      <c r="CM82" s="110">
        <v>46432000</v>
      </c>
      <c r="CN82" s="85"/>
      <c r="CO82" s="89">
        <v>46278</v>
      </c>
      <c r="CP82" s="89">
        <f t="shared" si="4"/>
        <v>46458</v>
      </c>
      <c r="CQ82" s="115">
        <v>46432000</v>
      </c>
      <c r="CR82" s="85" t="s">
        <v>223</v>
      </c>
      <c r="CS82" s="89">
        <v>46035</v>
      </c>
      <c r="CT82" s="128">
        <v>1446101155766</v>
      </c>
      <c r="CU82" s="85"/>
      <c r="CV82" s="85"/>
      <c r="CW82" s="85" t="s">
        <v>1125</v>
      </c>
      <c r="CX82" s="85" t="s">
        <v>203</v>
      </c>
      <c r="CY82" s="85" t="s">
        <v>1145</v>
      </c>
      <c r="CZ82" s="85">
        <v>2537</v>
      </c>
      <c r="DA82" s="85" t="s">
        <v>152</v>
      </c>
      <c r="DB82" s="85">
        <v>5</v>
      </c>
      <c r="DC82" s="85" t="s">
        <v>153</v>
      </c>
      <c r="DD82" s="85"/>
      <c r="DE82" s="85"/>
      <c r="DF82" s="85"/>
      <c r="DG82" s="85"/>
      <c r="DH82" s="85"/>
      <c r="DI82" s="85"/>
      <c r="DJ82" s="85"/>
      <c r="DK82" s="85"/>
      <c r="DL82" s="85"/>
      <c r="DM82" s="85"/>
      <c r="DN82" s="85"/>
      <c r="DO82" s="85"/>
      <c r="DP82" s="85"/>
      <c r="DQ82" s="85"/>
      <c r="DR82" s="85"/>
      <c r="DS82" s="85"/>
      <c r="DT82" s="86"/>
      <c r="DU82" s="81"/>
      <c r="DV82" s="72"/>
      <c r="DW82" s="72"/>
      <c r="DX82" s="72"/>
      <c r="DY82" s="72"/>
      <c r="DZ82" s="74"/>
      <c r="EA82" s="68"/>
      <c r="EB82" s="68"/>
      <c r="EC82" s="68"/>
      <c r="ED82" s="68"/>
      <c r="EE82" s="68"/>
      <c r="EF82" s="68"/>
      <c r="EG82" s="68"/>
      <c r="EH82" s="68"/>
      <c r="EI82" s="68"/>
      <c r="EJ82" s="68"/>
      <c r="EK82" s="68"/>
    </row>
    <row r="83" spans="1:141" ht="30" customHeight="1">
      <c r="A83" s="3" t="s">
        <v>123</v>
      </c>
      <c r="B83" s="84">
        <v>2026</v>
      </c>
      <c r="C83" s="85" t="s">
        <v>1146</v>
      </c>
      <c r="D83" s="85"/>
      <c r="E83" s="85" t="s">
        <v>125</v>
      </c>
      <c r="F83" s="85">
        <v>145402</v>
      </c>
      <c r="G83" s="89">
        <v>46036</v>
      </c>
      <c r="H83" s="85" t="s">
        <v>1147</v>
      </c>
      <c r="I83" s="85" t="s">
        <v>1148</v>
      </c>
      <c r="J83" s="92" t="s">
        <v>1149</v>
      </c>
      <c r="K83" s="92" t="s">
        <v>1150</v>
      </c>
      <c r="L83" s="85" t="s">
        <v>1151</v>
      </c>
      <c r="M83" s="85" t="s">
        <v>1152</v>
      </c>
      <c r="N83" s="85">
        <v>80111700</v>
      </c>
      <c r="O83" s="85" t="s">
        <v>1153</v>
      </c>
      <c r="P83" s="85" t="s">
        <v>1154</v>
      </c>
      <c r="Q83" s="85">
        <v>161</v>
      </c>
      <c r="R83" s="89">
        <v>46031</v>
      </c>
      <c r="S83" s="85">
        <v>345</v>
      </c>
      <c r="T83" s="89">
        <v>46041</v>
      </c>
      <c r="U83" s="85" t="s">
        <v>134</v>
      </c>
      <c r="V83" s="85" t="s">
        <v>135</v>
      </c>
      <c r="W83" s="85" t="s">
        <v>136</v>
      </c>
      <c r="X83" s="85">
        <v>1</v>
      </c>
      <c r="Y83" s="85" t="s">
        <v>1155</v>
      </c>
      <c r="Z83" s="85" t="s">
        <v>1151</v>
      </c>
      <c r="AA83" s="85" t="s">
        <v>138</v>
      </c>
      <c r="AB83" s="85" t="s">
        <v>139</v>
      </c>
      <c r="AC83" s="85" t="s">
        <v>203</v>
      </c>
      <c r="AD83" s="85"/>
      <c r="AE83" s="85">
        <v>46386139</v>
      </c>
      <c r="AF83" s="85">
        <v>9</v>
      </c>
      <c r="AG83" s="89">
        <v>31002</v>
      </c>
      <c r="AH83" s="85" t="s">
        <v>1156</v>
      </c>
      <c r="AI83" s="85"/>
      <c r="AJ83" s="92">
        <v>3102194524</v>
      </c>
      <c r="AK83" s="85" t="s">
        <v>1157</v>
      </c>
      <c r="AL83" s="85" t="s">
        <v>271</v>
      </c>
      <c r="AM83" s="85" t="s">
        <v>222</v>
      </c>
      <c r="AN83" s="85" t="s">
        <v>1049</v>
      </c>
      <c r="AO83" s="85">
        <v>1010190690</v>
      </c>
      <c r="AP83" s="85" t="s">
        <v>1050</v>
      </c>
      <c r="AQ83" s="85"/>
      <c r="AR83" s="85"/>
      <c r="AS83" s="89">
        <v>46062</v>
      </c>
      <c r="AT83" s="85"/>
      <c r="AU83" s="85"/>
      <c r="AV83" s="85"/>
      <c r="AW83" s="85"/>
      <c r="AX83" s="85" t="s">
        <v>1051</v>
      </c>
      <c r="AY83" s="85" t="s">
        <v>147</v>
      </c>
      <c r="AZ83" s="105">
        <v>46035</v>
      </c>
      <c r="BA83" s="105">
        <v>46036</v>
      </c>
      <c r="BB83" s="115">
        <v>46432000</v>
      </c>
      <c r="BC83" s="105">
        <v>46042</v>
      </c>
      <c r="BD83" s="105">
        <v>46284</v>
      </c>
      <c r="BE83" s="105">
        <f t="shared" si="3"/>
        <v>46284</v>
      </c>
      <c r="BF83" s="122"/>
      <c r="BG83" s="85" t="s">
        <v>929</v>
      </c>
      <c r="BH83" s="110">
        <v>5804000</v>
      </c>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v>0</v>
      </c>
      <c r="CM83" s="110">
        <v>46432000</v>
      </c>
      <c r="CN83" s="85"/>
      <c r="CO83" s="89">
        <v>46284</v>
      </c>
      <c r="CP83" s="89">
        <f t="shared" si="4"/>
        <v>46464</v>
      </c>
      <c r="CQ83" s="115">
        <v>46432000</v>
      </c>
      <c r="CR83" s="85" t="s">
        <v>223</v>
      </c>
      <c r="CS83" s="89">
        <v>46041</v>
      </c>
      <c r="CT83" s="128">
        <v>1844101111721</v>
      </c>
      <c r="CU83" s="85"/>
      <c r="CV83" s="85"/>
      <c r="CW83" s="85" t="s">
        <v>1158</v>
      </c>
      <c r="CX83" s="85" t="s">
        <v>203</v>
      </c>
      <c r="CY83" s="85" t="s">
        <v>1159</v>
      </c>
      <c r="CZ83" s="85">
        <v>2537</v>
      </c>
      <c r="DA83" s="85" t="s">
        <v>152</v>
      </c>
      <c r="DB83" s="85">
        <v>1</v>
      </c>
      <c r="DC83" s="85" t="s">
        <v>153</v>
      </c>
      <c r="DD83" s="85"/>
      <c r="DE83" s="85"/>
      <c r="DF83" s="85"/>
      <c r="DG83" s="85"/>
      <c r="DH83" s="85"/>
      <c r="DI83" s="85"/>
      <c r="DJ83" s="85"/>
      <c r="DK83" s="85"/>
      <c r="DL83" s="85"/>
      <c r="DM83" s="85"/>
      <c r="DN83" s="85"/>
      <c r="DO83" s="85"/>
      <c r="DP83" s="85"/>
      <c r="DQ83" s="85"/>
      <c r="DR83" s="85"/>
      <c r="DS83" s="85"/>
      <c r="DT83" s="86"/>
      <c r="DU83" s="81"/>
      <c r="DV83" s="72"/>
      <c r="DW83" s="72"/>
      <c r="DX83" s="72"/>
      <c r="DY83" s="72"/>
      <c r="DZ83" s="74"/>
      <c r="EA83" s="68"/>
      <c r="EB83" s="68"/>
      <c r="EC83" s="68"/>
      <c r="ED83" s="68"/>
      <c r="EE83" s="68"/>
      <c r="EF83" s="68"/>
      <c r="EG83" s="68"/>
      <c r="EH83" s="68"/>
      <c r="EI83" s="68"/>
      <c r="EJ83" s="68"/>
      <c r="EK83" s="68"/>
    </row>
    <row r="84" spans="1:141" ht="30" customHeight="1">
      <c r="A84" s="3" t="s">
        <v>123</v>
      </c>
      <c r="B84" s="84">
        <v>2026</v>
      </c>
      <c r="C84" s="85" t="s">
        <v>1160</v>
      </c>
      <c r="D84" s="85"/>
      <c r="E84" s="85" t="s">
        <v>125</v>
      </c>
      <c r="F84" s="85">
        <v>145402</v>
      </c>
      <c r="G84" s="89">
        <v>46036</v>
      </c>
      <c r="H84" s="85" t="s">
        <v>1147</v>
      </c>
      <c r="I84" s="85" t="s">
        <v>1161</v>
      </c>
      <c r="J84" s="92" t="s">
        <v>1162</v>
      </c>
      <c r="K84" s="92" t="s">
        <v>1163</v>
      </c>
      <c r="L84" s="85" t="s">
        <v>1164</v>
      </c>
      <c r="M84" s="85" t="s">
        <v>1152</v>
      </c>
      <c r="N84" s="85">
        <v>80111700</v>
      </c>
      <c r="O84" s="85" t="s">
        <v>1153</v>
      </c>
      <c r="P84" s="85" t="s">
        <v>1165</v>
      </c>
      <c r="Q84" s="85">
        <v>161</v>
      </c>
      <c r="R84" s="89">
        <v>46031</v>
      </c>
      <c r="S84" s="85">
        <v>347</v>
      </c>
      <c r="T84" s="89">
        <v>46041</v>
      </c>
      <c r="U84" s="85" t="s">
        <v>134</v>
      </c>
      <c r="V84" s="85" t="s">
        <v>135</v>
      </c>
      <c r="W84" s="85" t="s">
        <v>136</v>
      </c>
      <c r="X84" s="85">
        <v>1</v>
      </c>
      <c r="Y84" s="85" t="s">
        <v>1155</v>
      </c>
      <c r="Z84" s="85" t="s">
        <v>1164</v>
      </c>
      <c r="AA84" s="85" t="s">
        <v>138</v>
      </c>
      <c r="AB84" s="85" t="s">
        <v>139</v>
      </c>
      <c r="AC84" s="85" t="s">
        <v>203</v>
      </c>
      <c r="AD84" s="85"/>
      <c r="AE84" s="85">
        <v>1022325145</v>
      </c>
      <c r="AF84" s="85">
        <v>6</v>
      </c>
      <c r="AG84" s="89">
        <v>31603</v>
      </c>
      <c r="AH84" s="85" t="s">
        <v>1166</v>
      </c>
      <c r="AI84" s="85"/>
      <c r="AJ84" s="92">
        <v>3113126118</v>
      </c>
      <c r="AK84" s="85" t="s">
        <v>1167</v>
      </c>
      <c r="AL84" s="85" t="s">
        <v>189</v>
      </c>
      <c r="AM84" s="85" t="s">
        <v>234</v>
      </c>
      <c r="AN84" s="85" t="s">
        <v>1049</v>
      </c>
      <c r="AO84" s="85">
        <v>1010190690</v>
      </c>
      <c r="AP84" s="85" t="s">
        <v>1050</v>
      </c>
      <c r="AQ84" s="85"/>
      <c r="AR84" s="85"/>
      <c r="AS84" s="89">
        <v>46062</v>
      </c>
      <c r="AT84" s="85"/>
      <c r="AU84" s="85"/>
      <c r="AV84" s="85"/>
      <c r="AW84" s="85"/>
      <c r="AX84" s="85" t="s">
        <v>1051</v>
      </c>
      <c r="AY84" s="85" t="s">
        <v>147</v>
      </c>
      <c r="AZ84" s="105">
        <v>46035</v>
      </c>
      <c r="BA84" s="105">
        <v>46036</v>
      </c>
      <c r="BB84" s="115">
        <v>46432000</v>
      </c>
      <c r="BC84" s="105">
        <v>46041</v>
      </c>
      <c r="BD84" s="105">
        <v>46280</v>
      </c>
      <c r="BE84" s="105">
        <f t="shared" si="3"/>
        <v>46280</v>
      </c>
      <c r="BF84" s="122"/>
      <c r="BG84" s="85" t="s">
        <v>929</v>
      </c>
      <c r="BH84" s="110">
        <v>5804000</v>
      </c>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v>0</v>
      </c>
      <c r="CM84" s="110">
        <v>46432000</v>
      </c>
      <c r="CN84" s="85"/>
      <c r="CO84" s="89">
        <v>46280</v>
      </c>
      <c r="CP84" s="89">
        <f t="shared" si="4"/>
        <v>46460</v>
      </c>
      <c r="CQ84" s="115">
        <v>46432000</v>
      </c>
      <c r="CR84" s="85" t="s">
        <v>223</v>
      </c>
      <c r="CS84" s="89">
        <v>46038</v>
      </c>
      <c r="CT84" s="128">
        <v>1146101096951</v>
      </c>
      <c r="CU84" s="85"/>
      <c r="CV84" s="85"/>
      <c r="CW84" s="85" t="s">
        <v>1158</v>
      </c>
      <c r="CX84" s="85" t="s">
        <v>203</v>
      </c>
      <c r="CY84" s="85" t="s">
        <v>1168</v>
      </c>
      <c r="CZ84" s="85">
        <v>2537</v>
      </c>
      <c r="DA84" s="85" t="s">
        <v>152</v>
      </c>
      <c r="DB84" s="85">
        <v>1</v>
      </c>
      <c r="DC84" s="85" t="s">
        <v>153</v>
      </c>
      <c r="DD84" s="85"/>
      <c r="DE84" s="85"/>
      <c r="DF84" s="85"/>
      <c r="DG84" s="85"/>
      <c r="DH84" s="85"/>
      <c r="DI84" s="85"/>
      <c r="DJ84" s="85"/>
      <c r="DK84" s="85"/>
      <c r="DL84" s="85"/>
      <c r="DM84" s="85"/>
      <c r="DN84" s="85"/>
      <c r="DO84" s="85"/>
      <c r="DP84" s="85"/>
      <c r="DQ84" s="85"/>
      <c r="DR84" s="85"/>
      <c r="DS84" s="85"/>
      <c r="DT84" s="86"/>
      <c r="DU84" s="81"/>
      <c r="DV84" s="72"/>
      <c r="DW84" s="72"/>
      <c r="DX84" s="72"/>
      <c r="DY84" s="72"/>
      <c r="DZ84" s="74"/>
      <c r="EA84" s="68"/>
      <c r="EB84" s="68"/>
      <c r="EC84" s="68"/>
      <c r="ED84" s="68"/>
      <c r="EE84" s="68"/>
      <c r="EF84" s="68"/>
      <c r="EG84" s="68"/>
      <c r="EH84" s="68"/>
      <c r="EI84" s="68"/>
      <c r="EJ84" s="68"/>
      <c r="EK84" s="68"/>
    </row>
    <row r="85" spans="1:141" ht="30" customHeight="1">
      <c r="A85" s="3" t="s">
        <v>123</v>
      </c>
      <c r="B85" s="84">
        <v>2026</v>
      </c>
      <c r="C85" s="85" t="s">
        <v>1169</v>
      </c>
      <c r="D85" s="85"/>
      <c r="E85" s="85" t="s">
        <v>125</v>
      </c>
      <c r="F85" s="85">
        <v>145402</v>
      </c>
      <c r="G85" s="89">
        <v>46036</v>
      </c>
      <c r="H85" s="85" t="s">
        <v>1147</v>
      </c>
      <c r="I85" s="85" t="s">
        <v>1170</v>
      </c>
      <c r="J85" s="92" t="s">
        <v>1171</v>
      </c>
      <c r="K85" s="92" t="s">
        <v>1172</v>
      </c>
      <c r="L85" s="85" t="s">
        <v>1173</v>
      </c>
      <c r="M85" s="85" t="s">
        <v>1152</v>
      </c>
      <c r="N85" s="85">
        <v>80111700</v>
      </c>
      <c r="O85" s="85" t="s">
        <v>1153</v>
      </c>
      <c r="P85" s="85" t="s">
        <v>1174</v>
      </c>
      <c r="Q85" s="85">
        <v>161</v>
      </c>
      <c r="R85" s="89">
        <v>46031</v>
      </c>
      <c r="S85" s="85">
        <v>346</v>
      </c>
      <c r="T85" s="89">
        <v>46041</v>
      </c>
      <c r="U85" s="85" t="s">
        <v>134</v>
      </c>
      <c r="V85" s="85" t="s">
        <v>135</v>
      </c>
      <c r="W85" s="85" t="s">
        <v>136</v>
      </c>
      <c r="X85" s="85">
        <v>1</v>
      </c>
      <c r="Y85" s="85" t="s">
        <v>1155</v>
      </c>
      <c r="Z85" s="85" t="s">
        <v>1173</v>
      </c>
      <c r="AA85" s="85" t="s">
        <v>138</v>
      </c>
      <c r="AB85" s="85" t="s">
        <v>164</v>
      </c>
      <c r="AC85" s="85" t="s">
        <v>203</v>
      </c>
      <c r="AD85" s="85"/>
      <c r="AE85" s="85">
        <v>1014200533</v>
      </c>
      <c r="AF85" s="85">
        <v>4</v>
      </c>
      <c r="AG85" s="89">
        <v>32643</v>
      </c>
      <c r="AH85" s="85" t="s">
        <v>1175</v>
      </c>
      <c r="AI85" s="85"/>
      <c r="AJ85" s="92">
        <v>3133482779</v>
      </c>
      <c r="AK85" s="85" t="s">
        <v>1176</v>
      </c>
      <c r="AL85" s="85" t="s">
        <v>143</v>
      </c>
      <c r="AM85" s="85" t="s">
        <v>234</v>
      </c>
      <c r="AN85" s="85" t="s">
        <v>1049</v>
      </c>
      <c r="AO85" s="85">
        <v>1010190690</v>
      </c>
      <c r="AP85" s="85" t="s">
        <v>1050</v>
      </c>
      <c r="AQ85" s="85"/>
      <c r="AR85" s="85"/>
      <c r="AS85" s="89">
        <v>46062</v>
      </c>
      <c r="AT85" s="85"/>
      <c r="AU85" s="85"/>
      <c r="AV85" s="85"/>
      <c r="AW85" s="85"/>
      <c r="AX85" s="85" t="s">
        <v>1051</v>
      </c>
      <c r="AY85" s="85" t="s">
        <v>147</v>
      </c>
      <c r="AZ85" s="105">
        <v>46035</v>
      </c>
      <c r="BA85" s="105">
        <v>46036</v>
      </c>
      <c r="BB85" s="115">
        <v>46432000</v>
      </c>
      <c r="BC85" s="105">
        <v>46041</v>
      </c>
      <c r="BD85" s="105">
        <v>46283</v>
      </c>
      <c r="BE85" s="105">
        <f t="shared" si="3"/>
        <v>46283</v>
      </c>
      <c r="BF85" s="122"/>
      <c r="BG85" s="85" t="s">
        <v>929</v>
      </c>
      <c r="BH85" s="110">
        <v>5804000</v>
      </c>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v>0</v>
      </c>
      <c r="CM85" s="110">
        <v>46432000</v>
      </c>
      <c r="CN85" s="85"/>
      <c r="CO85" s="89">
        <v>46283</v>
      </c>
      <c r="CP85" s="89">
        <f t="shared" si="4"/>
        <v>46463</v>
      </c>
      <c r="CQ85" s="115">
        <v>46432000</v>
      </c>
      <c r="CR85" s="85" t="s">
        <v>342</v>
      </c>
      <c r="CS85" s="89">
        <v>46038</v>
      </c>
      <c r="CT85" s="128" t="s">
        <v>1177</v>
      </c>
      <c r="CU85" s="85"/>
      <c r="CV85" s="85"/>
      <c r="CW85" s="85" t="s">
        <v>1158</v>
      </c>
      <c r="CX85" s="85" t="s">
        <v>203</v>
      </c>
      <c r="CY85" s="85" t="s">
        <v>1178</v>
      </c>
      <c r="CZ85" s="85">
        <v>2537</v>
      </c>
      <c r="DA85" s="85" t="s">
        <v>152</v>
      </c>
      <c r="DB85" s="85">
        <v>1</v>
      </c>
      <c r="DC85" s="85" t="s">
        <v>153</v>
      </c>
      <c r="DD85" s="85"/>
      <c r="DE85" s="85"/>
      <c r="DF85" s="85"/>
      <c r="DG85" s="85"/>
      <c r="DH85" s="85"/>
      <c r="DI85" s="85"/>
      <c r="DJ85" s="85"/>
      <c r="DK85" s="85"/>
      <c r="DL85" s="85"/>
      <c r="DM85" s="85"/>
      <c r="DN85" s="85"/>
      <c r="DO85" s="85"/>
      <c r="DP85" s="85"/>
      <c r="DQ85" s="85"/>
      <c r="DR85" s="85"/>
      <c r="DS85" s="85"/>
      <c r="DT85" s="86"/>
      <c r="DU85" s="81"/>
      <c r="DV85" s="72"/>
      <c r="DW85" s="72"/>
      <c r="DX85" s="72"/>
      <c r="DY85" s="72"/>
      <c r="DZ85" s="74"/>
      <c r="EA85" s="68"/>
      <c r="EB85" s="68"/>
      <c r="EC85" s="68"/>
      <c r="ED85" s="68"/>
      <c r="EE85" s="68"/>
      <c r="EF85" s="68"/>
      <c r="EG85" s="68"/>
      <c r="EH85" s="68"/>
      <c r="EI85" s="68"/>
      <c r="EJ85" s="68"/>
      <c r="EK85" s="68"/>
    </row>
    <row r="86" spans="1:141" ht="30" customHeight="1">
      <c r="A86" s="3" t="s">
        <v>123</v>
      </c>
      <c r="B86" s="84">
        <v>2026</v>
      </c>
      <c r="C86" s="85" t="s">
        <v>1179</v>
      </c>
      <c r="D86" s="85"/>
      <c r="E86" s="85" t="s">
        <v>125</v>
      </c>
      <c r="F86" s="85">
        <v>145410</v>
      </c>
      <c r="G86" s="89">
        <v>46036</v>
      </c>
      <c r="H86" s="85" t="s">
        <v>1180</v>
      </c>
      <c r="I86" s="85" t="s">
        <v>1181</v>
      </c>
      <c r="J86" s="92" t="s">
        <v>1182</v>
      </c>
      <c r="K86" s="92" t="s">
        <v>1183</v>
      </c>
      <c r="L86" s="85" t="s">
        <v>1184</v>
      </c>
      <c r="M86" s="85" t="s">
        <v>1185</v>
      </c>
      <c r="N86" s="85">
        <v>80111700</v>
      </c>
      <c r="O86" s="85" t="s">
        <v>1186</v>
      </c>
      <c r="P86" s="85" t="s">
        <v>1187</v>
      </c>
      <c r="Q86" s="85">
        <v>162</v>
      </c>
      <c r="R86" s="89">
        <v>46031</v>
      </c>
      <c r="S86" s="85">
        <v>348</v>
      </c>
      <c r="T86" s="89">
        <v>46041</v>
      </c>
      <c r="U86" s="85" t="s">
        <v>134</v>
      </c>
      <c r="V86" s="85" t="s">
        <v>135</v>
      </c>
      <c r="W86" s="85" t="s">
        <v>136</v>
      </c>
      <c r="X86" s="85">
        <v>1</v>
      </c>
      <c r="Y86" s="85" t="s">
        <v>1188</v>
      </c>
      <c r="Z86" s="85" t="s">
        <v>1184</v>
      </c>
      <c r="AA86" s="85" t="s">
        <v>138</v>
      </c>
      <c r="AB86" s="85" t="s">
        <v>164</v>
      </c>
      <c r="AC86" s="85" t="s">
        <v>218</v>
      </c>
      <c r="AD86" s="85"/>
      <c r="AE86" s="85">
        <v>1013639105</v>
      </c>
      <c r="AF86" s="85">
        <v>7</v>
      </c>
      <c r="AG86" s="89">
        <v>34028</v>
      </c>
      <c r="AH86" s="85" t="s">
        <v>1189</v>
      </c>
      <c r="AI86" s="85"/>
      <c r="AJ86" s="92">
        <v>3014362917</v>
      </c>
      <c r="AK86" s="85" t="s">
        <v>1190</v>
      </c>
      <c r="AL86" s="85" t="s">
        <v>189</v>
      </c>
      <c r="AM86" s="85" t="s">
        <v>144</v>
      </c>
      <c r="AN86" s="85" t="s">
        <v>1049</v>
      </c>
      <c r="AO86" s="85">
        <v>1010190690</v>
      </c>
      <c r="AP86" s="85" t="s">
        <v>1050</v>
      </c>
      <c r="AQ86" s="85"/>
      <c r="AR86" s="85"/>
      <c r="AS86" s="89">
        <v>46062</v>
      </c>
      <c r="AT86" s="85"/>
      <c r="AU86" s="85"/>
      <c r="AV86" s="85"/>
      <c r="AW86" s="85"/>
      <c r="AX86" s="85" t="s">
        <v>1051</v>
      </c>
      <c r="AY86" s="85" t="s">
        <v>147</v>
      </c>
      <c r="AZ86" s="105">
        <v>46035</v>
      </c>
      <c r="BA86" s="105">
        <v>46036</v>
      </c>
      <c r="BB86" s="115">
        <v>46432000</v>
      </c>
      <c r="BC86" s="105">
        <v>46041</v>
      </c>
      <c r="BD86" s="105">
        <v>46283</v>
      </c>
      <c r="BE86" s="105">
        <f t="shared" si="3"/>
        <v>46283</v>
      </c>
      <c r="BF86" s="122"/>
      <c r="BG86" s="85" t="s">
        <v>929</v>
      </c>
      <c r="BH86" s="110">
        <v>5804000</v>
      </c>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v>0</v>
      </c>
      <c r="CM86" s="110">
        <v>46432000</v>
      </c>
      <c r="CN86" s="85"/>
      <c r="CO86" s="89">
        <v>46283</v>
      </c>
      <c r="CP86" s="89">
        <f t="shared" si="4"/>
        <v>46463</v>
      </c>
      <c r="CQ86" s="115">
        <v>46432000</v>
      </c>
      <c r="CR86" s="85" t="s">
        <v>172</v>
      </c>
      <c r="CS86" s="89">
        <v>46036</v>
      </c>
      <c r="CT86" s="128" t="s">
        <v>1191</v>
      </c>
      <c r="CU86" s="85"/>
      <c r="CV86" s="85"/>
      <c r="CW86" s="85" t="s">
        <v>1192</v>
      </c>
      <c r="CX86" s="85" t="s">
        <v>218</v>
      </c>
      <c r="CY86" s="85" t="s">
        <v>1193</v>
      </c>
      <c r="CZ86" s="85">
        <v>2537</v>
      </c>
      <c r="DA86" s="85" t="s">
        <v>152</v>
      </c>
      <c r="DB86" s="85">
        <v>1</v>
      </c>
      <c r="DC86" s="85" t="s">
        <v>153</v>
      </c>
      <c r="DD86" s="85"/>
      <c r="DE86" s="85"/>
      <c r="DF86" s="85"/>
      <c r="DG86" s="85"/>
      <c r="DH86" s="85"/>
      <c r="DI86" s="85"/>
      <c r="DJ86" s="85"/>
      <c r="DK86" s="85"/>
      <c r="DL86" s="85"/>
      <c r="DM86" s="85"/>
      <c r="DN86" s="85"/>
      <c r="DO86" s="85"/>
      <c r="DP86" s="85"/>
      <c r="DQ86" s="85"/>
      <c r="DR86" s="85"/>
      <c r="DS86" s="85"/>
      <c r="DT86" s="86"/>
      <c r="DU86" s="81"/>
      <c r="DV86" s="72"/>
      <c r="DW86" s="72"/>
      <c r="DX86" s="72"/>
      <c r="DY86" s="72"/>
      <c r="DZ86" s="74"/>
      <c r="EA86" s="68"/>
      <c r="EB86" s="68"/>
      <c r="EC86" s="68"/>
      <c r="ED86" s="68"/>
      <c r="EE86" s="68"/>
      <c r="EF86" s="68"/>
      <c r="EG86" s="68"/>
      <c r="EH86" s="68"/>
      <c r="EI86" s="68"/>
      <c r="EJ86" s="68"/>
      <c r="EK86" s="68"/>
    </row>
    <row r="87" spans="1:141" ht="30" customHeight="1">
      <c r="A87" s="3" t="s">
        <v>123</v>
      </c>
      <c r="B87" s="84">
        <v>2026</v>
      </c>
      <c r="C87" s="85" t="s">
        <v>1194</v>
      </c>
      <c r="D87" s="85"/>
      <c r="E87" s="85" t="s">
        <v>125</v>
      </c>
      <c r="F87" s="85">
        <v>145410</v>
      </c>
      <c r="G87" s="89">
        <v>46036</v>
      </c>
      <c r="H87" s="85" t="s">
        <v>1180</v>
      </c>
      <c r="I87" s="85" t="s">
        <v>1195</v>
      </c>
      <c r="J87" s="92" t="s">
        <v>1196</v>
      </c>
      <c r="K87" s="92" t="s">
        <v>1197</v>
      </c>
      <c r="L87" s="85" t="s">
        <v>1198</v>
      </c>
      <c r="M87" s="85" t="s">
        <v>1185</v>
      </c>
      <c r="N87" s="85">
        <v>80111700</v>
      </c>
      <c r="O87" s="85" t="s">
        <v>1186</v>
      </c>
      <c r="P87" s="85" t="s">
        <v>1199</v>
      </c>
      <c r="Q87" s="85">
        <v>162</v>
      </c>
      <c r="R87" s="89">
        <v>46031</v>
      </c>
      <c r="S87" s="85">
        <v>349</v>
      </c>
      <c r="T87" s="89">
        <v>46041</v>
      </c>
      <c r="U87" s="85" t="s">
        <v>134</v>
      </c>
      <c r="V87" s="85" t="s">
        <v>135</v>
      </c>
      <c r="W87" s="85" t="s">
        <v>136</v>
      </c>
      <c r="X87" s="85">
        <v>1</v>
      </c>
      <c r="Y87" s="85" t="s">
        <v>1188</v>
      </c>
      <c r="Z87" s="85" t="s">
        <v>1198</v>
      </c>
      <c r="AA87" s="85" t="s">
        <v>138</v>
      </c>
      <c r="AB87" s="85" t="s">
        <v>139</v>
      </c>
      <c r="AC87" s="85" t="s">
        <v>203</v>
      </c>
      <c r="AD87" s="85"/>
      <c r="AE87" s="85">
        <v>52736698</v>
      </c>
      <c r="AF87" s="85">
        <v>9</v>
      </c>
      <c r="AG87" s="89">
        <v>29570</v>
      </c>
      <c r="AH87" s="85" t="s">
        <v>1200</v>
      </c>
      <c r="AI87" s="85"/>
      <c r="AJ87" s="92">
        <v>3015335763</v>
      </c>
      <c r="AK87" s="85" t="s">
        <v>1201</v>
      </c>
      <c r="AL87" s="85" t="s">
        <v>189</v>
      </c>
      <c r="AM87" s="85" t="s">
        <v>144</v>
      </c>
      <c r="AN87" s="85" t="s">
        <v>1049</v>
      </c>
      <c r="AO87" s="85">
        <v>1010190690</v>
      </c>
      <c r="AP87" s="85" t="s">
        <v>1050</v>
      </c>
      <c r="AQ87" s="85"/>
      <c r="AR87" s="85"/>
      <c r="AS87" s="89">
        <v>46062</v>
      </c>
      <c r="AT87" s="85"/>
      <c r="AU87" s="85"/>
      <c r="AV87" s="85"/>
      <c r="AW87" s="85"/>
      <c r="AX87" s="85" t="s">
        <v>1051</v>
      </c>
      <c r="AY87" s="85" t="s">
        <v>147</v>
      </c>
      <c r="AZ87" s="105">
        <v>46035</v>
      </c>
      <c r="BA87" s="105">
        <v>46036</v>
      </c>
      <c r="BB87" s="115">
        <v>46432000</v>
      </c>
      <c r="BC87" s="105">
        <v>46041</v>
      </c>
      <c r="BD87" s="105">
        <v>46283</v>
      </c>
      <c r="BE87" s="105">
        <f t="shared" si="3"/>
        <v>46283</v>
      </c>
      <c r="BF87" s="122"/>
      <c r="BG87" s="85" t="s">
        <v>929</v>
      </c>
      <c r="BH87" s="110">
        <v>5804000</v>
      </c>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v>0</v>
      </c>
      <c r="CM87" s="110">
        <v>46432000</v>
      </c>
      <c r="CN87" s="85"/>
      <c r="CO87" s="89">
        <v>46283</v>
      </c>
      <c r="CP87" s="89">
        <f t="shared" si="4"/>
        <v>46463</v>
      </c>
      <c r="CQ87" s="115">
        <v>46432000</v>
      </c>
      <c r="CR87" s="85" t="s">
        <v>1202</v>
      </c>
      <c r="CS87" s="89">
        <v>46036</v>
      </c>
      <c r="CT87" s="128" t="s">
        <v>1203</v>
      </c>
      <c r="CU87" s="85"/>
      <c r="CV87" s="85"/>
      <c r="CW87" s="85" t="s">
        <v>1192</v>
      </c>
      <c r="CX87" s="85" t="s">
        <v>203</v>
      </c>
      <c r="CY87" s="85" t="s">
        <v>1204</v>
      </c>
      <c r="CZ87" s="85">
        <v>2537</v>
      </c>
      <c r="DA87" s="85" t="s">
        <v>152</v>
      </c>
      <c r="DB87" s="85">
        <v>1</v>
      </c>
      <c r="DC87" s="85" t="s">
        <v>153</v>
      </c>
      <c r="DD87" s="85"/>
      <c r="DE87" s="85"/>
      <c r="DF87" s="85"/>
      <c r="DG87" s="85"/>
      <c r="DH87" s="85"/>
      <c r="DI87" s="85"/>
      <c r="DJ87" s="85"/>
      <c r="DK87" s="85"/>
      <c r="DL87" s="85"/>
      <c r="DM87" s="85"/>
      <c r="DN87" s="85"/>
      <c r="DO87" s="85"/>
      <c r="DP87" s="85"/>
      <c r="DQ87" s="85"/>
      <c r="DR87" s="85"/>
      <c r="DS87" s="85"/>
      <c r="DT87" s="86"/>
      <c r="DU87" s="81"/>
      <c r="DV87" s="72"/>
      <c r="DW87" s="72"/>
      <c r="DX87" s="72"/>
      <c r="DY87" s="72"/>
      <c r="DZ87" s="74"/>
      <c r="EA87" s="68"/>
      <c r="EB87" s="68"/>
      <c r="EC87" s="68"/>
      <c r="ED87" s="68"/>
      <c r="EE87" s="68"/>
      <c r="EF87" s="68"/>
      <c r="EG87" s="68"/>
      <c r="EH87" s="68"/>
      <c r="EI87" s="68"/>
      <c r="EJ87" s="68"/>
      <c r="EK87" s="68"/>
    </row>
    <row r="88" spans="1:141" ht="30" customHeight="1">
      <c r="A88" s="3" t="s">
        <v>123</v>
      </c>
      <c r="B88" s="84">
        <v>2026</v>
      </c>
      <c r="C88" s="85" t="s">
        <v>1205</v>
      </c>
      <c r="D88" s="85"/>
      <c r="E88" s="85" t="s">
        <v>125</v>
      </c>
      <c r="F88" s="85">
        <v>145410</v>
      </c>
      <c r="G88" s="89">
        <v>46036</v>
      </c>
      <c r="H88" s="85" t="s">
        <v>1180</v>
      </c>
      <c r="I88" s="85" t="s">
        <v>1206</v>
      </c>
      <c r="J88" s="92" t="s">
        <v>1207</v>
      </c>
      <c r="K88" s="92" t="s">
        <v>1208</v>
      </c>
      <c r="L88" s="85" t="s">
        <v>1209</v>
      </c>
      <c r="M88" s="85" t="s">
        <v>1185</v>
      </c>
      <c r="N88" s="85">
        <v>80111700</v>
      </c>
      <c r="O88" s="85" t="s">
        <v>1186</v>
      </c>
      <c r="P88" s="85" t="s">
        <v>1210</v>
      </c>
      <c r="Q88" s="85">
        <v>162</v>
      </c>
      <c r="R88" s="89">
        <v>46031</v>
      </c>
      <c r="S88" s="85">
        <v>350</v>
      </c>
      <c r="T88" s="89">
        <v>46041</v>
      </c>
      <c r="U88" s="85" t="s">
        <v>134</v>
      </c>
      <c r="V88" s="85" t="s">
        <v>135</v>
      </c>
      <c r="W88" s="85" t="s">
        <v>136</v>
      </c>
      <c r="X88" s="85">
        <v>1</v>
      </c>
      <c r="Y88" s="85" t="s">
        <v>1188</v>
      </c>
      <c r="Z88" s="85" t="s">
        <v>1209</v>
      </c>
      <c r="AA88" s="85" t="s">
        <v>138</v>
      </c>
      <c r="AB88" s="85" t="s">
        <v>139</v>
      </c>
      <c r="AC88" s="85" t="s">
        <v>203</v>
      </c>
      <c r="AD88" s="85"/>
      <c r="AE88" s="85">
        <v>1023029852</v>
      </c>
      <c r="AF88" s="85">
        <v>1</v>
      </c>
      <c r="AG88" s="89">
        <v>36032</v>
      </c>
      <c r="AH88" s="85" t="s">
        <v>1211</v>
      </c>
      <c r="AI88" s="85"/>
      <c r="AJ88" s="92">
        <v>3235752546</v>
      </c>
      <c r="AK88" s="85" t="s">
        <v>1212</v>
      </c>
      <c r="AL88" s="85" t="s">
        <v>258</v>
      </c>
      <c r="AM88" s="85" t="s">
        <v>144</v>
      </c>
      <c r="AN88" s="85" t="s">
        <v>1049</v>
      </c>
      <c r="AO88" s="85">
        <v>1010190690</v>
      </c>
      <c r="AP88" s="85" t="s">
        <v>1050</v>
      </c>
      <c r="AQ88" s="85"/>
      <c r="AR88" s="85"/>
      <c r="AS88" s="89">
        <v>46062</v>
      </c>
      <c r="AT88" s="85"/>
      <c r="AU88" s="85"/>
      <c r="AV88" s="85"/>
      <c r="AW88" s="85"/>
      <c r="AX88" s="85" t="s">
        <v>1051</v>
      </c>
      <c r="AY88" s="85" t="s">
        <v>147</v>
      </c>
      <c r="AZ88" s="105">
        <v>46035</v>
      </c>
      <c r="BA88" s="105">
        <v>46036</v>
      </c>
      <c r="BB88" s="115">
        <v>46432000</v>
      </c>
      <c r="BC88" s="105">
        <v>46041</v>
      </c>
      <c r="BD88" s="105">
        <v>46283</v>
      </c>
      <c r="BE88" s="105">
        <f t="shared" si="3"/>
        <v>46283</v>
      </c>
      <c r="BF88" s="122"/>
      <c r="BG88" s="85" t="s">
        <v>929</v>
      </c>
      <c r="BH88" s="110">
        <v>5804000</v>
      </c>
      <c r="BI88" s="85"/>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v>0</v>
      </c>
      <c r="CM88" s="110">
        <v>46432000</v>
      </c>
      <c r="CN88" s="85"/>
      <c r="CO88" s="89">
        <v>46283</v>
      </c>
      <c r="CP88" s="89">
        <f t="shared" si="4"/>
        <v>46463</v>
      </c>
      <c r="CQ88" s="115">
        <v>46432000</v>
      </c>
      <c r="CR88" s="85" t="s">
        <v>342</v>
      </c>
      <c r="CS88" s="89">
        <v>46036</v>
      </c>
      <c r="CT88" s="128" t="s">
        <v>1213</v>
      </c>
      <c r="CU88" s="85"/>
      <c r="CV88" s="85"/>
      <c r="CW88" s="85" t="s">
        <v>1192</v>
      </c>
      <c r="CX88" s="85" t="s">
        <v>203</v>
      </c>
      <c r="CY88" s="85" t="s">
        <v>1214</v>
      </c>
      <c r="CZ88" s="85">
        <v>2537</v>
      </c>
      <c r="DA88" s="85" t="s">
        <v>152</v>
      </c>
      <c r="DB88" s="85">
        <v>1</v>
      </c>
      <c r="DC88" s="85" t="s">
        <v>153</v>
      </c>
      <c r="DD88" s="85"/>
      <c r="DE88" s="85"/>
      <c r="DF88" s="85"/>
      <c r="DG88" s="85"/>
      <c r="DH88" s="85"/>
      <c r="DI88" s="85"/>
      <c r="DJ88" s="85"/>
      <c r="DK88" s="85"/>
      <c r="DL88" s="85"/>
      <c r="DM88" s="85"/>
      <c r="DN88" s="85"/>
      <c r="DO88" s="85"/>
      <c r="DP88" s="85"/>
      <c r="DQ88" s="85"/>
      <c r="DR88" s="85"/>
      <c r="DS88" s="85"/>
      <c r="DT88" s="86"/>
      <c r="DU88" s="81"/>
      <c r="DV88" s="72"/>
      <c r="DW88" s="72"/>
      <c r="DX88" s="72"/>
      <c r="DY88" s="72"/>
      <c r="DZ88" s="74"/>
      <c r="EA88" s="68"/>
      <c r="EB88" s="68"/>
      <c r="EC88" s="68"/>
      <c r="ED88" s="68"/>
      <c r="EE88" s="68"/>
      <c r="EF88" s="68"/>
      <c r="EG88" s="68"/>
      <c r="EH88" s="68"/>
      <c r="EI88" s="68"/>
      <c r="EJ88" s="68"/>
      <c r="EK88" s="68"/>
    </row>
    <row r="89" spans="1:141" ht="30" customHeight="1">
      <c r="A89" s="3" t="s">
        <v>123</v>
      </c>
      <c r="B89" s="84">
        <v>2026</v>
      </c>
      <c r="C89" s="85" t="s">
        <v>1215</v>
      </c>
      <c r="D89" s="85"/>
      <c r="E89" s="85" t="s">
        <v>125</v>
      </c>
      <c r="F89" s="85">
        <v>145410</v>
      </c>
      <c r="G89" s="89">
        <v>46036</v>
      </c>
      <c r="H89" s="85" t="s">
        <v>1180</v>
      </c>
      <c r="I89" s="85" t="s">
        <v>1216</v>
      </c>
      <c r="J89" s="92" t="s">
        <v>1217</v>
      </c>
      <c r="K89" s="92" t="s">
        <v>1218</v>
      </c>
      <c r="L89" s="85" t="s">
        <v>1219</v>
      </c>
      <c r="M89" s="85" t="s">
        <v>1185</v>
      </c>
      <c r="N89" s="85">
        <v>80111700</v>
      </c>
      <c r="O89" s="85" t="s">
        <v>1186</v>
      </c>
      <c r="P89" s="85" t="s">
        <v>1220</v>
      </c>
      <c r="Q89" s="85">
        <v>162</v>
      </c>
      <c r="R89" s="89">
        <v>46031</v>
      </c>
      <c r="S89" s="85">
        <v>351</v>
      </c>
      <c r="T89" s="89">
        <v>46041</v>
      </c>
      <c r="U89" s="85" t="s">
        <v>134</v>
      </c>
      <c r="V89" s="85" t="s">
        <v>135</v>
      </c>
      <c r="W89" s="85" t="s">
        <v>136</v>
      </c>
      <c r="X89" s="85">
        <v>1</v>
      </c>
      <c r="Y89" s="85" t="s">
        <v>1188</v>
      </c>
      <c r="Z89" s="85" t="s">
        <v>1219</v>
      </c>
      <c r="AA89" s="85" t="s">
        <v>138</v>
      </c>
      <c r="AB89" s="85" t="s">
        <v>164</v>
      </c>
      <c r="AC89" s="85" t="s">
        <v>218</v>
      </c>
      <c r="AD89" s="85"/>
      <c r="AE89" s="85">
        <v>1032492446</v>
      </c>
      <c r="AF89" s="85">
        <v>9</v>
      </c>
      <c r="AG89" s="89">
        <v>33408</v>
      </c>
      <c r="AH89" s="85" t="s">
        <v>1221</v>
      </c>
      <c r="AI89" s="85"/>
      <c r="AJ89" s="92">
        <v>3213379794</v>
      </c>
      <c r="AK89" s="85" t="s">
        <v>1222</v>
      </c>
      <c r="AL89" s="85" t="s">
        <v>189</v>
      </c>
      <c r="AM89" s="85" t="s">
        <v>234</v>
      </c>
      <c r="AN89" s="85" t="s">
        <v>1049</v>
      </c>
      <c r="AO89" s="85">
        <v>1010190690</v>
      </c>
      <c r="AP89" s="85" t="s">
        <v>1050</v>
      </c>
      <c r="AQ89" s="85"/>
      <c r="AR89" s="85"/>
      <c r="AS89" s="89">
        <v>46062</v>
      </c>
      <c r="AT89" s="85"/>
      <c r="AU89" s="85"/>
      <c r="AV89" s="85"/>
      <c r="AW89" s="85"/>
      <c r="AX89" s="85" t="s">
        <v>1051</v>
      </c>
      <c r="AY89" s="85" t="s">
        <v>147</v>
      </c>
      <c r="AZ89" s="105">
        <v>46035</v>
      </c>
      <c r="BA89" s="105">
        <v>46036</v>
      </c>
      <c r="BB89" s="115">
        <v>46432000</v>
      </c>
      <c r="BC89" s="105">
        <v>46041</v>
      </c>
      <c r="BD89" s="105">
        <v>46283</v>
      </c>
      <c r="BE89" s="105">
        <f t="shared" si="3"/>
        <v>46283</v>
      </c>
      <c r="BF89" s="122"/>
      <c r="BG89" s="85" t="s">
        <v>929</v>
      </c>
      <c r="BH89" s="110">
        <v>5804000</v>
      </c>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v>0</v>
      </c>
      <c r="CM89" s="110">
        <v>46432000</v>
      </c>
      <c r="CN89" s="85"/>
      <c r="CO89" s="89">
        <v>46283</v>
      </c>
      <c r="CP89" s="89">
        <f t="shared" si="4"/>
        <v>46463</v>
      </c>
      <c r="CQ89" s="115">
        <v>46432000</v>
      </c>
      <c r="CR89" s="85" t="s">
        <v>149</v>
      </c>
      <c r="CS89" s="89">
        <v>46036</v>
      </c>
      <c r="CT89" s="128">
        <v>1144101274793</v>
      </c>
      <c r="CU89" s="85"/>
      <c r="CV89" s="85"/>
      <c r="CW89" s="85" t="s">
        <v>1192</v>
      </c>
      <c r="CX89" s="85" t="s">
        <v>218</v>
      </c>
      <c r="CY89" s="85" t="s">
        <v>1223</v>
      </c>
      <c r="CZ89" s="85">
        <v>2537</v>
      </c>
      <c r="DA89" s="85" t="s">
        <v>152</v>
      </c>
      <c r="DB89" s="85">
        <v>1</v>
      </c>
      <c r="DC89" s="85" t="s">
        <v>153</v>
      </c>
      <c r="DD89" s="85"/>
      <c r="DE89" s="85"/>
      <c r="DF89" s="85"/>
      <c r="DG89" s="85"/>
      <c r="DH89" s="85"/>
      <c r="DI89" s="85"/>
      <c r="DJ89" s="85"/>
      <c r="DK89" s="85"/>
      <c r="DL89" s="85"/>
      <c r="DM89" s="85"/>
      <c r="DN89" s="85"/>
      <c r="DO89" s="85"/>
      <c r="DP89" s="85"/>
      <c r="DQ89" s="85"/>
      <c r="DR89" s="85"/>
      <c r="DS89" s="85"/>
      <c r="DT89" s="86"/>
      <c r="DU89" s="81"/>
      <c r="DV89" s="72"/>
      <c r="DW89" s="72"/>
      <c r="DX89" s="72"/>
      <c r="DY89" s="72"/>
      <c r="DZ89" s="74"/>
      <c r="EA89" s="68"/>
      <c r="EB89" s="68"/>
      <c r="EC89" s="68"/>
      <c r="ED89" s="68"/>
      <c r="EE89" s="68"/>
      <c r="EF89" s="68"/>
      <c r="EG89" s="68"/>
      <c r="EH89" s="68"/>
      <c r="EI89" s="68"/>
      <c r="EJ89" s="68"/>
      <c r="EK89" s="68"/>
    </row>
    <row r="90" spans="1:141" ht="30" customHeight="1">
      <c r="A90" s="3" t="s">
        <v>123</v>
      </c>
      <c r="B90" s="84">
        <v>2026</v>
      </c>
      <c r="C90" s="85" t="s">
        <v>1224</v>
      </c>
      <c r="D90" s="85"/>
      <c r="E90" s="85" t="s">
        <v>125</v>
      </c>
      <c r="F90" s="85">
        <v>145410</v>
      </c>
      <c r="G90" s="89">
        <v>46036</v>
      </c>
      <c r="H90" s="85" t="s">
        <v>1180</v>
      </c>
      <c r="I90" s="85" t="s">
        <v>1225</v>
      </c>
      <c r="J90" s="92" t="s">
        <v>1226</v>
      </c>
      <c r="K90" s="92" t="s">
        <v>1227</v>
      </c>
      <c r="L90" s="85" t="s">
        <v>1228</v>
      </c>
      <c r="M90" s="85" t="s">
        <v>1185</v>
      </c>
      <c r="N90" s="85">
        <v>80111700</v>
      </c>
      <c r="O90" s="85" t="s">
        <v>1186</v>
      </c>
      <c r="P90" s="85" t="s">
        <v>1229</v>
      </c>
      <c r="Q90" s="85">
        <v>162</v>
      </c>
      <c r="R90" s="89">
        <v>46031</v>
      </c>
      <c r="S90" s="85">
        <v>403</v>
      </c>
      <c r="T90" s="89">
        <v>46041</v>
      </c>
      <c r="U90" s="85" t="s">
        <v>134</v>
      </c>
      <c r="V90" s="85" t="s">
        <v>135</v>
      </c>
      <c r="W90" s="85" t="s">
        <v>136</v>
      </c>
      <c r="X90" s="85">
        <v>1</v>
      </c>
      <c r="Y90" s="85" t="s">
        <v>1188</v>
      </c>
      <c r="Z90" s="85" t="s">
        <v>1228</v>
      </c>
      <c r="AA90" s="85" t="s">
        <v>138</v>
      </c>
      <c r="AB90" s="85" t="s">
        <v>139</v>
      </c>
      <c r="AC90" s="85" t="s">
        <v>203</v>
      </c>
      <c r="AD90" s="85"/>
      <c r="AE90" s="85">
        <v>22501932</v>
      </c>
      <c r="AF90" s="85">
        <v>1</v>
      </c>
      <c r="AG90" s="89">
        <v>23567</v>
      </c>
      <c r="AH90" s="85" t="s">
        <v>1230</v>
      </c>
      <c r="AI90" s="85"/>
      <c r="AJ90" s="92">
        <v>3022575359</v>
      </c>
      <c r="AK90" s="85" t="s">
        <v>1231</v>
      </c>
      <c r="AL90" s="85" t="s">
        <v>189</v>
      </c>
      <c r="AM90" s="85" t="s">
        <v>222</v>
      </c>
      <c r="AN90" s="85" t="s">
        <v>1049</v>
      </c>
      <c r="AO90" s="85">
        <v>1010190690</v>
      </c>
      <c r="AP90" s="85" t="s">
        <v>1050</v>
      </c>
      <c r="AQ90" s="85"/>
      <c r="AR90" s="85"/>
      <c r="AS90" s="89">
        <v>46062</v>
      </c>
      <c r="AT90" s="85"/>
      <c r="AU90" s="85"/>
      <c r="AV90" s="85"/>
      <c r="AW90" s="85"/>
      <c r="AX90" s="85" t="s">
        <v>1051</v>
      </c>
      <c r="AY90" s="85" t="s">
        <v>147</v>
      </c>
      <c r="AZ90" s="105">
        <v>46035</v>
      </c>
      <c r="BA90" s="105">
        <v>46036</v>
      </c>
      <c r="BB90" s="115">
        <v>46432000</v>
      </c>
      <c r="BC90" s="105">
        <v>46041</v>
      </c>
      <c r="BD90" s="105">
        <v>46283</v>
      </c>
      <c r="BE90" s="105">
        <f t="shared" si="3"/>
        <v>46283</v>
      </c>
      <c r="BF90" s="122"/>
      <c r="BG90" s="85" t="s">
        <v>929</v>
      </c>
      <c r="BH90" s="110">
        <v>5804000</v>
      </c>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v>0</v>
      </c>
      <c r="CM90" s="110">
        <v>46432000</v>
      </c>
      <c r="CN90" s="85"/>
      <c r="CO90" s="89">
        <v>46283</v>
      </c>
      <c r="CP90" s="89">
        <f t="shared" si="4"/>
        <v>46463</v>
      </c>
      <c r="CQ90" s="115">
        <v>46432000</v>
      </c>
      <c r="CR90" s="85" t="s">
        <v>1232</v>
      </c>
      <c r="CS90" s="89">
        <v>46036</v>
      </c>
      <c r="CT90" s="128">
        <v>1846101032572</v>
      </c>
      <c r="CU90" s="85"/>
      <c r="CV90" s="85"/>
      <c r="CW90" s="85" t="s">
        <v>1192</v>
      </c>
      <c r="CX90" s="85" t="s">
        <v>203</v>
      </c>
      <c r="CY90" s="85" t="s">
        <v>957</v>
      </c>
      <c r="CZ90" s="85">
        <v>2537</v>
      </c>
      <c r="DA90" s="85" t="s">
        <v>152</v>
      </c>
      <c r="DB90" s="85">
        <v>1</v>
      </c>
      <c r="DC90" s="85" t="s">
        <v>153</v>
      </c>
      <c r="DD90" s="85"/>
      <c r="DE90" s="85"/>
      <c r="DF90" s="85"/>
      <c r="DG90" s="85"/>
      <c r="DH90" s="85"/>
      <c r="DI90" s="85"/>
      <c r="DJ90" s="85"/>
      <c r="DK90" s="85"/>
      <c r="DL90" s="85"/>
      <c r="DM90" s="85"/>
      <c r="DN90" s="85"/>
      <c r="DO90" s="85"/>
      <c r="DP90" s="85"/>
      <c r="DQ90" s="85"/>
      <c r="DR90" s="85"/>
      <c r="DS90" s="85"/>
      <c r="DT90" s="86"/>
      <c r="DU90" s="81"/>
      <c r="DV90" s="72"/>
      <c r="DW90" s="72"/>
      <c r="DX90" s="72"/>
      <c r="DY90" s="72"/>
      <c r="DZ90" s="74"/>
      <c r="EA90" s="68"/>
      <c r="EB90" s="68"/>
      <c r="EC90" s="68"/>
      <c r="ED90" s="68"/>
      <c r="EE90" s="68"/>
      <c r="EF90" s="68"/>
      <c r="EG90" s="68"/>
      <c r="EH90" s="68"/>
      <c r="EI90" s="68"/>
      <c r="EJ90" s="68"/>
      <c r="EK90" s="68"/>
    </row>
    <row r="91" spans="1:141" ht="30" customHeight="1">
      <c r="A91" s="3" t="s">
        <v>123</v>
      </c>
      <c r="B91" s="84">
        <v>2026</v>
      </c>
      <c r="C91" s="85" t="s">
        <v>1233</v>
      </c>
      <c r="D91" s="85"/>
      <c r="E91" s="85" t="s">
        <v>125</v>
      </c>
      <c r="F91" s="85">
        <v>145410</v>
      </c>
      <c r="G91" s="89">
        <v>46036</v>
      </c>
      <c r="H91" s="85" t="s">
        <v>1180</v>
      </c>
      <c r="I91" s="85" t="s">
        <v>1234</v>
      </c>
      <c r="J91" s="92" t="s">
        <v>1235</v>
      </c>
      <c r="K91" s="92" t="s">
        <v>1236</v>
      </c>
      <c r="L91" s="85" t="s">
        <v>1237</v>
      </c>
      <c r="M91" s="85" t="s">
        <v>1185</v>
      </c>
      <c r="N91" s="85">
        <v>80111700</v>
      </c>
      <c r="O91" s="85" t="s">
        <v>1186</v>
      </c>
      <c r="P91" s="85" t="s">
        <v>1238</v>
      </c>
      <c r="Q91" s="85">
        <v>162</v>
      </c>
      <c r="R91" s="89">
        <v>46031</v>
      </c>
      <c r="S91" s="85">
        <v>352</v>
      </c>
      <c r="T91" s="89">
        <v>46041</v>
      </c>
      <c r="U91" s="85" t="s">
        <v>134</v>
      </c>
      <c r="V91" s="85" t="s">
        <v>135</v>
      </c>
      <c r="W91" s="85" t="s">
        <v>136</v>
      </c>
      <c r="X91" s="85">
        <v>1</v>
      </c>
      <c r="Y91" s="85" t="s">
        <v>1188</v>
      </c>
      <c r="Z91" s="85" t="s">
        <v>1237</v>
      </c>
      <c r="AA91" s="85" t="s">
        <v>138</v>
      </c>
      <c r="AB91" s="85" t="s">
        <v>139</v>
      </c>
      <c r="AC91" s="85" t="s">
        <v>203</v>
      </c>
      <c r="AD91" s="85"/>
      <c r="AE91" s="85">
        <v>1000006335</v>
      </c>
      <c r="AF91" s="85">
        <v>0</v>
      </c>
      <c r="AG91" s="89">
        <v>36864</v>
      </c>
      <c r="AH91" s="85" t="s">
        <v>1239</v>
      </c>
      <c r="AI91" s="85"/>
      <c r="AJ91" s="92">
        <v>3163431779</v>
      </c>
      <c r="AK91" s="85" t="s">
        <v>1240</v>
      </c>
      <c r="AL91" s="85" t="s">
        <v>271</v>
      </c>
      <c r="AM91" s="85" t="s">
        <v>144</v>
      </c>
      <c r="AN91" s="85" t="s">
        <v>1049</v>
      </c>
      <c r="AO91" s="85">
        <v>1010190690</v>
      </c>
      <c r="AP91" s="85" t="s">
        <v>1050</v>
      </c>
      <c r="AQ91" s="85"/>
      <c r="AR91" s="85"/>
      <c r="AS91" s="89">
        <v>46062</v>
      </c>
      <c r="AT91" s="85"/>
      <c r="AU91" s="85"/>
      <c r="AV91" s="85"/>
      <c r="AW91" s="85"/>
      <c r="AX91" s="85" t="s">
        <v>1051</v>
      </c>
      <c r="AY91" s="85" t="s">
        <v>147</v>
      </c>
      <c r="AZ91" s="105">
        <v>46035</v>
      </c>
      <c r="BA91" s="105">
        <v>46036</v>
      </c>
      <c r="BB91" s="115">
        <v>46432000</v>
      </c>
      <c r="BC91" s="105">
        <v>46043</v>
      </c>
      <c r="BD91" s="105">
        <v>46285</v>
      </c>
      <c r="BE91" s="105">
        <f t="shared" si="3"/>
        <v>46285</v>
      </c>
      <c r="BF91" s="122"/>
      <c r="BG91" s="85" t="s">
        <v>929</v>
      </c>
      <c r="BH91" s="110">
        <v>5804000</v>
      </c>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v>0</v>
      </c>
      <c r="CM91" s="110">
        <v>46432000</v>
      </c>
      <c r="CN91" s="85"/>
      <c r="CO91" s="89">
        <v>46285</v>
      </c>
      <c r="CP91" s="89">
        <f t="shared" si="4"/>
        <v>46465</v>
      </c>
      <c r="CQ91" s="115">
        <v>46432000</v>
      </c>
      <c r="CR91" s="85" t="s">
        <v>149</v>
      </c>
      <c r="CS91" s="89">
        <v>46036</v>
      </c>
      <c r="CT91" s="128">
        <v>6246101015658</v>
      </c>
      <c r="CU91" s="85"/>
      <c r="CV91" s="85"/>
      <c r="CW91" s="85" t="s">
        <v>1192</v>
      </c>
      <c r="CX91" s="85" t="s">
        <v>203</v>
      </c>
      <c r="CY91" s="85" t="s">
        <v>1241</v>
      </c>
      <c r="CZ91" s="85">
        <v>2537</v>
      </c>
      <c r="DA91" s="85" t="s">
        <v>152</v>
      </c>
      <c r="DB91" s="85">
        <v>1</v>
      </c>
      <c r="DC91" s="85" t="s">
        <v>153</v>
      </c>
      <c r="DD91" s="85"/>
      <c r="DE91" s="85"/>
      <c r="DF91" s="85"/>
      <c r="DG91" s="85"/>
      <c r="DH91" s="85"/>
      <c r="DI91" s="85"/>
      <c r="DJ91" s="85"/>
      <c r="DK91" s="85"/>
      <c r="DL91" s="85"/>
      <c r="DM91" s="85"/>
      <c r="DN91" s="85"/>
      <c r="DO91" s="85"/>
      <c r="DP91" s="85"/>
      <c r="DQ91" s="85"/>
      <c r="DR91" s="85"/>
      <c r="DS91" s="85"/>
      <c r="DT91" s="86"/>
      <c r="DU91" s="81"/>
      <c r="DV91" s="72"/>
      <c r="DW91" s="72"/>
      <c r="DX91" s="72"/>
      <c r="DY91" s="72"/>
      <c r="DZ91" s="74"/>
      <c r="EA91" s="68"/>
      <c r="EB91" s="68"/>
      <c r="EC91" s="68"/>
      <c r="ED91" s="68"/>
      <c r="EE91" s="68"/>
      <c r="EF91" s="68"/>
      <c r="EG91" s="68"/>
      <c r="EH91" s="68"/>
      <c r="EI91" s="68"/>
      <c r="EJ91" s="68"/>
      <c r="EK91" s="68"/>
    </row>
    <row r="92" spans="1:141" ht="30" customHeight="1">
      <c r="A92" s="3" t="s">
        <v>123</v>
      </c>
      <c r="B92" s="84">
        <v>2026</v>
      </c>
      <c r="C92" s="85" t="s">
        <v>1242</v>
      </c>
      <c r="D92" s="85"/>
      <c r="E92" s="85" t="s">
        <v>125</v>
      </c>
      <c r="F92" s="85">
        <v>145410</v>
      </c>
      <c r="G92" s="89">
        <v>46036</v>
      </c>
      <c r="H92" s="85" t="s">
        <v>1180</v>
      </c>
      <c r="I92" s="85" t="s">
        <v>1243</v>
      </c>
      <c r="J92" s="92" t="s">
        <v>1244</v>
      </c>
      <c r="K92" s="92" t="s">
        <v>1245</v>
      </c>
      <c r="L92" s="85" t="s">
        <v>1246</v>
      </c>
      <c r="M92" s="85" t="s">
        <v>1185</v>
      </c>
      <c r="N92" s="85">
        <v>80111700</v>
      </c>
      <c r="O92" s="85" t="s">
        <v>1186</v>
      </c>
      <c r="P92" s="85" t="s">
        <v>1247</v>
      </c>
      <c r="Q92" s="85">
        <v>162</v>
      </c>
      <c r="R92" s="89">
        <v>46031</v>
      </c>
      <c r="S92" s="85">
        <v>353</v>
      </c>
      <c r="T92" s="89">
        <v>46041</v>
      </c>
      <c r="U92" s="85" t="s">
        <v>134</v>
      </c>
      <c r="V92" s="85" t="s">
        <v>135</v>
      </c>
      <c r="W92" s="85" t="s">
        <v>136</v>
      </c>
      <c r="X92" s="85">
        <v>1</v>
      </c>
      <c r="Y92" s="85" t="s">
        <v>1188</v>
      </c>
      <c r="Z92" s="85" t="s">
        <v>1246</v>
      </c>
      <c r="AA92" s="85" t="s">
        <v>138</v>
      </c>
      <c r="AB92" s="85" t="s">
        <v>139</v>
      </c>
      <c r="AC92" s="85" t="s">
        <v>203</v>
      </c>
      <c r="AD92" s="85"/>
      <c r="AE92" s="85">
        <v>49744172</v>
      </c>
      <c r="AF92" s="85">
        <v>1</v>
      </c>
      <c r="AG92" s="89">
        <v>23801</v>
      </c>
      <c r="AH92" s="85" t="s">
        <v>1248</v>
      </c>
      <c r="AI92" s="85"/>
      <c r="AJ92" s="92">
        <v>3002868023</v>
      </c>
      <c r="AK92" s="85" t="s">
        <v>1249</v>
      </c>
      <c r="AL92" s="85" t="s">
        <v>189</v>
      </c>
      <c r="AM92" s="85" t="s">
        <v>234</v>
      </c>
      <c r="AN92" s="85" t="s">
        <v>1049</v>
      </c>
      <c r="AO92" s="85">
        <v>1010190690</v>
      </c>
      <c r="AP92" s="85" t="s">
        <v>1050</v>
      </c>
      <c r="AQ92" s="85"/>
      <c r="AR92" s="85"/>
      <c r="AS92" s="89">
        <v>46062</v>
      </c>
      <c r="AT92" s="85"/>
      <c r="AU92" s="85"/>
      <c r="AV92" s="85"/>
      <c r="AW92" s="85"/>
      <c r="AX92" s="85" t="s">
        <v>1051</v>
      </c>
      <c r="AY92" s="85" t="s">
        <v>147</v>
      </c>
      <c r="AZ92" s="105">
        <v>46035</v>
      </c>
      <c r="BA92" s="105">
        <v>46036</v>
      </c>
      <c r="BB92" s="115">
        <v>46432000</v>
      </c>
      <c r="BC92" s="105">
        <v>46041</v>
      </c>
      <c r="BD92" s="105">
        <v>46283</v>
      </c>
      <c r="BE92" s="105">
        <f t="shared" si="3"/>
        <v>46283</v>
      </c>
      <c r="BF92" s="122"/>
      <c r="BG92" s="85" t="s">
        <v>929</v>
      </c>
      <c r="BH92" s="110">
        <v>5804000</v>
      </c>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v>0</v>
      </c>
      <c r="CM92" s="110">
        <v>46432000</v>
      </c>
      <c r="CN92" s="85"/>
      <c r="CO92" s="89">
        <v>46283</v>
      </c>
      <c r="CP92" s="89">
        <f t="shared" si="4"/>
        <v>46463</v>
      </c>
      <c r="CQ92" s="115">
        <v>46432000</v>
      </c>
      <c r="CR92" s="85" t="s">
        <v>342</v>
      </c>
      <c r="CS92" s="89">
        <v>46036</v>
      </c>
      <c r="CT92" s="128" t="s">
        <v>1250</v>
      </c>
      <c r="CU92" s="85"/>
      <c r="CV92" s="85"/>
      <c r="CW92" s="85" t="s">
        <v>1192</v>
      </c>
      <c r="CX92" s="85" t="s">
        <v>203</v>
      </c>
      <c r="CY92" s="85" t="s">
        <v>1251</v>
      </c>
      <c r="CZ92" s="85">
        <v>2537</v>
      </c>
      <c r="DA92" s="85" t="s">
        <v>152</v>
      </c>
      <c r="DB92" s="85">
        <v>1</v>
      </c>
      <c r="DC92" s="85" t="s">
        <v>153</v>
      </c>
      <c r="DD92" s="85"/>
      <c r="DE92" s="85"/>
      <c r="DF92" s="85"/>
      <c r="DG92" s="85"/>
      <c r="DH92" s="85"/>
      <c r="DI92" s="85"/>
      <c r="DJ92" s="85"/>
      <c r="DK92" s="85"/>
      <c r="DL92" s="85"/>
      <c r="DM92" s="85"/>
      <c r="DN92" s="85"/>
      <c r="DO92" s="85"/>
      <c r="DP92" s="85"/>
      <c r="DQ92" s="85"/>
      <c r="DR92" s="85"/>
      <c r="DS92" s="85"/>
      <c r="DT92" s="86"/>
      <c r="DU92" s="81"/>
      <c r="DV92" s="72"/>
      <c r="DW92" s="72"/>
      <c r="DX92" s="72"/>
      <c r="DY92" s="72"/>
      <c r="DZ92" s="74"/>
      <c r="EA92" s="68"/>
      <c r="EB92" s="68"/>
      <c r="EC92" s="68"/>
      <c r="ED92" s="68"/>
      <c r="EE92" s="68"/>
      <c r="EF92" s="68"/>
      <c r="EG92" s="68"/>
      <c r="EH92" s="68"/>
      <c r="EI92" s="68"/>
      <c r="EJ92" s="68"/>
      <c r="EK92" s="68"/>
    </row>
    <row r="93" spans="1:141" ht="30" customHeight="1">
      <c r="A93" s="3" t="s">
        <v>123</v>
      </c>
      <c r="B93" s="84">
        <v>2026</v>
      </c>
      <c r="C93" s="85" t="s">
        <v>1252</v>
      </c>
      <c r="D93" s="85"/>
      <c r="E93" s="85" t="s">
        <v>125</v>
      </c>
      <c r="F93" s="85">
        <v>145410</v>
      </c>
      <c r="G93" s="89">
        <v>46036</v>
      </c>
      <c r="H93" s="85" t="s">
        <v>1180</v>
      </c>
      <c r="I93" s="85" t="s">
        <v>1253</v>
      </c>
      <c r="J93" s="92" t="s">
        <v>1254</v>
      </c>
      <c r="K93" s="92" t="s">
        <v>1255</v>
      </c>
      <c r="L93" s="85" t="s">
        <v>1256</v>
      </c>
      <c r="M93" s="85" t="s">
        <v>1185</v>
      </c>
      <c r="N93" s="85">
        <v>80111700</v>
      </c>
      <c r="O93" s="85" t="s">
        <v>1186</v>
      </c>
      <c r="P93" s="85" t="s">
        <v>1257</v>
      </c>
      <c r="Q93" s="85">
        <v>162</v>
      </c>
      <c r="R93" s="89">
        <v>46031</v>
      </c>
      <c r="S93" s="85">
        <v>354</v>
      </c>
      <c r="T93" s="89">
        <v>46041</v>
      </c>
      <c r="U93" s="85" t="s">
        <v>134</v>
      </c>
      <c r="V93" s="85" t="s">
        <v>135</v>
      </c>
      <c r="W93" s="85" t="s">
        <v>136</v>
      </c>
      <c r="X93" s="85">
        <v>1</v>
      </c>
      <c r="Y93" s="85" t="s">
        <v>1258</v>
      </c>
      <c r="Z93" s="85" t="s">
        <v>1256</v>
      </c>
      <c r="AA93" s="85" t="s">
        <v>138</v>
      </c>
      <c r="AB93" s="85" t="s">
        <v>139</v>
      </c>
      <c r="AC93" s="85" t="s">
        <v>218</v>
      </c>
      <c r="AD93" s="85"/>
      <c r="AE93" s="85">
        <v>79396373</v>
      </c>
      <c r="AF93" s="85">
        <v>9</v>
      </c>
      <c r="AG93" s="89">
        <v>24204</v>
      </c>
      <c r="AH93" s="85" t="s">
        <v>1259</v>
      </c>
      <c r="AI93" s="85"/>
      <c r="AJ93" s="92">
        <v>3112193180</v>
      </c>
      <c r="AK93" s="85" t="s">
        <v>1260</v>
      </c>
      <c r="AL93" s="85" t="s">
        <v>189</v>
      </c>
      <c r="AM93" s="85" t="s">
        <v>169</v>
      </c>
      <c r="AN93" s="85" t="s">
        <v>1049</v>
      </c>
      <c r="AO93" s="85">
        <v>1010190690</v>
      </c>
      <c r="AP93" s="85" t="s">
        <v>1050</v>
      </c>
      <c r="AQ93" s="85"/>
      <c r="AR93" s="85"/>
      <c r="AS93" s="89">
        <v>46062</v>
      </c>
      <c r="AT93" s="85"/>
      <c r="AU93" s="85"/>
      <c r="AV93" s="85"/>
      <c r="AW93" s="85"/>
      <c r="AX93" s="85" t="s">
        <v>1051</v>
      </c>
      <c r="AY93" s="85" t="s">
        <v>147</v>
      </c>
      <c r="AZ93" s="105">
        <v>46035</v>
      </c>
      <c r="BA93" s="105">
        <v>46036</v>
      </c>
      <c r="BB93" s="115">
        <v>46432000</v>
      </c>
      <c r="BC93" s="105">
        <v>46041</v>
      </c>
      <c r="BD93" s="105">
        <v>46283</v>
      </c>
      <c r="BE93" s="105">
        <f t="shared" si="3"/>
        <v>46283</v>
      </c>
      <c r="BF93" s="122"/>
      <c r="BG93" s="85" t="s">
        <v>929</v>
      </c>
      <c r="BH93" s="110">
        <v>5804000</v>
      </c>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v>0</v>
      </c>
      <c r="CM93" s="110">
        <v>46432000</v>
      </c>
      <c r="CN93" s="85"/>
      <c r="CO93" s="89">
        <v>46283</v>
      </c>
      <c r="CP93" s="89">
        <f t="shared" si="4"/>
        <v>46463</v>
      </c>
      <c r="CQ93" s="115">
        <v>46432000</v>
      </c>
      <c r="CR93" s="85" t="s">
        <v>223</v>
      </c>
      <c r="CS93" s="89">
        <v>46037</v>
      </c>
      <c r="CT93" s="128">
        <v>1444101253339</v>
      </c>
      <c r="CU93" s="85"/>
      <c r="CV93" s="85"/>
      <c r="CW93" s="85" t="s">
        <v>1192</v>
      </c>
      <c r="CX93" s="85" t="s">
        <v>218</v>
      </c>
      <c r="CY93" s="85" t="s">
        <v>1261</v>
      </c>
      <c r="CZ93" s="85">
        <v>2537</v>
      </c>
      <c r="DA93" s="85" t="s">
        <v>152</v>
      </c>
      <c r="DB93" s="85">
        <v>1</v>
      </c>
      <c r="DC93" s="85" t="s">
        <v>153</v>
      </c>
      <c r="DD93" s="85"/>
      <c r="DE93" s="85"/>
      <c r="DF93" s="85"/>
      <c r="DG93" s="85"/>
      <c r="DH93" s="85"/>
      <c r="DI93" s="85"/>
      <c r="DJ93" s="85"/>
      <c r="DK93" s="85"/>
      <c r="DL93" s="85"/>
      <c r="DM93" s="85"/>
      <c r="DN93" s="85"/>
      <c r="DO93" s="85"/>
      <c r="DP93" s="85"/>
      <c r="DQ93" s="85"/>
      <c r="DR93" s="85"/>
      <c r="DS93" s="85"/>
      <c r="DT93" s="86"/>
      <c r="DU93" s="81"/>
      <c r="DV93" s="72"/>
      <c r="DW93" s="72"/>
      <c r="DX93" s="72"/>
      <c r="DY93" s="72"/>
      <c r="DZ93" s="74"/>
      <c r="EA93" s="68"/>
      <c r="EB93" s="68"/>
      <c r="EC93" s="68"/>
      <c r="ED93" s="68"/>
      <c r="EE93" s="68"/>
      <c r="EF93" s="68"/>
      <c r="EG93" s="68"/>
      <c r="EH93" s="68"/>
      <c r="EI93" s="68"/>
      <c r="EJ93" s="68"/>
      <c r="EK93" s="68"/>
    </row>
    <row r="94" spans="1:141" ht="30" customHeight="1">
      <c r="A94" s="3" t="s">
        <v>123</v>
      </c>
      <c r="B94" s="84">
        <v>2026</v>
      </c>
      <c r="C94" s="85" t="s">
        <v>1262</v>
      </c>
      <c r="D94" s="85" t="s">
        <v>277</v>
      </c>
      <c r="E94" s="85" t="s">
        <v>125</v>
      </c>
      <c r="F94" s="85">
        <v>145410</v>
      </c>
      <c r="G94" s="89">
        <v>46036</v>
      </c>
      <c r="H94" s="85" t="s">
        <v>1180</v>
      </c>
      <c r="I94" s="85" t="s">
        <v>1263</v>
      </c>
      <c r="J94" s="92" t="s">
        <v>1264</v>
      </c>
      <c r="K94" s="92" t="s">
        <v>1265</v>
      </c>
      <c r="L94" s="85" t="s">
        <v>1266</v>
      </c>
      <c r="M94" s="85" t="s">
        <v>1185</v>
      </c>
      <c r="N94" s="85">
        <v>80111700</v>
      </c>
      <c r="O94" s="85" t="s">
        <v>1186</v>
      </c>
      <c r="P94" s="85" t="s">
        <v>1267</v>
      </c>
      <c r="Q94" s="85">
        <v>162</v>
      </c>
      <c r="R94" s="89">
        <v>46031</v>
      </c>
      <c r="S94" s="85">
        <v>355</v>
      </c>
      <c r="T94" s="89">
        <v>46041</v>
      </c>
      <c r="U94" s="85" t="s">
        <v>134</v>
      </c>
      <c r="V94" s="85" t="s">
        <v>135</v>
      </c>
      <c r="W94" s="85" t="s">
        <v>136</v>
      </c>
      <c r="X94" s="85">
        <v>1</v>
      </c>
      <c r="Y94" s="85" t="s">
        <v>1258</v>
      </c>
      <c r="Z94" s="85" t="s">
        <v>1266</v>
      </c>
      <c r="AA94" s="85" t="s">
        <v>138</v>
      </c>
      <c r="AB94" s="85" t="s">
        <v>139</v>
      </c>
      <c r="AC94" s="85" t="s">
        <v>203</v>
      </c>
      <c r="AD94" s="85"/>
      <c r="AE94" s="85">
        <v>1002526340</v>
      </c>
      <c r="AF94" s="85">
        <v>6</v>
      </c>
      <c r="AG94" s="89">
        <v>36584</v>
      </c>
      <c r="AH94" s="85" t="s">
        <v>1268</v>
      </c>
      <c r="AI94" s="85"/>
      <c r="AJ94" s="92">
        <v>3155869171</v>
      </c>
      <c r="AK94" s="85" t="s">
        <v>1269</v>
      </c>
      <c r="AL94" s="85" t="s">
        <v>1270</v>
      </c>
      <c r="AM94" s="85" t="s">
        <v>144</v>
      </c>
      <c r="AN94" s="85" t="s">
        <v>1049</v>
      </c>
      <c r="AO94" s="85">
        <v>1010190690</v>
      </c>
      <c r="AP94" s="85" t="s">
        <v>1050</v>
      </c>
      <c r="AQ94" s="85"/>
      <c r="AR94" s="85"/>
      <c r="AS94" s="89">
        <v>46062</v>
      </c>
      <c r="AT94" s="85"/>
      <c r="AU94" s="85"/>
      <c r="AV94" s="85"/>
      <c r="AW94" s="85"/>
      <c r="AX94" s="85" t="s">
        <v>1051</v>
      </c>
      <c r="AY94" s="85" t="s">
        <v>147</v>
      </c>
      <c r="AZ94" s="105">
        <v>46035</v>
      </c>
      <c r="BA94" s="105">
        <v>46036</v>
      </c>
      <c r="BB94" s="115">
        <v>46432000</v>
      </c>
      <c r="BC94" s="105">
        <v>46045</v>
      </c>
      <c r="BD94" s="105">
        <v>46287</v>
      </c>
      <c r="BE94" s="105">
        <f t="shared" si="3"/>
        <v>46287</v>
      </c>
      <c r="BF94" s="122"/>
      <c r="BG94" s="85" t="s">
        <v>929</v>
      </c>
      <c r="BH94" s="110">
        <v>5804000</v>
      </c>
      <c r="BI94" s="85"/>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v>0</v>
      </c>
      <c r="CM94" s="110">
        <v>46432000</v>
      </c>
      <c r="CN94" s="85"/>
      <c r="CO94" s="89">
        <v>46287</v>
      </c>
      <c r="CP94" s="89">
        <f t="shared" si="4"/>
        <v>46467</v>
      </c>
      <c r="CQ94" s="115">
        <v>46432000</v>
      </c>
      <c r="CR94" s="85" t="s">
        <v>149</v>
      </c>
      <c r="CS94" s="89">
        <v>46057</v>
      </c>
      <c r="CT94" s="128">
        <v>1846101034822</v>
      </c>
      <c r="CU94" s="85"/>
      <c r="CV94" s="85"/>
      <c r="CW94" s="85" t="s">
        <v>1192</v>
      </c>
      <c r="CX94" s="85" t="s">
        <v>203</v>
      </c>
      <c r="CY94" s="85" t="s">
        <v>1271</v>
      </c>
      <c r="CZ94" s="85">
        <v>2537</v>
      </c>
      <c r="DA94" s="85" t="s">
        <v>152</v>
      </c>
      <c r="DB94" s="85">
        <v>1</v>
      </c>
      <c r="DC94" s="85" t="s">
        <v>153</v>
      </c>
      <c r="DD94" s="85" t="s">
        <v>303</v>
      </c>
      <c r="DE94" s="85">
        <v>46045</v>
      </c>
      <c r="DF94" s="85" t="s">
        <v>1272</v>
      </c>
      <c r="DG94" s="85">
        <v>1065013583</v>
      </c>
      <c r="DH94" s="85">
        <v>3014257564</v>
      </c>
      <c r="DI94" s="85" t="s">
        <v>1273</v>
      </c>
      <c r="DJ94" s="85">
        <v>46062</v>
      </c>
      <c r="DK94" s="85" t="s">
        <v>1274</v>
      </c>
      <c r="DL94" s="85">
        <v>52455112</v>
      </c>
      <c r="DM94" s="85">
        <v>3208333939</v>
      </c>
      <c r="DN94" s="85" t="s">
        <v>1275</v>
      </c>
      <c r="DO94" s="85">
        <v>46078</v>
      </c>
      <c r="DP94" s="85" t="s">
        <v>1276</v>
      </c>
      <c r="DQ94" s="85">
        <v>98338266</v>
      </c>
      <c r="DR94" s="85">
        <v>3167521147</v>
      </c>
      <c r="DS94" s="85" t="s">
        <v>1277</v>
      </c>
      <c r="DT94" s="86"/>
      <c r="DU94" s="81" t="s">
        <v>303</v>
      </c>
      <c r="DV94" s="73">
        <v>46045</v>
      </c>
      <c r="DW94" s="72" t="s">
        <v>1272</v>
      </c>
      <c r="DX94" s="72">
        <v>1065013583</v>
      </c>
      <c r="DY94" s="72">
        <v>3014257564</v>
      </c>
      <c r="DZ94" s="74" t="s">
        <v>1273</v>
      </c>
      <c r="EA94" s="68">
        <v>46062</v>
      </c>
      <c r="EB94" s="68" t="s">
        <v>1274</v>
      </c>
      <c r="EC94" s="68">
        <v>52455112</v>
      </c>
      <c r="ED94" s="68">
        <v>3208333939</v>
      </c>
      <c r="EE94" s="68" t="s">
        <v>1275</v>
      </c>
      <c r="EF94" s="69">
        <v>46078</v>
      </c>
      <c r="EG94" s="68" t="s">
        <v>1276</v>
      </c>
      <c r="EH94" s="68">
        <v>98338266</v>
      </c>
      <c r="EI94" s="68">
        <v>3167521147</v>
      </c>
      <c r="EJ94" s="68" t="s">
        <v>1277</v>
      </c>
      <c r="EK94" s="68"/>
    </row>
    <row r="95" spans="1:141" ht="30" customHeight="1">
      <c r="A95" s="3" t="s">
        <v>123</v>
      </c>
      <c r="B95" s="84">
        <v>2026</v>
      </c>
      <c r="C95" s="85" t="s">
        <v>1278</v>
      </c>
      <c r="D95" s="85"/>
      <c r="E95" s="85" t="s">
        <v>125</v>
      </c>
      <c r="F95" s="85">
        <v>145410</v>
      </c>
      <c r="G95" s="89">
        <v>46035</v>
      </c>
      <c r="H95" s="85" t="s">
        <v>1180</v>
      </c>
      <c r="I95" s="85" t="s">
        <v>1279</v>
      </c>
      <c r="J95" s="92" t="s">
        <v>1280</v>
      </c>
      <c r="K95" s="92" t="s">
        <v>1281</v>
      </c>
      <c r="L95" s="85" t="s">
        <v>1282</v>
      </c>
      <c r="M95" s="85" t="s">
        <v>1185</v>
      </c>
      <c r="N95" s="85">
        <v>80111700</v>
      </c>
      <c r="O95" s="85" t="s">
        <v>1186</v>
      </c>
      <c r="P95" s="85" t="s">
        <v>1283</v>
      </c>
      <c r="Q95" s="85">
        <v>162</v>
      </c>
      <c r="R95" s="89">
        <v>46031</v>
      </c>
      <c r="S95" s="85">
        <v>356</v>
      </c>
      <c r="T95" s="89">
        <v>46041</v>
      </c>
      <c r="U95" s="85" t="s">
        <v>134</v>
      </c>
      <c r="V95" s="85" t="s">
        <v>135</v>
      </c>
      <c r="W95" s="85" t="s">
        <v>136</v>
      </c>
      <c r="X95" s="85">
        <v>1</v>
      </c>
      <c r="Y95" s="85" t="s">
        <v>1188</v>
      </c>
      <c r="Z95" s="85" t="s">
        <v>1282</v>
      </c>
      <c r="AA95" s="85" t="s">
        <v>138</v>
      </c>
      <c r="AB95" s="85" t="s">
        <v>164</v>
      </c>
      <c r="AC95" s="85" t="s">
        <v>203</v>
      </c>
      <c r="AD95" s="85"/>
      <c r="AE95" s="85">
        <v>1015415850</v>
      </c>
      <c r="AF95" s="85">
        <v>1</v>
      </c>
      <c r="AG95" s="89">
        <v>32903</v>
      </c>
      <c r="AH95" s="85" t="s">
        <v>1284</v>
      </c>
      <c r="AI95" s="85"/>
      <c r="AJ95" s="92">
        <v>3004853601</v>
      </c>
      <c r="AK95" s="85" t="s">
        <v>1285</v>
      </c>
      <c r="AL95" s="85" t="s">
        <v>1286</v>
      </c>
      <c r="AM95" s="85" t="s">
        <v>144</v>
      </c>
      <c r="AN95" s="85" t="s">
        <v>1049</v>
      </c>
      <c r="AO95" s="85">
        <v>1010190690</v>
      </c>
      <c r="AP95" s="85" t="s">
        <v>1050</v>
      </c>
      <c r="AQ95" s="85"/>
      <c r="AR95" s="85"/>
      <c r="AS95" s="89">
        <v>46062</v>
      </c>
      <c r="AT95" s="85"/>
      <c r="AU95" s="85"/>
      <c r="AV95" s="85"/>
      <c r="AW95" s="85"/>
      <c r="AX95" s="85" t="s">
        <v>1051</v>
      </c>
      <c r="AY95" s="85" t="s">
        <v>147</v>
      </c>
      <c r="AZ95" s="105">
        <v>46035</v>
      </c>
      <c r="BA95" s="105">
        <v>46036</v>
      </c>
      <c r="BB95" s="115">
        <v>46432000</v>
      </c>
      <c r="BC95" s="105">
        <v>46041</v>
      </c>
      <c r="BD95" s="105">
        <v>46283</v>
      </c>
      <c r="BE95" s="105">
        <f t="shared" si="3"/>
        <v>46283</v>
      </c>
      <c r="BF95" s="122"/>
      <c r="BG95" s="85" t="s">
        <v>929</v>
      </c>
      <c r="BH95" s="110">
        <v>5804000</v>
      </c>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v>0</v>
      </c>
      <c r="CM95" s="110">
        <v>46432000</v>
      </c>
      <c r="CN95" s="85"/>
      <c r="CO95" s="89">
        <v>46283</v>
      </c>
      <c r="CP95" s="89">
        <f t="shared" si="4"/>
        <v>46463</v>
      </c>
      <c r="CQ95" s="115">
        <v>46432000</v>
      </c>
      <c r="CR95" s="85" t="s">
        <v>149</v>
      </c>
      <c r="CS95" s="89">
        <v>46036</v>
      </c>
      <c r="CT95" s="128">
        <v>1144101274713</v>
      </c>
      <c r="CU95" s="85"/>
      <c r="CV95" s="85"/>
      <c r="CW95" s="85" t="s">
        <v>1192</v>
      </c>
      <c r="CX95" s="85" t="s">
        <v>203</v>
      </c>
      <c r="CY95" s="85" t="s">
        <v>957</v>
      </c>
      <c r="CZ95" s="85">
        <v>2537</v>
      </c>
      <c r="DA95" s="85" t="s">
        <v>152</v>
      </c>
      <c r="DB95" s="85">
        <v>1</v>
      </c>
      <c r="DC95" s="85" t="s">
        <v>153</v>
      </c>
      <c r="DD95" s="85"/>
      <c r="DE95" s="85"/>
      <c r="DF95" s="85"/>
      <c r="DG95" s="85"/>
      <c r="DH95" s="85"/>
      <c r="DI95" s="85"/>
      <c r="DJ95" s="85"/>
      <c r="DK95" s="85"/>
      <c r="DL95" s="85"/>
      <c r="DM95" s="85"/>
      <c r="DN95" s="85"/>
      <c r="DO95" s="85"/>
      <c r="DP95" s="85"/>
      <c r="DQ95" s="85"/>
      <c r="DR95" s="85"/>
      <c r="DS95" s="85"/>
      <c r="DT95" s="86"/>
      <c r="DU95" s="81"/>
      <c r="DV95" s="72"/>
      <c r="DW95" s="72"/>
      <c r="DX95" s="72"/>
      <c r="DY95" s="72"/>
      <c r="DZ95" s="74"/>
      <c r="EA95" s="68"/>
      <c r="EB95" s="68"/>
      <c r="EC95" s="68"/>
      <c r="ED95" s="68"/>
      <c r="EE95" s="68"/>
      <c r="EF95" s="68"/>
      <c r="EG95" s="68"/>
      <c r="EH95" s="68"/>
      <c r="EI95" s="68"/>
      <c r="EJ95" s="68"/>
      <c r="EK95" s="68"/>
    </row>
    <row r="96" spans="1:141" ht="30" customHeight="1">
      <c r="A96" s="3" t="s">
        <v>123</v>
      </c>
      <c r="B96" s="84">
        <v>2026</v>
      </c>
      <c r="C96" s="85" t="s">
        <v>1287</v>
      </c>
      <c r="D96" s="85"/>
      <c r="E96" s="85" t="s">
        <v>125</v>
      </c>
      <c r="F96" s="85">
        <v>145410</v>
      </c>
      <c r="G96" s="89">
        <v>46035</v>
      </c>
      <c r="H96" s="85" t="s">
        <v>1180</v>
      </c>
      <c r="I96" s="85" t="s">
        <v>1288</v>
      </c>
      <c r="J96" s="92" t="s">
        <v>1289</v>
      </c>
      <c r="K96" s="92" t="s">
        <v>1290</v>
      </c>
      <c r="L96" s="85" t="s">
        <v>1291</v>
      </c>
      <c r="M96" s="85" t="s">
        <v>1185</v>
      </c>
      <c r="N96" s="85">
        <v>80111700</v>
      </c>
      <c r="O96" s="85" t="s">
        <v>1186</v>
      </c>
      <c r="P96" s="85" t="s">
        <v>1292</v>
      </c>
      <c r="Q96" s="85">
        <v>162</v>
      </c>
      <c r="R96" s="89">
        <v>46031</v>
      </c>
      <c r="S96" s="85">
        <v>357</v>
      </c>
      <c r="T96" s="89">
        <v>46041</v>
      </c>
      <c r="U96" s="85" t="s">
        <v>134</v>
      </c>
      <c r="V96" s="85" t="s">
        <v>135</v>
      </c>
      <c r="W96" s="85" t="s">
        <v>136</v>
      </c>
      <c r="X96" s="85">
        <v>1</v>
      </c>
      <c r="Y96" s="85" t="s">
        <v>1188</v>
      </c>
      <c r="Z96" s="85" t="s">
        <v>1291</v>
      </c>
      <c r="AA96" s="85" t="s">
        <v>138</v>
      </c>
      <c r="AB96" s="85" t="s">
        <v>139</v>
      </c>
      <c r="AC96" s="85" t="s">
        <v>203</v>
      </c>
      <c r="AD96" s="85"/>
      <c r="AE96" s="85">
        <v>1085101057</v>
      </c>
      <c r="AF96" s="85">
        <v>3</v>
      </c>
      <c r="AG96" s="89">
        <v>33796</v>
      </c>
      <c r="AH96" s="85" t="s">
        <v>1293</v>
      </c>
      <c r="AI96" s="85"/>
      <c r="AJ96" s="92">
        <v>3218472286</v>
      </c>
      <c r="AK96" s="85" t="s">
        <v>1294</v>
      </c>
      <c r="AL96" s="85" t="s">
        <v>189</v>
      </c>
      <c r="AM96" s="85" t="s">
        <v>144</v>
      </c>
      <c r="AN96" s="85" t="s">
        <v>1049</v>
      </c>
      <c r="AO96" s="85">
        <v>1010190690</v>
      </c>
      <c r="AP96" s="85" t="s">
        <v>1050</v>
      </c>
      <c r="AQ96" s="85"/>
      <c r="AR96" s="85"/>
      <c r="AS96" s="89">
        <v>46062</v>
      </c>
      <c r="AT96" s="85"/>
      <c r="AU96" s="85"/>
      <c r="AV96" s="85"/>
      <c r="AW96" s="85"/>
      <c r="AX96" s="85" t="s">
        <v>1051</v>
      </c>
      <c r="AY96" s="85" t="s">
        <v>147</v>
      </c>
      <c r="AZ96" s="105">
        <v>46035</v>
      </c>
      <c r="BA96" s="105">
        <v>46036</v>
      </c>
      <c r="BB96" s="115">
        <v>46432000</v>
      </c>
      <c r="BC96" s="105">
        <v>46041</v>
      </c>
      <c r="BD96" s="105">
        <v>46283</v>
      </c>
      <c r="BE96" s="105">
        <f t="shared" si="3"/>
        <v>46283</v>
      </c>
      <c r="BF96" s="122"/>
      <c r="BG96" s="85" t="s">
        <v>929</v>
      </c>
      <c r="BH96" s="110">
        <v>5804000</v>
      </c>
      <c r="BI96" s="85"/>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v>0</v>
      </c>
      <c r="CM96" s="110">
        <v>46432000</v>
      </c>
      <c r="CN96" s="85"/>
      <c r="CO96" s="89">
        <v>46283</v>
      </c>
      <c r="CP96" s="89">
        <f t="shared" si="4"/>
        <v>46463</v>
      </c>
      <c r="CQ96" s="115">
        <v>46432000</v>
      </c>
      <c r="CR96" s="85" t="s">
        <v>149</v>
      </c>
      <c r="CS96" s="89">
        <v>46036</v>
      </c>
      <c r="CT96" s="128">
        <v>1444101253309</v>
      </c>
      <c r="CU96" s="85"/>
      <c r="CV96" s="85"/>
      <c r="CW96" s="85" t="s">
        <v>1192</v>
      </c>
      <c r="CX96" s="85" t="s">
        <v>203</v>
      </c>
      <c r="CY96" s="85" t="s">
        <v>1295</v>
      </c>
      <c r="CZ96" s="85">
        <v>2537</v>
      </c>
      <c r="DA96" s="85" t="s">
        <v>152</v>
      </c>
      <c r="DB96" s="85">
        <v>1</v>
      </c>
      <c r="DC96" s="85" t="s">
        <v>153</v>
      </c>
      <c r="DD96" s="85"/>
      <c r="DE96" s="85"/>
      <c r="DF96" s="85"/>
      <c r="DG96" s="85"/>
      <c r="DH96" s="85"/>
      <c r="DI96" s="85"/>
      <c r="DJ96" s="85"/>
      <c r="DK96" s="85"/>
      <c r="DL96" s="85"/>
      <c r="DM96" s="85"/>
      <c r="DN96" s="85"/>
      <c r="DO96" s="85"/>
      <c r="DP96" s="85"/>
      <c r="DQ96" s="85"/>
      <c r="DR96" s="85"/>
      <c r="DS96" s="85"/>
      <c r="DT96" s="86"/>
      <c r="DU96" s="81"/>
      <c r="DV96" s="72"/>
      <c r="DW96" s="72"/>
      <c r="DX96" s="72"/>
      <c r="DY96" s="72"/>
      <c r="DZ96" s="74"/>
      <c r="EA96" s="68"/>
      <c r="EB96" s="68"/>
      <c r="EC96" s="68"/>
      <c r="ED96" s="68"/>
      <c r="EE96" s="68"/>
      <c r="EF96" s="68"/>
      <c r="EG96" s="68"/>
      <c r="EH96" s="68"/>
      <c r="EI96" s="68"/>
      <c r="EJ96" s="68"/>
      <c r="EK96" s="68"/>
    </row>
    <row r="97" spans="1:141" ht="30" customHeight="1">
      <c r="A97" s="3" t="s">
        <v>123</v>
      </c>
      <c r="B97" s="84">
        <v>2026</v>
      </c>
      <c r="C97" s="85" t="s">
        <v>1296</v>
      </c>
      <c r="D97" s="85"/>
      <c r="E97" s="85" t="s">
        <v>125</v>
      </c>
      <c r="F97" s="85">
        <v>145410</v>
      </c>
      <c r="G97" s="89">
        <v>46036</v>
      </c>
      <c r="H97" s="85" t="s">
        <v>1180</v>
      </c>
      <c r="I97" s="85" t="s">
        <v>1297</v>
      </c>
      <c r="J97" s="92" t="s">
        <v>1298</v>
      </c>
      <c r="K97" s="92" t="s">
        <v>1299</v>
      </c>
      <c r="L97" s="85" t="s">
        <v>1300</v>
      </c>
      <c r="M97" s="85" t="s">
        <v>1185</v>
      </c>
      <c r="N97" s="85">
        <v>80111700</v>
      </c>
      <c r="O97" s="85" t="s">
        <v>1186</v>
      </c>
      <c r="P97" s="85" t="s">
        <v>1301</v>
      </c>
      <c r="Q97" s="85">
        <v>162</v>
      </c>
      <c r="R97" s="89">
        <v>46031</v>
      </c>
      <c r="S97" s="85">
        <v>358</v>
      </c>
      <c r="T97" s="89">
        <v>46041</v>
      </c>
      <c r="U97" s="85" t="s">
        <v>134</v>
      </c>
      <c r="V97" s="85" t="s">
        <v>135</v>
      </c>
      <c r="W97" s="85" t="s">
        <v>136</v>
      </c>
      <c r="X97" s="85">
        <v>1</v>
      </c>
      <c r="Y97" s="85" t="s">
        <v>1258</v>
      </c>
      <c r="Z97" s="85" t="s">
        <v>1300</v>
      </c>
      <c r="AA97" s="85" t="s">
        <v>138</v>
      </c>
      <c r="AB97" s="85" t="s">
        <v>139</v>
      </c>
      <c r="AC97" s="85" t="s">
        <v>203</v>
      </c>
      <c r="AD97" s="85"/>
      <c r="AE97" s="85">
        <v>1098770452</v>
      </c>
      <c r="AF97" s="85">
        <v>6</v>
      </c>
      <c r="AG97" s="89">
        <v>34850</v>
      </c>
      <c r="AH97" s="85" t="s">
        <v>1302</v>
      </c>
      <c r="AI97" s="85"/>
      <c r="AJ97" s="92">
        <v>3203908471</v>
      </c>
      <c r="AK97" s="85" t="s">
        <v>1294</v>
      </c>
      <c r="AL97" s="85" t="s">
        <v>189</v>
      </c>
      <c r="AM97" s="85" t="s">
        <v>301</v>
      </c>
      <c r="AN97" s="85" t="s">
        <v>1049</v>
      </c>
      <c r="AO97" s="85">
        <v>1010190690</v>
      </c>
      <c r="AP97" s="85" t="s">
        <v>1050</v>
      </c>
      <c r="AQ97" s="85"/>
      <c r="AR97" s="85"/>
      <c r="AS97" s="89">
        <v>46062</v>
      </c>
      <c r="AT97" s="85"/>
      <c r="AU97" s="85"/>
      <c r="AV97" s="85"/>
      <c r="AW97" s="85"/>
      <c r="AX97" s="85" t="s">
        <v>1051</v>
      </c>
      <c r="AY97" s="85" t="s">
        <v>147</v>
      </c>
      <c r="AZ97" s="105">
        <v>46035</v>
      </c>
      <c r="BA97" s="105">
        <v>46036</v>
      </c>
      <c r="BB97" s="115">
        <v>46432000</v>
      </c>
      <c r="BC97" s="105">
        <v>46041</v>
      </c>
      <c r="BD97" s="105">
        <v>46283</v>
      </c>
      <c r="BE97" s="105">
        <f t="shared" si="3"/>
        <v>46283</v>
      </c>
      <c r="BF97" s="122"/>
      <c r="BG97" s="85" t="s">
        <v>929</v>
      </c>
      <c r="BH97" s="110">
        <v>5804000</v>
      </c>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v>0</v>
      </c>
      <c r="CM97" s="110">
        <v>46432000</v>
      </c>
      <c r="CN97" s="85"/>
      <c r="CO97" s="89">
        <v>46283</v>
      </c>
      <c r="CP97" s="89">
        <f t="shared" si="4"/>
        <v>46463</v>
      </c>
      <c r="CQ97" s="115">
        <v>46432000</v>
      </c>
      <c r="CR97" s="85" t="s">
        <v>149</v>
      </c>
      <c r="CS97" s="89">
        <v>46036</v>
      </c>
      <c r="CT97" s="128">
        <v>1444101253311</v>
      </c>
      <c r="CU97" s="85"/>
      <c r="CV97" s="85"/>
      <c r="CW97" s="85" t="s">
        <v>1192</v>
      </c>
      <c r="CX97" s="85" t="s">
        <v>203</v>
      </c>
      <c r="CY97" s="85" t="s">
        <v>1303</v>
      </c>
      <c r="CZ97" s="85">
        <v>2537</v>
      </c>
      <c r="DA97" s="85" t="s">
        <v>152</v>
      </c>
      <c r="DB97" s="85">
        <v>1</v>
      </c>
      <c r="DC97" s="85" t="s">
        <v>153</v>
      </c>
      <c r="DD97" s="85"/>
      <c r="DE97" s="85"/>
      <c r="DF97" s="85"/>
      <c r="DG97" s="85"/>
      <c r="DH97" s="85"/>
      <c r="DI97" s="85"/>
      <c r="DJ97" s="85"/>
      <c r="DK97" s="85"/>
      <c r="DL97" s="85"/>
      <c r="DM97" s="85"/>
      <c r="DN97" s="85"/>
      <c r="DO97" s="85"/>
      <c r="DP97" s="85"/>
      <c r="DQ97" s="85"/>
      <c r="DR97" s="85"/>
      <c r="DS97" s="85"/>
      <c r="DT97" s="86"/>
      <c r="DU97" s="81"/>
      <c r="DV97" s="72"/>
      <c r="DW97" s="72"/>
      <c r="DX97" s="72"/>
      <c r="DY97" s="72"/>
      <c r="DZ97" s="74"/>
      <c r="EA97" s="68"/>
      <c r="EB97" s="68"/>
      <c r="EC97" s="68"/>
      <c r="ED97" s="68"/>
      <c r="EE97" s="68"/>
      <c r="EF97" s="68"/>
      <c r="EG97" s="68"/>
      <c r="EH97" s="68"/>
      <c r="EI97" s="68"/>
      <c r="EJ97" s="68"/>
      <c r="EK97" s="68"/>
    </row>
    <row r="98" spans="1:141" ht="30" customHeight="1">
      <c r="A98" s="3" t="s">
        <v>123</v>
      </c>
      <c r="B98" s="84">
        <v>2026</v>
      </c>
      <c r="C98" s="85" t="s">
        <v>1304</v>
      </c>
      <c r="D98" s="85"/>
      <c r="E98" s="85" t="s">
        <v>125</v>
      </c>
      <c r="F98" s="85">
        <v>145423</v>
      </c>
      <c r="G98" s="89">
        <v>46041</v>
      </c>
      <c r="H98" s="85" t="s">
        <v>1305</v>
      </c>
      <c r="I98" s="85" t="s">
        <v>1306</v>
      </c>
      <c r="J98" s="92" t="s">
        <v>1307</v>
      </c>
      <c r="K98" s="92" t="s">
        <v>1308</v>
      </c>
      <c r="L98" s="85" t="s">
        <v>1309</v>
      </c>
      <c r="M98" s="85" t="s">
        <v>1310</v>
      </c>
      <c r="N98" s="85">
        <v>80111700</v>
      </c>
      <c r="O98" s="85" t="s">
        <v>1311</v>
      </c>
      <c r="P98" s="85" t="s">
        <v>1312</v>
      </c>
      <c r="Q98" s="85">
        <v>36</v>
      </c>
      <c r="R98" s="89">
        <v>46028</v>
      </c>
      <c r="S98" s="85">
        <v>344</v>
      </c>
      <c r="T98" s="89">
        <v>46041</v>
      </c>
      <c r="U98" s="85" t="s">
        <v>134</v>
      </c>
      <c r="V98" s="85" t="s">
        <v>135</v>
      </c>
      <c r="W98" s="85" t="s">
        <v>460</v>
      </c>
      <c r="X98" s="85">
        <v>1</v>
      </c>
      <c r="Y98" s="85" t="s">
        <v>1313</v>
      </c>
      <c r="Z98" s="85" t="s">
        <v>1309</v>
      </c>
      <c r="AA98" s="85" t="s">
        <v>138</v>
      </c>
      <c r="AB98" s="85" t="s">
        <v>139</v>
      </c>
      <c r="AC98" s="85" t="s">
        <v>461</v>
      </c>
      <c r="AD98" s="85"/>
      <c r="AE98" s="85">
        <v>51794695</v>
      </c>
      <c r="AF98" s="85">
        <v>0</v>
      </c>
      <c r="AG98" s="89">
        <v>23668</v>
      </c>
      <c r="AH98" s="85" t="s">
        <v>1314</v>
      </c>
      <c r="AI98" s="85"/>
      <c r="AJ98" s="92">
        <v>3138357319</v>
      </c>
      <c r="AK98" s="85" t="s">
        <v>1315</v>
      </c>
      <c r="AL98" s="85" t="s">
        <v>143</v>
      </c>
      <c r="AM98" s="85" t="s">
        <v>144</v>
      </c>
      <c r="AN98" s="85" t="s">
        <v>1049</v>
      </c>
      <c r="AO98" s="85">
        <v>1010190690</v>
      </c>
      <c r="AP98" s="85" t="s">
        <v>1050</v>
      </c>
      <c r="AQ98" s="85"/>
      <c r="AR98" s="85"/>
      <c r="AS98" s="89">
        <v>46062</v>
      </c>
      <c r="AT98" s="85"/>
      <c r="AU98" s="85"/>
      <c r="AV98" s="85"/>
      <c r="AW98" s="85"/>
      <c r="AX98" s="85" t="s">
        <v>1051</v>
      </c>
      <c r="AY98" s="85" t="s">
        <v>147</v>
      </c>
      <c r="AZ98" s="105">
        <v>46032</v>
      </c>
      <c r="BA98" s="105">
        <v>46035</v>
      </c>
      <c r="BB98" s="115">
        <v>24520000</v>
      </c>
      <c r="BC98" s="105">
        <v>46041</v>
      </c>
      <c r="BD98" s="105">
        <v>46283</v>
      </c>
      <c r="BE98" s="105">
        <f t="shared" si="3"/>
        <v>46283</v>
      </c>
      <c r="BF98" s="122"/>
      <c r="BG98" s="85" t="s">
        <v>929</v>
      </c>
      <c r="BH98" s="110">
        <v>3065000</v>
      </c>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v>0</v>
      </c>
      <c r="CM98" s="110">
        <v>24520000</v>
      </c>
      <c r="CN98" s="85"/>
      <c r="CO98" s="89">
        <v>46283</v>
      </c>
      <c r="CP98" s="89">
        <f t="shared" si="4"/>
        <v>46463</v>
      </c>
      <c r="CQ98" s="115">
        <v>24520000</v>
      </c>
      <c r="CR98" s="85" t="s">
        <v>149</v>
      </c>
      <c r="CS98" s="89">
        <v>46038</v>
      </c>
      <c r="CT98" s="128">
        <v>1846101032801</v>
      </c>
      <c r="CU98" s="85"/>
      <c r="CV98" s="85"/>
      <c r="CW98" s="85" t="s">
        <v>1316</v>
      </c>
      <c r="CX98" s="85" t="s">
        <v>461</v>
      </c>
      <c r="CY98" s="85" t="s">
        <v>1317</v>
      </c>
      <c r="CZ98" s="85">
        <v>2537</v>
      </c>
      <c r="DA98" s="85" t="s">
        <v>152</v>
      </c>
      <c r="DB98" s="85">
        <v>0</v>
      </c>
      <c r="DC98" s="85" t="s">
        <v>153</v>
      </c>
      <c r="DD98" s="85"/>
      <c r="DE98" s="85"/>
      <c r="DF98" s="85"/>
      <c r="DG98" s="85"/>
      <c r="DH98" s="85"/>
      <c r="DI98" s="85"/>
      <c r="DJ98" s="85"/>
      <c r="DK98" s="85"/>
      <c r="DL98" s="85"/>
      <c r="DM98" s="85"/>
      <c r="DN98" s="85"/>
      <c r="DO98" s="85"/>
      <c r="DP98" s="85"/>
      <c r="DQ98" s="85"/>
      <c r="DR98" s="85"/>
      <c r="DS98" s="85"/>
      <c r="DT98" s="86"/>
      <c r="DU98" s="81"/>
      <c r="DV98" s="72"/>
      <c r="DW98" s="72"/>
      <c r="DX98" s="72"/>
      <c r="DY98" s="72"/>
      <c r="DZ98" s="74"/>
      <c r="EA98" s="68"/>
      <c r="EB98" s="68"/>
      <c r="EC98" s="68"/>
      <c r="ED98" s="68"/>
      <c r="EE98" s="68"/>
      <c r="EF98" s="68"/>
      <c r="EG98" s="68"/>
      <c r="EH98" s="68"/>
      <c r="EI98" s="68"/>
      <c r="EJ98" s="68"/>
      <c r="EK98" s="68"/>
    </row>
    <row r="99" spans="1:141" ht="30" customHeight="1">
      <c r="A99" s="3" t="s">
        <v>123</v>
      </c>
      <c r="B99" s="84">
        <v>2026</v>
      </c>
      <c r="C99" s="85" t="s">
        <v>1318</v>
      </c>
      <c r="D99" s="85"/>
      <c r="E99" s="85" t="s">
        <v>125</v>
      </c>
      <c r="F99" s="85">
        <v>145434</v>
      </c>
      <c r="G99" s="89">
        <v>46034</v>
      </c>
      <c r="H99" s="85" t="s">
        <v>1319</v>
      </c>
      <c r="I99" s="85" t="s">
        <v>1320</v>
      </c>
      <c r="J99" s="92" t="s">
        <v>1321</v>
      </c>
      <c r="K99" s="92" t="s">
        <v>1322</v>
      </c>
      <c r="L99" s="85" t="s">
        <v>1049</v>
      </c>
      <c r="M99" s="85" t="s">
        <v>1323</v>
      </c>
      <c r="N99" s="85">
        <v>80111700</v>
      </c>
      <c r="O99" s="85" t="s">
        <v>1324</v>
      </c>
      <c r="P99" s="85" t="s">
        <v>1325</v>
      </c>
      <c r="Q99" s="85">
        <v>37</v>
      </c>
      <c r="R99" s="89">
        <v>46028</v>
      </c>
      <c r="S99" s="85">
        <v>333</v>
      </c>
      <c r="T99" s="89">
        <v>46041</v>
      </c>
      <c r="U99" s="85" t="s">
        <v>134</v>
      </c>
      <c r="V99" s="85" t="s">
        <v>135</v>
      </c>
      <c r="W99" s="85" t="s">
        <v>136</v>
      </c>
      <c r="X99" s="85">
        <v>1</v>
      </c>
      <c r="Y99" s="85" t="s">
        <v>1326</v>
      </c>
      <c r="Z99" s="85" t="s">
        <v>1049</v>
      </c>
      <c r="AA99" s="85" t="s">
        <v>138</v>
      </c>
      <c r="AB99" s="85" t="s">
        <v>139</v>
      </c>
      <c r="AC99" s="85" t="s">
        <v>447</v>
      </c>
      <c r="AD99" s="85"/>
      <c r="AE99" s="85">
        <v>1010190690</v>
      </c>
      <c r="AF99" s="85">
        <v>3</v>
      </c>
      <c r="AG99" s="89">
        <v>33019</v>
      </c>
      <c r="AH99" s="85" t="s">
        <v>1327</v>
      </c>
      <c r="AI99" s="85"/>
      <c r="AJ99" s="92">
        <v>3008256313</v>
      </c>
      <c r="AK99" s="85" t="s">
        <v>1328</v>
      </c>
      <c r="AL99" s="85" t="s">
        <v>168</v>
      </c>
      <c r="AM99" s="85" t="s">
        <v>144</v>
      </c>
      <c r="AN99" s="85" t="s">
        <v>145</v>
      </c>
      <c r="AO99" s="85">
        <v>0</v>
      </c>
      <c r="AP99" s="85">
        <v>0</v>
      </c>
      <c r="AQ99" s="85"/>
      <c r="AR99" s="85"/>
      <c r="AS99" s="89">
        <v>46062</v>
      </c>
      <c r="AT99" s="85"/>
      <c r="AU99" s="85"/>
      <c r="AV99" s="85"/>
      <c r="AW99" s="85"/>
      <c r="AX99" s="85" t="s">
        <v>146</v>
      </c>
      <c r="AY99" s="85" t="s">
        <v>147</v>
      </c>
      <c r="AZ99" s="105">
        <v>46032</v>
      </c>
      <c r="BA99" s="105">
        <v>46035</v>
      </c>
      <c r="BB99" s="115">
        <v>118976000</v>
      </c>
      <c r="BC99" s="105">
        <v>46041</v>
      </c>
      <c r="BD99" s="105">
        <v>46374</v>
      </c>
      <c r="BE99" s="105">
        <f t="shared" si="3"/>
        <v>46374</v>
      </c>
      <c r="BF99" s="122"/>
      <c r="BG99" s="85" t="s">
        <v>148</v>
      </c>
      <c r="BH99" s="110">
        <v>10816000</v>
      </c>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v>0</v>
      </c>
      <c r="CM99" s="110">
        <v>118976000</v>
      </c>
      <c r="CN99" s="85"/>
      <c r="CO99" s="89">
        <v>46374</v>
      </c>
      <c r="CP99" s="89">
        <f t="shared" si="4"/>
        <v>46554</v>
      </c>
      <c r="CQ99" s="115">
        <v>118976000</v>
      </c>
      <c r="CR99" s="85" t="s">
        <v>223</v>
      </c>
      <c r="CS99" s="89">
        <v>46037</v>
      </c>
      <c r="CT99" s="128">
        <v>1846101032732</v>
      </c>
      <c r="CU99" s="85"/>
      <c r="CV99" s="85"/>
      <c r="CW99" s="85" t="s">
        <v>1329</v>
      </c>
      <c r="CX99" s="85" t="s">
        <v>447</v>
      </c>
      <c r="CY99" s="85" t="s">
        <v>1330</v>
      </c>
      <c r="CZ99" s="85">
        <v>2537</v>
      </c>
      <c r="DA99" s="85" t="s">
        <v>152</v>
      </c>
      <c r="DB99" s="85">
        <v>5</v>
      </c>
      <c r="DC99" s="85" t="s">
        <v>153</v>
      </c>
      <c r="DD99" s="85"/>
      <c r="DE99" s="85"/>
      <c r="DF99" s="85"/>
      <c r="DG99" s="85"/>
      <c r="DH99" s="85"/>
      <c r="DI99" s="85"/>
      <c r="DJ99" s="85"/>
      <c r="DK99" s="85"/>
      <c r="DL99" s="85"/>
      <c r="DM99" s="85"/>
      <c r="DN99" s="85"/>
      <c r="DO99" s="85"/>
      <c r="DP99" s="85"/>
      <c r="DQ99" s="85"/>
      <c r="DR99" s="85"/>
      <c r="DS99" s="85"/>
      <c r="DT99" s="86"/>
      <c r="DU99" s="81"/>
      <c r="DV99" s="72"/>
      <c r="DW99" s="72"/>
      <c r="DX99" s="72"/>
      <c r="DY99" s="72"/>
      <c r="DZ99" s="74"/>
      <c r="EA99" s="68"/>
      <c r="EB99" s="68"/>
      <c r="EC99" s="68"/>
      <c r="ED99" s="68"/>
      <c r="EE99" s="68"/>
      <c r="EF99" s="68"/>
      <c r="EG99" s="68"/>
      <c r="EH99" s="68"/>
      <c r="EI99" s="68"/>
      <c r="EJ99" s="68"/>
      <c r="EK99" s="68"/>
    </row>
    <row r="100" spans="1:141" ht="30" customHeight="1">
      <c r="A100" s="3" t="s">
        <v>123</v>
      </c>
      <c r="B100" s="84">
        <v>2026</v>
      </c>
      <c r="C100" s="85" t="s">
        <v>1331</v>
      </c>
      <c r="D100" s="85"/>
      <c r="E100" s="85" t="s">
        <v>125</v>
      </c>
      <c r="F100" s="85">
        <v>150310</v>
      </c>
      <c r="G100" s="89">
        <v>46033</v>
      </c>
      <c r="H100" s="85" t="s">
        <v>1332</v>
      </c>
      <c r="I100" s="85" t="s">
        <v>1333</v>
      </c>
      <c r="J100" s="92" t="s">
        <v>1334</v>
      </c>
      <c r="K100" s="92" t="s">
        <v>1335</v>
      </c>
      <c r="L100" s="85" t="s">
        <v>1336</v>
      </c>
      <c r="M100" s="85" t="s">
        <v>1337</v>
      </c>
      <c r="N100" s="85">
        <v>80111700</v>
      </c>
      <c r="O100" s="85" t="s">
        <v>1338</v>
      </c>
      <c r="P100" s="85" t="s">
        <v>1339</v>
      </c>
      <c r="Q100" s="85">
        <v>195</v>
      </c>
      <c r="R100" s="89">
        <v>46031</v>
      </c>
      <c r="S100" s="85">
        <v>343</v>
      </c>
      <c r="T100" s="89">
        <v>46041</v>
      </c>
      <c r="U100" s="85" t="s">
        <v>1340</v>
      </c>
      <c r="V100" s="85" t="s">
        <v>135</v>
      </c>
      <c r="W100" s="85" t="s">
        <v>136</v>
      </c>
      <c r="X100" s="85">
        <v>1</v>
      </c>
      <c r="Y100" s="85" t="s">
        <v>1341</v>
      </c>
      <c r="Z100" s="85" t="s">
        <v>1336</v>
      </c>
      <c r="AA100" s="85" t="s">
        <v>138</v>
      </c>
      <c r="AB100" s="85" t="s">
        <v>139</v>
      </c>
      <c r="AC100" s="85" t="s">
        <v>1342</v>
      </c>
      <c r="AD100" s="85"/>
      <c r="AE100" s="85">
        <v>33377780</v>
      </c>
      <c r="AF100" s="85">
        <v>5</v>
      </c>
      <c r="AG100" s="89">
        <v>31092</v>
      </c>
      <c r="AH100" s="85" t="s">
        <v>1343</v>
      </c>
      <c r="AI100" s="85"/>
      <c r="AJ100" s="92">
        <v>3003243939</v>
      </c>
      <c r="AK100" s="85" t="s">
        <v>1344</v>
      </c>
      <c r="AL100" s="85" t="s">
        <v>258</v>
      </c>
      <c r="AM100" s="85" t="s">
        <v>144</v>
      </c>
      <c r="AN100" s="85" t="s">
        <v>145</v>
      </c>
      <c r="AO100" s="85">
        <v>0</v>
      </c>
      <c r="AP100" s="85">
        <v>0</v>
      </c>
      <c r="AQ100" s="85"/>
      <c r="AR100" s="85"/>
      <c r="AS100" s="89">
        <v>46062</v>
      </c>
      <c r="AT100" s="85"/>
      <c r="AU100" s="85"/>
      <c r="AV100" s="85"/>
      <c r="AW100" s="85"/>
      <c r="AX100" s="85" t="s">
        <v>146</v>
      </c>
      <c r="AY100" s="85" t="s">
        <v>147</v>
      </c>
      <c r="AZ100" s="105">
        <v>46035</v>
      </c>
      <c r="BA100" s="105">
        <v>46036</v>
      </c>
      <c r="BB100" s="115">
        <v>118976000</v>
      </c>
      <c r="BC100" s="105">
        <v>46041</v>
      </c>
      <c r="BD100" s="105">
        <v>46374</v>
      </c>
      <c r="BE100" s="105">
        <f t="shared" ref="BE100:BE131" si="5">$CO100</f>
        <v>46374</v>
      </c>
      <c r="BF100" s="122"/>
      <c r="BG100" s="85" t="s">
        <v>148</v>
      </c>
      <c r="BH100" s="110">
        <v>10816000</v>
      </c>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v>0</v>
      </c>
      <c r="CM100" s="110">
        <v>118976000</v>
      </c>
      <c r="CN100" s="85"/>
      <c r="CO100" s="89">
        <v>46374</v>
      </c>
      <c r="CP100" s="89">
        <f t="shared" si="4"/>
        <v>46554</v>
      </c>
      <c r="CQ100" s="115">
        <v>118976000</v>
      </c>
      <c r="CR100" s="85" t="s">
        <v>223</v>
      </c>
      <c r="CS100" s="89">
        <v>46037</v>
      </c>
      <c r="CT100" s="128">
        <v>2546101046422</v>
      </c>
      <c r="CU100" s="85"/>
      <c r="CV100" s="85"/>
      <c r="CW100" s="85" t="s">
        <v>1345</v>
      </c>
      <c r="CX100" s="85" t="s">
        <v>1342</v>
      </c>
      <c r="CY100" s="85" t="s">
        <v>1346</v>
      </c>
      <c r="CZ100" s="85">
        <v>2483</v>
      </c>
      <c r="DA100" s="85" t="s">
        <v>1347</v>
      </c>
      <c r="DB100" s="85">
        <v>5</v>
      </c>
      <c r="DC100" s="85" t="s">
        <v>153</v>
      </c>
      <c r="DD100" s="85"/>
      <c r="DE100" s="85"/>
      <c r="DF100" s="85"/>
      <c r="DG100" s="85"/>
      <c r="DH100" s="85"/>
      <c r="DI100" s="85"/>
      <c r="DJ100" s="85"/>
      <c r="DK100" s="85"/>
      <c r="DL100" s="85"/>
      <c r="DM100" s="85"/>
      <c r="DN100" s="85"/>
      <c r="DO100" s="85"/>
      <c r="DP100" s="85"/>
      <c r="DQ100" s="85"/>
      <c r="DR100" s="85"/>
      <c r="DS100" s="85"/>
      <c r="DT100" s="86"/>
      <c r="DU100" s="81"/>
      <c r="DV100" s="72"/>
      <c r="DW100" s="72"/>
      <c r="DX100" s="72"/>
      <c r="DY100" s="72"/>
      <c r="DZ100" s="74"/>
      <c r="EA100" s="68"/>
      <c r="EB100" s="68"/>
      <c r="EC100" s="68"/>
      <c r="ED100" s="68"/>
      <c r="EE100" s="68"/>
      <c r="EF100" s="68"/>
      <c r="EG100" s="68"/>
      <c r="EH100" s="68"/>
      <c r="EI100" s="68"/>
      <c r="EJ100" s="68"/>
      <c r="EK100" s="68"/>
    </row>
    <row r="101" spans="1:141" ht="30" customHeight="1">
      <c r="A101" s="3" t="s">
        <v>123</v>
      </c>
      <c r="B101" s="84">
        <v>2026</v>
      </c>
      <c r="C101" s="85" t="s">
        <v>1348</v>
      </c>
      <c r="D101" s="85"/>
      <c r="E101" s="85" t="s">
        <v>125</v>
      </c>
      <c r="F101" s="85">
        <v>147113</v>
      </c>
      <c r="G101" s="89">
        <v>46035</v>
      </c>
      <c r="H101" s="85" t="s">
        <v>1349</v>
      </c>
      <c r="I101" s="85" t="s">
        <v>1350</v>
      </c>
      <c r="J101" s="92" t="s">
        <v>1351</v>
      </c>
      <c r="K101" s="92" t="s">
        <v>1352</v>
      </c>
      <c r="L101" s="85" t="s">
        <v>1353</v>
      </c>
      <c r="M101" s="85" t="s">
        <v>1354</v>
      </c>
      <c r="N101" s="85">
        <v>80111700</v>
      </c>
      <c r="O101" s="85" t="s">
        <v>1355</v>
      </c>
      <c r="P101" s="85" t="s">
        <v>1356</v>
      </c>
      <c r="Q101" s="85">
        <v>205</v>
      </c>
      <c r="R101" s="89">
        <v>46032</v>
      </c>
      <c r="S101" s="85">
        <v>1763</v>
      </c>
      <c r="T101" s="89">
        <v>46044</v>
      </c>
      <c r="U101" s="85" t="s">
        <v>1340</v>
      </c>
      <c r="V101" s="85" t="s">
        <v>135</v>
      </c>
      <c r="W101" s="85" t="s">
        <v>136</v>
      </c>
      <c r="X101" s="85">
        <v>1</v>
      </c>
      <c r="Y101" s="85" t="s">
        <v>1357</v>
      </c>
      <c r="Z101" s="85" t="s">
        <v>1353</v>
      </c>
      <c r="AA101" s="85" t="s">
        <v>138</v>
      </c>
      <c r="AB101" s="85" t="s">
        <v>164</v>
      </c>
      <c r="AC101" s="85" t="s">
        <v>203</v>
      </c>
      <c r="AD101" s="85"/>
      <c r="AE101" s="85">
        <v>1053347811</v>
      </c>
      <c r="AF101" s="85">
        <v>0</v>
      </c>
      <c r="AG101" s="89">
        <v>35640</v>
      </c>
      <c r="AH101" s="85" t="s">
        <v>1358</v>
      </c>
      <c r="AI101" s="85"/>
      <c r="AJ101" s="92">
        <v>3215654041</v>
      </c>
      <c r="AK101" s="85" t="s">
        <v>1359</v>
      </c>
      <c r="AL101" s="85" t="s">
        <v>271</v>
      </c>
      <c r="AM101" s="85" t="s">
        <v>144</v>
      </c>
      <c r="AN101" s="85" t="s">
        <v>1360</v>
      </c>
      <c r="AO101" s="85">
        <v>33377780</v>
      </c>
      <c r="AP101" s="85" t="s">
        <v>1361</v>
      </c>
      <c r="AQ101" s="85"/>
      <c r="AR101" s="85"/>
      <c r="AS101" s="89">
        <v>46062</v>
      </c>
      <c r="AT101" s="85"/>
      <c r="AU101" s="85"/>
      <c r="AV101" s="85"/>
      <c r="AW101" s="85"/>
      <c r="AX101" s="85" t="s">
        <v>1362</v>
      </c>
      <c r="AY101" s="85" t="s">
        <v>147</v>
      </c>
      <c r="AZ101" s="105">
        <v>46039</v>
      </c>
      <c r="BA101" s="105">
        <v>46041</v>
      </c>
      <c r="BB101" s="115">
        <v>63352000</v>
      </c>
      <c r="BC101" s="105">
        <v>46044</v>
      </c>
      <c r="BD101" s="105">
        <v>46286</v>
      </c>
      <c r="BE101" s="105">
        <f t="shared" si="5"/>
        <v>46286</v>
      </c>
      <c r="BF101" s="122"/>
      <c r="BG101" s="85" t="s">
        <v>929</v>
      </c>
      <c r="BH101" s="110">
        <v>7919000</v>
      </c>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v>0</v>
      </c>
      <c r="CM101" s="110">
        <v>63352000</v>
      </c>
      <c r="CN101" s="85"/>
      <c r="CO101" s="89">
        <v>46286</v>
      </c>
      <c r="CP101" s="89">
        <f t="shared" si="4"/>
        <v>46466</v>
      </c>
      <c r="CQ101" s="115">
        <v>63352000</v>
      </c>
      <c r="CR101" s="85" t="s">
        <v>223</v>
      </c>
      <c r="CS101" s="89">
        <v>46041</v>
      </c>
      <c r="CT101" s="128">
        <v>1846101033029</v>
      </c>
      <c r="CU101" s="85"/>
      <c r="CV101" s="85"/>
      <c r="CW101" s="85" t="s">
        <v>1363</v>
      </c>
      <c r="CX101" s="85" t="s">
        <v>203</v>
      </c>
      <c r="CY101" s="85" t="s">
        <v>707</v>
      </c>
      <c r="CZ101" s="85">
        <v>2483</v>
      </c>
      <c r="DA101" s="85" t="s">
        <v>1347</v>
      </c>
      <c r="DB101" s="85">
        <v>5</v>
      </c>
      <c r="DC101" s="85" t="s">
        <v>153</v>
      </c>
      <c r="DD101" s="85"/>
      <c r="DE101" s="85"/>
      <c r="DF101" s="85"/>
      <c r="DG101" s="85"/>
      <c r="DH101" s="85"/>
      <c r="DI101" s="85"/>
      <c r="DJ101" s="85"/>
      <c r="DK101" s="85"/>
      <c r="DL101" s="85"/>
      <c r="DM101" s="85"/>
      <c r="DN101" s="85"/>
      <c r="DO101" s="85"/>
      <c r="DP101" s="85"/>
      <c r="DQ101" s="85"/>
      <c r="DR101" s="85"/>
      <c r="DS101" s="85"/>
      <c r="DT101" s="86"/>
      <c r="DU101" s="81"/>
      <c r="DV101" s="72"/>
      <c r="DW101" s="72"/>
      <c r="DX101" s="72"/>
      <c r="DY101" s="72"/>
      <c r="DZ101" s="74"/>
      <c r="EA101" s="68"/>
      <c r="EB101" s="68"/>
      <c r="EC101" s="68"/>
      <c r="ED101" s="68"/>
      <c r="EE101" s="68"/>
      <c r="EF101" s="68"/>
      <c r="EG101" s="68"/>
      <c r="EH101" s="68"/>
      <c r="EI101" s="68"/>
      <c r="EJ101" s="68"/>
      <c r="EK101" s="68"/>
    </row>
    <row r="102" spans="1:141" ht="30" customHeight="1">
      <c r="A102" s="3" t="s">
        <v>123</v>
      </c>
      <c r="B102" s="84">
        <v>2026</v>
      </c>
      <c r="C102" s="85" t="s">
        <v>1364</v>
      </c>
      <c r="D102" s="85"/>
      <c r="E102" s="85" t="s">
        <v>125</v>
      </c>
      <c r="F102" s="85">
        <v>147128</v>
      </c>
      <c r="G102" s="89">
        <v>46042</v>
      </c>
      <c r="H102" s="85" t="s">
        <v>1365</v>
      </c>
      <c r="I102" s="85" t="s">
        <v>1366</v>
      </c>
      <c r="J102" s="92" t="s">
        <v>1367</v>
      </c>
      <c r="K102" s="92" t="s">
        <v>1368</v>
      </c>
      <c r="L102" s="85" t="s">
        <v>1369</v>
      </c>
      <c r="M102" s="85" t="s">
        <v>1370</v>
      </c>
      <c r="N102" s="85">
        <v>80111700</v>
      </c>
      <c r="O102" s="85" t="s">
        <v>1371</v>
      </c>
      <c r="P102" s="85" t="s">
        <v>1372</v>
      </c>
      <c r="Q102" s="85">
        <v>97</v>
      </c>
      <c r="R102" s="89">
        <v>46028</v>
      </c>
      <c r="S102" s="85">
        <v>126</v>
      </c>
      <c r="T102" s="89">
        <v>46035</v>
      </c>
      <c r="U102" s="85" t="s">
        <v>1373</v>
      </c>
      <c r="V102" s="85" t="s">
        <v>135</v>
      </c>
      <c r="W102" s="85" t="s">
        <v>136</v>
      </c>
      <c r="X102" s="85">
        <v>1</v>
      </c>
      <c r="Y102" s="85" t="s">
        <v>1374</v>
      </c>
      <c r="Z102" s="85" t="s">
        <v>1369</v>
      </c>
      <c r="AA102" s="85" t="s">
        <v>138</v>
      </c>
      <c r="AB102" s="85" t="s">
        <v>164</v>
      </c>
      <c r="AC102" s="85" t="s">
        <v>203</v>
      </c>
      <c r="AD102" s="85"/>
      <c r="AE102" s="85">
        <v>1121905594</v>
      </c>
      <c r="AF102" s="85">
        <v>8</v>
      </c>
      <c r="AG102" s="89">
        <v>34230</v>
      </c>
      <c r="AH102" s="85" t="s">
        <v>1375</v>
      </c>
      <c r="AI102" s="85"/>
      <c r="AJ102" s="92">
        <v>3133311564</v>
      </c>
      <c r="AK102" s="85" t="s">
        <v>1376</v>
      </c>
      <c r="AL102" s="85" t="s">
        <v>168</v>
      </c>
      <c r="AM102" s="85" t="s">
        <v>144</v>
      </c>
      <c r="AN102" s="85" t="s">
        <v>1360</v>
      </c>
      <c r="AO102" s="85">
        <v>33377780</v>
      </c>
      <c r="AP102" s="85" t="s">
        <v>1361</v>
      </c>
      <c r="AQ102" s="85"/>
      <c r="AR102" s="85"/>
      <c r="AS102" s="89">
        <v>46062</v>
      </c>
      <c r="AT102" s="85"/>
      <c r="AU102" s="85"/>
      <c r="AV102" s="85"/>
      <c r="AW102" s="85"/>
      <c r="AX102" s="85" t="s">
        <v>1362</v>
      </c>
      <c r="AY102" s="85" t="s">
        <v>147</v>
      </c>
      <c r="AZ102" s="105">
        <v>46032</v>
      </c>
      <c r="BA102" s="105">
        <v>46034</v>
      </c>
      <c r="BB102" s="115">
        <v>63352000</v>
      </c>
      <c r="BC102" s="105">
        <v>46037</v>
      </c>
      <c r="BD102" s="105">
        <v>46279</v>
      </c>
      <c r="BE102" s="105">
        <f t="shared" si="5"/>
        <v>46279</v>
      </c>
      <c r="BF102" s="122"/>
      <c r="BG102" s="85" t="s">
        <v>929</v>
      </c>
      <c r="BH102" s="110">
        <v>7919000</v>
      </c>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v>0</v>
      </c>
      <c r="CM102" s="110">
        <v>63352000</v>
      </c>
      <c r="CN102" s="85"/>
      <c r="CO102" s="89">
        <v>46279</v>
      </c>
      <c r="CP102" s="89">
        <f t="shared" si="4"/>
        <v>46459</v>
      </c>
      <c r="CQ102" s="115">
        <v>63352000</v>
      </c>
      <c r="CR102" s="85" t="s">
        <v>1377</v>
      </c>
      <c r="CS102" s="89">
        <v>46035</v>
      </c>
      <c r="CT102" s="128" t="s">
        <v>1378</v>
      </c>
      <c r="CU102" s="85"/>
      <c r="CV102" s="85"/>
      <c r="CW102" s="85" t="s">
        <v>1379</v>
      </c>
      <c r="CX102" s="85" t="s">
        <v>203</v>
      </c>
      <c r="CY102" s="85" t="s">
        <v>957</v>
      </c>
      <c r="CZ102" s="85">
        <v>2534</v>
      </c>
      <c r="DA102" s="85" t="s">
        <v>1380</v>
      </c>
      <c r="DB102" s="85">
        <v>1</v>
      </c>
      <c r="DC102" s="85" t="s">
        <v>153</v>
      </c>
      <c r="DD102" s="85"/>
      <c r="DE102" s="85"/>
      <c r="DF102" s="85"/>
      <c r="DG102" s="85"/>
      <c r="DH102" s="85"/>
      <c r="DI102" s="85"/>
      <c r="DJ102" s="85"/>
      <c r="DK102" s="85"/>
      <c r="DL102" s="85"/>
      <c r="DM102" s="85"/>
      <c r="DN102" s="85"/>
      <c r="DO102" s="85"/>
      <c r="DP102" s="85"/>
      <c r="DQ102" s="85"/>
      <c r="DR102" s="85"/>
      <c r="DS102" s="85"/>
      <c r="DT102" s="86"/>
      <c r="DU102" s="81"/>
      <c r="DV102" s="72"/>
      <c r="DW102" s="72"/>
      <c r="DX102" s="72"/>
      <c r="DY102" s="72"/>
      <c r="DZ102" s="74"/>
      <c r="EA102" s="68"/>
      <c r="EB102" s="68"/>
      <c r="EC102" s="68"/>
      <c r="ED102" s="68"/>
      <c r="EE102" s="68"/>
      <c r="EF102" s="68"/>
      <c r="EG102" s="68"/>
      <c r="EH102" s="68"/>
      <c r="EI102" s="68"/>
      <c r="EJ102" s="68"/>
      <c r="EK102" s="68"/>
    </row>
    <row r="103" spans="1:141" ht="30" customHeight="1">
      <c r="A103" s="3" t="s">
        <v>123</v>
      </c>
      <c r="B103" s="84">
        <v>2026</v>
      </c>
      <c r="C103" s="85" t="s">
        <v>1381</v>
      </c>
      <c r="D103" s="85"/>
      <c r="E103" s="85" t="s">
        <v>125</v>
      </c>
      <c r="F103" s="85">
        <v>147136</v>
      </c>
      <c r="G103" s="89">
        <v>46041</v>
      </c>
      <c r="H103" s="85" t="s">
        <v>1382</v>
      </c>
      <c r="I103" s="85" t="s">
        <v>1383</v>
      </c>
      <c r="J103" s="92" t="s">
        <v>1384</v>
      </c>
      <c r="K103" s="92" t="s">
        <v>1385</v>
      </c>
      <c r="L103" s="85" t="s">
        <v>1386</v>
      </c>
      <c r="M103" s="85" t="s">
        <v>1387</v>
      </c>
      <c r="N103" s="85">
        <v>80111700</v>
      </c>
      <c r="O103" s="85" t="s">
        <v>1388</v>
      </c>
      <c r="P103" s="85" t="s">
        <v>1389</v>
      </c>
      <c r="Q103" s="85">
        <v>98</v>
      </c>
      <c r="R103" s="89">
        <v>46028</v>
      </c>
      <c r="S103" s="85">
        <v>127</v>
      </c>
      <c r="T103" s="89">
        <v>46035</v>
      </c>
      <c r="U103" s="85" t="s">
        <v>1373</v>
      </c>
      <c r="V103" s="85" t="s">
        <v>135</v>
      </c>
      <c r="W103" s="85" t="s">
        <v>136</v>
      </c>
      <c r="X103" s="85">
        <v>1</v>
      </c>
      <c r="Y103" s="85" t="s">
        <v>1390</v>
      </c>
      <c r="Z103" s="85" t="s">
        <v>1386</v>
      </c>
      <c r="AA103" s="85" t="s">
        <v>138</v>
      </c>
      <c r="AB103" s="85" t="s">
        <v>164</v>
      </c>
      <c r="AC103" s="85" t="s">
        <v>140</v>
      </c>
      <c r="AD103" s="85"/>
      <c r="AE103" s="85">
        <v>80073055</v>
      </c>
      <c r="AF103" s="85">
        <v>9</v>
      </c>
      <c r="AG103" s="89">
        <v>30838</v>
      </c>
      <c r="AH103" s="85" t="s">
        <v>1391</v>
      </c>
      <c r="AI103" s="85"/>
      <c r="AJ103" s="92">
        <v>3125300899</v>
      </c>
      <c r="AK103" s="85" t="s">
        <v>1392</v>
      </c>
      <c r="AL103" s="85" t="s">
        <v>143</v>
      </c>
      <c r="AM103" s="85" t="s">
        <v>144</v>
      </c>
      <c r="AN103" s="85" t="s">
        <v>1360</v>
      </c>
      <c r="AO103" s="85">
        <v>33377780</v>
      </c>
      <c r="AP103" s="85" t="s">
        <v>1361</v>
      </c>
      <c r="AQ103" s="85"/>
      <c r="AR103" s="85"/>
      <c r="AS103" s="89">
        <v>46062</v>
      </c>
      <c r="AT103" s="85"/>
      <c r="AU103" s="85"/>
      <c r="AV103" s="85"/>
      <c r="AW103" s="85"/>
      <c r="AX103" s="85" t="s">
        <v>1362</v>
      </c>
      <c r="AY103" s="85" t="s">
        <v>147</v>
      </c>
      <c r="AZ103" s="105">
        <v>46032</v>
      </c>
      <c r="BA103" s="105">
        <v>46033</v>
      </c>
      <c r="BB103" s="115">
        <v>63352000</v>
      </c>
      <c r="BC103" s="105">
        <v>46038</v>
      </c>
      <c r="BD103" s="105">
        <v>46280</v>
      </c>
      <c r="BE103" s="105">
        <f t="shared" si="5"/>
        <v>46280</v>
      </c>
      <c r="BF103" s="122"/>
      <c r="BG103" s="85" t="s">
        <v>929</v>
      </c>
      <c r="BH103" s="110">
        <v>7919000</v>
      </c>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v>0</v>
      </c>
      <c r="CM103" s="110">
        <v>63352000</v>
      </c>
      <c r="CN103" s="85"/>
      <c r="CO103" s="89">
        <v>46280</v>
      </c>
      <c r="CP103" s="89">
        <f t="shared" si="4"/>
        <v>46460</v>
      </c>
      <c r="CQ103" s="115">
        <v>63352000</v>
      </c>
      <c r="CR103" s="85" t="s">
        <v>172</v>
      </c>
      <c r="CS103" s="89">
        <v>46036</v>
      </c>
      <c r="CT103" s="128" t="s">
        <v>1393</v>
      </c>
      <c r="CU103" s="85"/>
      <c r="CV103" s="85"/>
      <c r="CW103" s="85" t="s">
        <v>1394</v>
      </c>
      <c r="CX103" s="85" t="s">
        <v>140</v>
      </c>
      <c r="CY103" s="85" t="s">
        <v>1214</v>
      </c>
      <c r="CZ103" s="85">
        <v>2534</v>
      </c>
      <c r="DA103" s="85" t="s">
        <v>1380</v>
      </c>
      <c r="DB103" s="85">
        <v>5</v>
      </c>
      <c r="DC103" s="85" t="s">
        <v>153</v>
      </c>
      <c r="DD103" s="85"/>
      <c r="DE103" s="85"/>
      <c r="DF103" s="85"/>
      <c r="DG103" s="85"/>
      <c r="DH103" s="85"/>
      <c r="DI103" s="85"/>
      <c r="DJ103" s="85"/>
      <c r="DK103" s="85"/>
      <c r="DL103" s="85"/>
      <c r="DM103" s="85"/>
      <c r="DN103" s="85"/>
      <c r="DO103" s="85"/>
      <c r="DP103" s="85"/>
      <c r="DQ103" s="85"/>
      <c r="DR103" s="85"/>
      <c r="DS103" s="85"/>
      <c r="DT103" s="86"/>
      <c r="DU103" s="81"/>
      <c r="DV103" s="72"/>
      <c r="DW103" s="72"/>
      <c r="DX103" s="72"/>
      <c r="DY103" s="72"/>
      <c r="DZ103" s="74"/>
      <c r="EA103" s="68"/>
      <c r="EB103" s="68"/>
      <c r="EC103" s="68"/>
      <c r="ED103" s="68"/>
      <c r="EE103" s="68"/>
      <c r="EF103" s="68"/>
      <c r="EG103" s="68"/>
      <c r="EH103" s="68"/>
      <c r="EI103" s="68"/>
      <c r="EJ103" s="68"/>
      <c r="EK103" s="68"/>
    </row>
    <row r="104" spans="1:141" ht="30" customHeight="1">
      <c r="A104" s="3" t="s">
        <v>123</v>
      </c>
      <c r="B104" s="84">
        <v>2026</v>
      </c>
      <c r="C104" s="85" t="s">
        <v>1395</v>
      </c>
      <c r="D104" s="85"/>
      <c r="E104" s="85" t="s">
        <v>125</v>
      </c>
      <c r="F104" s="85">
        <v>147144</v>
      </c>
      <c r="G104" s="89">
        <v>46039</v>
      </c>
      <c r="H104" s="85" t="s">
        <v>1396</v>
      </c>
      <c r="I104" s="85" t="s">
        <v>1397</v>
      </c>
      <c r="J104" s="92" t="s">
        <v>1398</v>
      </c>
      <c r="K104" s="92" t="s">
        <v>1399</v>
      </c>
      <c r="L104" s="85" t="s">
        <v>1400</v>
      </c>
      <c r="M104" s="85" t="s">
        <v>1401</v>
      </c>
      <c r="N104" s="85">
        <v>80111700</v>
      </c>
      <c r="O104" s="85" t="s">
        <v>1402</v>
      </c>
      <c r="P104" s="85" t="s">
        <v>1403</v>
      </c>
      <c r="Q104" s="85">
        <v>99</v>
      </c>
      <c r="R104" s="89">
        <v>46028</v>
      </c>
      <c r="S104" s="85">
        <v>335</v>
      </c>
      <c r="T104" s="89">
        <v>46041</v>
      </c>
      <c r="U104" s="85" t="s">
        <v>1340</v>
      </c>
      <c r="V104" s="85" t="s">
        <v>135</v>
      </c>
      <c r="W104" s="85" t="s">
        <v>136</v>
      </c>
      <c r="X104" s="85">
        <v>1</v>
      </c>
      <c r="Y104" s="85" t="s">
        <v>1404</v>
      </c>
      <c r="Z104" s="85" t="s">
        <v>1400</v>
      </c>
      <c r="AA104" s="85" t="s">
        <v>138</v>
      </c>
      <c r="AB104" s="85" t="s">
        <v>164</v>
      </c>
      <c r="AC104" s="85" t="s">
        <v>203</v>
      </c>
      <c r="AD104" s="85"/>
      <c r="AE104" s="85">
        <v>1098695857</v>
      </c>
      <c r="AF104" s="85">
        <v>4</v>
      </c>
      <c r="AG104" s="89">
        <v>33184</v>
      </c>
      <c r="AH104" s="85" t="s">
        <v>1405</v>
      </c>
      <c r="AI104" s="85"/>
      <c r="AJ104" s="92">
        <v>3150032518</v>
      </c>
      <c r="AK104" s="85" t="s">
        <v>1406</v>
      </c>
      <c r="AL104" s="85" t="s">
        <v>143</v>
      </c>
      <c r="AM104" s="85" t="s">
        <v>144</v>
      </c>
      <c r="AN104" s="85" t="s">
        <v>1360</v>
      </c>
      <c r="AO104" s="85">
        <v>33377780</v>
      </c>
      <c r="AP104" s="85" t="s">
        <v>1361</v>
      </c>
      <c r="AQ104" s="85"/>
      <c r="AR104" s="85"/>
      <c r="AS104" s="89">
        <v>46062</v>
      </c>
      <c r="AT104" s="85"/>
      <c r="AU104" s="85"/>
      <c r="AV104" s="85"/>
      <c r="AW104" s="85"/>
      <c r="AX104" s="85" t="s">
        <v>1362</v>
      </c>
      <c r="AY104" s="85" t="s">
        <v>147</v>
      </c>
      <c r="AZ104" s="105">
        <v>46032</v>
      </c>
      <c r="BA104" s="105">
        <v>46035</v>
      </c>
      <c r="BB104" s="115">
        <v>63352000</v>
      </c>
      <c r="BC104" s="105">
        <v>46041</v>
      </c>
      <c r="BD104" s="105">
        <v>46283</v>
      </c>
      <c r="BE104" s="105">
        <f t="shared" si="5"/>
        <v>46283</v>
      </c>
      <c r="BF104" s="122"/>
      <c r="BG104" s="85" t="s">
        <v>929</v>
      </c>
      <c r="BH104" s="110">
        <v>7919000</v>
      </c>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v>0</v>
      </c>
      <c r="CM104" s="110">
        <v>63352000</v>
      </c>
      <c r="CN104" s="85"/>
      <c r="CO104" s="89">
        <v>46283</v>
      </c>
      <c r="CP104" s="89">
        <f t="shared" si="4"/>
        <v>46463</v>
      </c>
      <c r="CQ104" s="115">
        <v>63352000</v>
      </c>
      <c r="CR104" s="85" t="s">
        <v>149</v>
      </c>
      <c r="CS104" s="89">
        <v>46035</v>
      </c>
      <c r="CT104" s="128">
        <v>1446101155625</v>
      </c>
      <c r="CU104" s="85"/>
      <c r="CV104" s="85"/>
      <c r="CW104" s="85" t="s">
        <v>1407</v>
      </c>
      <c r="CX104" s="85" t="s">
        <v>203</v>
      </c>
      <c r="CY104" s="85" t="s">
        <v>1214</v>
      </c>
      <c r="CZ104" s="85">
        <v>2483</v>
      </c>
      <c r="DA104" s="85" t="s">
        <v>1347</v>
      </c>
      <c r="DB104" s="85">
        <v>5</v>
      </c>
      <c r="DC104" s="85" t="s">
        <v>153</v>
      </c>
      <c r="DD104" s="85"/>
      <c r="DE104" s="85"/>
      <c r="DF104" s="85"/>
      <c r="DG104" s="85"/>
      <c r="DH104" s="85"/>
      <c r="DI104" s="85"/>
      <c r="DJ104" s="85"/>
      <c r="DK104" s="85"/>
      <c r="DL104" s="85"/>
      <c r="DM104" s="85"/>
      <c r="DN104" s="85"/>
      <c r="DO104" s="85"/>
      <c r="DP104" s="85"/>
      <c r="DQ104" s="85"/>
      <c r="DR104" s="85"/>
      <c r="DS104" s="85"/>
      <c r="DT104" s="86"/>
      <c r="DU104" s="81"/>
      <c r="DV104" s="72"/>
      <c r="DW104" s="72"/>
      <c r="DX104" s="72"/>
      <c r="DY104" s="72"/>
      <c r="DZ104" s="74"/>
      <c r="EA104" s="68"/>
      <c r="EB104" s="68"/>
      <c r="EC104" s="68"/>
      <c r="ED104" s="68"/>
      <c r="EE104" s="68"/>
      <c r="EF104" s="68"/>
      <c r="EG104" s="68"/>
      <c r="EH104" s="68"/>
      <c r="EI104" s="68"/>
      <c r="EJ104" s="68"/>
      <c r="EK104" s="68"/>
    </row>
    <row r="105" spans="1:141" ht="30" customHeight="1">
      <c r="A105" s="3" t="s">
        <v>123</v>
      </c>
      <c r="B105" s="84">
        <v>2026</v>
      </c>
      <c r="C105" s="85" t="s">
        <v>1408</v>
      </c>
      <c r="D105" s="85"/>
      <c r="E105" s="85" t="s">
        <v>125</v>
      </c>
      <c r="F105" s="85">
        <v>147163</v>
      </c>
      <c r="G105" s="89">
        <v>46041</v>
      </c>
      <c r="H105" s="85" t="s">
        <v>1409</v>
      </c>
      <c r="I105" s="85" t="s">
        <v>1410</v>
      </c>
      <c r="J105" s="92" t="s">
        <v>1411</v>
      </c>
      <c r="K105" s="92" t="s">
        <v>1412</v>
      </c>
      <c r="L105" s="85" t="s">
        <v>1413</v>
      </c>
      <c r="M105" s="85" t="s">
        <v>1414</v>
      </c>
      <c r="N105" s="85">
        <v>80111700</v>
      </c>
      <c r="O105" s="85" t="s">
        <v>1415</v>
      </c>
      <c r="P105" s="85" t="s">
        <v>1416</v>
      </c>
      <c r="Q105" s="85">
        <v>206</v>
      </c>
      <c r="R105" s="89">
        <v>46032</v>
      </c>
      <c r="S105" s="85">
        <v>1779</v>
      </c>
      <c r="T105" s="89">
        <v>46044</v>
      </c>
      <c r="U105" s="85" t="s">
        <v>1340</v>
      </c>
      <c r="V105" s="85" t="s">
        <v>135</v>
      </c>
      <c r="W105" s="85" t="s">
        <v>136</v>
      </c>
      <c r="X105" s="85">
        <v>1</v>
      </c>
      <c r="Y105" s="85" t="s">
        <v>1417</v>
      </c>
      <c r="Z105" s="85" t="s">
        <v>1413</v>
      </c>
      <c r="AA105" s="85" t="s">
        <v>138</v>
      </c>
      <c r="AB105" s="85" t="s">
        <v>164</v>
      </c>
      <c r="AC105" s="85" t="s">
        <v>203</v>
      </c>
      <c r="AD105" s="85"/>
      <c r="AE105" s="85">
        <v>1022371353</v>
      </c>
      <c r="AF105" s="85">
        <v>7</v>
      </c>
      <c r="AG105" s="89">
        <v>33533</v>
      </c>
      <c r="AH105" s="85" t="s">
        <v>1418</v>
      </c>
      <c r="AI105" s="85"/>
      <c r="AJ105" s="92">
        <v>3016471778</v>
      </c>
      <c r="AK105" s="85" t="s">
        <v>1419</v>
      </c>
      <c r="AL105" s="85" t="s">
        <v>143</v>
      </c>
      <c r="AM105" s="85" t="s">
        <v>144</v>
      </c>
      <c r="AN105" s="85" t="s">
        <v>1360</v>
      </c>
      <c r="AO105" s="85">
        <v>33377780</v>
      </c>
      <c r="AP105" s="85" t="s">
        <v>1361</v>
      </c>
      <c r="AQ105" s="85"/>
      <c r="AR105" s="85"/>
      <c r="AS105" s="89">
        <v>46062</v>
      </c>
      <c r="AT105" s="85"/>
      <c r="AU105" s="85"/>
      <c r="AV105" s="85"/>
      <c r="AW105" s="85"/>
      <c r="AX105" s="85" t="s">
        <v>1362</v>
      </c>
      <c r="AY105" s="85" t="s">
        <v>147</v>
      </c>
      <c r="AZ105" s="105">
        <v>46039</v>
      </c>
      <c r="BA105" s="105">
        <v>46042</v>
      </c>
      <c r="BB105" s="115">
        <v>46432000</v>
      </c>
      <c r="BC105" s="105">
        <v>46044</v>
      </c>
      <c r="BD105" s="105">
        <v>46286</v>
      </c>
      <c r="BE105" s="105">
        <f t="shared" si="5"/>
        <v>46286</v>
      </c>
      <c r="BF105" s="122"/>
      <c r="BG105" s="85" t="s">
        <v>929</v>
      </c>
      <c r="BH105" s="110">
        <v>5804000</v>
      </c>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v>0</v>
      </c>
      <c r="CM105" s="110">
        <v>46432000</v>
      </c>
      <c r="CN105" s="85"/>
      <c r="CO105" s="89">
        <v>46286</v>
      </c>
      <c r="CP105" s="89">
        <f t="shared" si="4"/>
        <v>46466</v>
      </c>
      <c r="CQ105" s="115">
        <v>46432000</v>
      </c>
      <c r="CR105" s="85" t="s">
        <v>223</v>
      </c>
      <c r="CS105" s="89">
        <v>46042</v>
      </c>
      <c r="CT105" s="128">
        <v>1446101160573</v>
      </c>
      <c r="CU105" s="85"/>
      <c r="CV105" s="85"/>
      <c r="CW105" s="85" t="s">
        <v>1420</v>
      </c>
      <c r="CX105" s="85" t="s">
        <v>203</v>
      </c>
      <c r="CY105" s="85" t="s">
        <v>464</v>
      </c>
      <c r="CZ105" s="85">
        <v>2483</v>
      </c>
      <c r="DA105" s="85" t="s">
        <v>1347</v>
      </c>
      <c r="DB105" s="85">
        <v>3</v>
      </c>
      <c r="DC105" s="85" t="s">
        <v>153</v>
      </c>
      <c r="DD105" s="85"/>
      <c r="DE105" s="85"/>
      <c r="DF105" s="85"/>
      <c r="DG105" s="85"/>
      <c r="DH105" s="85"/>
      <c r="DI105" s="85"/>
      <c r="DJ105" s="85"/>
      <c r="DK105" s="85"/>
      <c r="DL105" s="85"/>
      <c r="DM105" s="85"/>
      <c r="DN105" s="85"/>
      <c r="DO105" s="85"/>
      <c r="DP105" s="85"/>
      <c r="DQ105" s="85"/>
      <c r="DR105" s="85"/>
      <c r="DS105" s="85"/>
      <c r="DT105" s="86"/>
      <c r="DU105" s="81"/>
      <c r="DV105" s="72"/>
      <c r="DW105" s="72"/>
      <c r="DX105" s="72"/>
      <c r="DY105" s="72"/>
      <c r="DZ105" s="74"/>
      <c r="EA105" s="68"/>
      <c r="EB105" s="68"/>
      <c r="EC105" s="68"/>
      <c r="ED105" s="68"/>
      <c r="EE105" s="68"/>
      <c r="EF105" s="68"/>
      <c r="EG105" s="68"/>
      <c r="EH105" s="68"/>
      <c r="EI105" s="68"/>
      <c r="EJ105" s="68"/>
      <c r="EK105" s="68"/>
    </row>
    <row r="106" spans="1:141" ht="30" customHeight="1">
      <c r="A106" s="3" t="s">
        <v>123</v>
      </c>
      <c r="B106" s="84">
        <v>2026</v>
      </c>
      <c r="C106" s="85" t="s">
        <v>1421</v>
      </c>
      <c r="D106" s="85"/>
      <c r="E106" s="85" t="s">
        <v>125</v>
      </c>
      <c r="F106" s="85">
        <v>147168</v>
      </c>
      <c r="G106" s="89">
        <v>46041</v>
      </c>
      <c r="H106" s="85" t="s">
        <v>1422</v>
      </c>
      <c r="I106" s="85" t="s">
        <v>1423</v>
      </c>
      <c r="J106" s="92" t="s">
        <v>1424</v>
      </c>
      <c r="K106" s="92" t="s">
        <v>1425</v>
      </c>
      <c r="L106" s="85" t="s">
        <v>1426</v>
      </c>
      <c r="M106" s="85" t="s">
        <v>1427</v>
      </c>
      <c r="N106" s="85">
        <v>80111700</v>
      </c>
      <c r="O106" s="85" t="s">
        <v>1428</v>
      </c>
      <c r="P106" s="85" t="s">
        <v>1429</v>
      </c>
      <c r="Q106" s="85">
        <v>207</v>
      </c>
      <c r="R106" s="89">
        <v>46032</v>
      </c>
      <c r="S106" s="85">
        <v>1761</v>
      </c>
      <c r="T106" s="89">
        <v>46044</v>
      </c>
      <c r="U106" s="85" t="s">
        <v>1340</v>
      </c>
      <c r="V106" s="85" t="s">
        <v>135</v>
      </c>
      <c r="W106" s="85" t="s">
        <v>136</v>
      </c>
      <c r="X106" s="85">
        <v>1</v>
      </c>
      <c r="Y106" s="85" t="s">
        <v>1430</v>
      </c>
      <c r="Z106" s="85" t="s">
        <v>1426</v>
      </c>
      <c r="AA106" s="85" t="s">
        <v>138</v>
      </c>
      <c r="AB106" s="85" t="s">
        <v>139</v>
      </c>
      <c r="AC106" s="85" t="s">
        <v>203</v>
      </c>
      <c r="AD106" s="85"/>
      <c r="AE106" s="85">
        <v>1026585212</v>
      </c>
      <c r="AF106" s="85">
        <v>0</v>
      </c>
      <c r="AG106" s="89">
        <v>35043</v>
      </c>
      <c r="AH106" s="85" t="s">
        <v>1431</v>
      </c>
      <c r="AI106" s="85"/>
      <c r="AJ106" s="92">
        <v>3134462543</v>
      </c>
      <c r="AK106" s="85" t="s">
        <v>1432</v>
      </c>
      <c r="AL106" s="85" t="s">
        <v>143</v>
      </c>
      <c r="AM106" s="85" t="s">
        <v>234</v>
      </c>
      <c r="AN106" s="85" t="s">
        <v>1360</v>
      </c>
      <c r="AO106" s="85">
        <v>33377780</v>
      </c>
      <c r="AP106" s="85" t="s">
        <v>1361</v>
      </c>
      <c r="AQ106" s="85"/>
      <c r="AR106" s="85"/>
      <c r="AS106" s="89">
        <v>46062</v>
      </c>
      <c r="AT106" s="85"/>
      <c r="AU106" s="85"/>
      <c r="AV106" s="85"/>
      <c r="AW106" s="85"/>
      <c r="AX106" s="85" t="s">
        <v>1362</v>
      </c>
      <c r="AY106" s="85" t="s">
        <v>147</v>
      </c>
      <c r="AZ106" s="105">
        <v>46038</v>
      </c>
      <c r="BA106" s="105">
        <v>46041</v>
      </c>
      <c r="BB106" s="115">
        <v>46432000</v>
      </c>
      <c r="BC106" s="105">
        <v>46044</v>
      </c>
      <c r="BD106" s="105">
        <v>46286</v>
      </c>
      <c r="BE106" s="105">
        <f t="shared" si="5"/>
        <v>46286</v>
      </c>
      <c r="BF106" s="122"/>
      <c r="BG106" s="85" t="s">
        <v>929</v>
      </c>
      <c r="BH106" s="110">
        <v>5804000</v>
      </c>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v>0</v>
      </c>
      <c r="CM106" s="110">
        <v>46432000</v>
      </c>
      <c r="CN106" s="85"/>
      <c r="CO106" s="89">
        <v>46286</v>
      </c>
      <c r="CP106" s="89">
        <f t="shared" si="4"/>
        <v>46466</v>
      </c>
      <c r="CQ106" s="115">
        <v>46432000</v>
      </c>
      <c r="CR106" s="85" t="s">
        <v>149</v>
      </c>
      <c r="CS106" s="89">
        <v>46044</v>
      </c>
      <c r="CT106" s="128">
        <v>1146101099560</v>
      </c>
      <c r="CU106" s="85"/>
      <c r="CV106" s="85"/>
      <c r="CW106" s="85" t="s">
        <v>1433</v>
      </c>
      <c r="CX106" s="85" t="s">
        <v>203</v>
      </c>
      <c r="CY106" s="85" t="s">
        <v>1214</v>
      </c>
      <c r="CZ106" s="85">
        <v>2483</v>
      </c>
      <c r="DA106" s="85" t="s">
        <v>1347</v>
      </c>
      <c r="DB106" s="85">
        <v>5</v>
      </c>
      <c r="DC106" s="85" t="s">
        <v>153</v>
      </c>
      <c r="DD106" s="85"/>
      <c r="DE106" s="85"/>
      <c r="DF106" s="85"/>
      <c r="DG106" s="85"/>
      <c r="DH106" s="85"/>
      <c r="DI106" s="85"/>
      <c r="DJ106" s="85"/>
      <c r="DK106" s="85"/>
      <c r="DL106" s="85"/>
      <c r="DM106" s="85"/>
      <c r="DN106" s="85"/>
      <c r="DO106" s="85"/>
      <c r="DP106" s="85"/>
      <c r="DQ106" s="85"/>
      <c r="DR106" s="85"/>
      <c r="DS106" s="85"/>
      <c r="DT106" s="86"/>
      <c r="DU106" s="81"/>
      <c r="DV106" s="72"/>
      <c r="DW106" s="72"/>
      <c r="DX106" s="72"/>
      <c r="DY106" s="72"/>
      <c r="DZ106" s="74"/>
      <c r="EA106" s="68"/>
      <c r="EB106" s="68"/>
      <c r="EC106" s="68"/>
      <c r="ED106" s="68"/>
      <c r="EE106" s="68"/>
      <c r="EF106" s="68"/>
      <c r="EG106" s="68"/>
      <c r="EH106" s="68"/>
      <c r="EI106" s="68"/>
      <c r="EJ106" s="68"/>
      <c r="EK106" s="68"/>
    </row>
    <row r="107" spans="1:141" ht="30" customHeight="1">
      <c r="A107" s="3" t="s">
        <v>123</v>
      </c>
      <c r="B107" s="84">
        <v>2026</v>
      </c>
      <c r="C107" s="85" t="s">
        <v>1434</v>
      </c>
      <c r="D107" s="85"/>
      <c r="E107" s="85" t="s">
        <v>125</v>
      </c>
      <c r="F107" s="85">
        <v>147171</v>
      </c>
      <c r="G107" s="89">
        <v>46042</v>
      </c>
      <c r="H107" s="85" t="s">
        <v>1435</v>
      </c>
      <c r="I107" s="85" t="s">
        <v>1436</v>
      </c>
      <c r="J107" s="92" t="s">
        <v>1437</v>
      </c>
      <c r="K107" s="92" t="s">
        <v>1438</v>
      </c>
      <c r="L107" s="85" t="s">
        <v>1439</v>
      </c>
      <c r="M107" s="85" t="s">
        <v>1440</v>
      </c>
      <c r="N107" s="85">
        <v>80111700</v>
      </c>
      <c r="O107" s="85" t="s">
        <v>1441</v>
      </c>
      <c r="P107" s="85" t="s">
        <v>1442</v>
      </c>
      <c r="Q107" s="85">
        <v>208</v>
      </c>
      <c r="R107" s="89">
        <v>46032</v>
      </c>
      <c r="S107" s="85">
        <v>1693</v>
      </c>
      <c r="T107" s="89">
        <v>46042</v>
      </c>
      <c r="U107" s="85" t="s">
        <v>1443</v>
      </c>
      <c r="V107" s="85" t="s">
        <v>135</v>
      </c>
      <c r="W107" s="85" t="s">
        <v>136</v>
      </c>
      <c r="X107" s="85">
        <v>1</v>
      </c>
      <c r="Y107" s="85" t="s">
        <v>1444</v>
      </c>
      <c r="Z107" s="85" t="s">
        <v>1439</v>
      </c>
      <c r="AA107" s="85" t="s">
        <v>138</v>
      </c>
      <c r="AB107" s="85" t="s">
        <v>139</v>
      </c>
      <c r="AC107" s="85" t="s">
        <v>203</v>
      </c>
      <c r="AD107" s="85"/>
      <c r="AE107" s="85">
        <v>52992039</v>
      </c>
      <c r="AF107" s="85">
        <v>1</v>
      </c>
      <c r="AG107" s="89">
        <v>30441</v>
      </c>
      <c r="AH107" s="85" t="s">
        <v>1445</v>
      </c>
      <c r="AI107" s="85"/>
      <c r="AJ107" s="92">
        <v>3246858845</v>
      </c>
      <c r="AK107" s="85" t="s">
        <v>1446</v>
      </c>
      <c r="AL107" s="85" t="s">
        <v>143</v>
      </c>
      <c r="AM107" s="85" t="s">
        <v>144</v>
      </c>
      <c r="AN107" s="85" t="s">
        <v>1360</v>
      </c>
      <c r="AO107" s="85">
        <v>33377780</v>
      </c>
      <c r="AP107" s="85" t="s">
        <v>1361</v>
      </c>
      <c r="AQ107" s="85"/>
      <c r="AR107" s="85"/>
      <c r="AS107" s="89">
        <v>46062</v>
      </c>
      <c r="AT107" s="85"/>
      <c r="AU107" s="85"/>
      <c r="AV107" s="85"/>
      <c r="AW107" s="85"/>
      <c r="AX107" s="85" t="s">
        <v>1362</v>
      </c>
      <c r="AY107" s="85" t="s">
        <v>147</v>
      </c>
      <c r="AZ107" s="105">
        <v>46038</v>
      </c>
      <c r="BA107" s="105">
        <v>46039</v>
      </c>
      <c r="BB107" s="115">
        <v>46432000</v>
      </c>
      <c r="BC107" s="105">
        <v>46042</v>
      </c>
      <c r="BD107" s="105">
        <v>46284</v>
      </c>
      <c r="BE107" s="105">
        <f t="shared" si="5"/>
        <v>46284</v>
      </c>
      <c r="BF107" s="122"/>
      <c r="BG107" s="85" t="s">
        <v>929</v>
      </c>
      <c r="BH107" s="110">
        <v>5804000</v>
      </c>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v>0</v>
      </c>
      <c r="CM107" s="110">
        <v>46432000</v>
      </c>
      <c r="CN107" s="85"/>
      <c r="CO107" s="89">
        <v>46284</v>
      </c>
      <c r="CP107" s="89">
        <f t="shared" si="4"/>
        <v>46464</v>
      </c>
      <c r="CQ107" s="115">
        <v>46432000</v>
      </c>
      <c r="CR107" s="85" t="s">
        <v>1447</v>
      </c>
      <c r="CS107" s="89">
        <v>46041</v>
      </c>
      <c r="CT107" s="128" t="s">
        <v>1448</v>
      </c>
      <c r="CU107" s="85"/>
      <c r="CV107" s="85"/>
      <c r="CW107" s="85" t="s">
        <v>1449</v>
      </c>
      <c r="CX107" s="85" t="s">
        <v>203</v>
      </c>
      <c r="CY107" s="85" t="s">
        <v>1450</v>
      </c>
      <c r="CZ107" s="85">
        <v>2614</v>
      </c>
      <c r="DA107" s="85" t="s">
        <v>1451</v>
      </c>
      <c r="DB107" s="85">
        <v>5</v>
      </c>
      <c r="DC107" s="85" t="s">
        <v>153</v>
      </c>
      <c r="DD107" s="85"/>
      <c r="DE107" s="85"/>
      <c r="DF107" s="85"/>
      <c r="DG107" s="85"/>
      <c r="DH107" s="85"/>
      <c r="DI107" s="85"/>
      <c r="DJ107" s="85"/>
      <c r="DK107" s="85"/>
      <c r="DL107" s="85"/>
      <c r="DM107" s="85"/>
      <c r="DN107" s="85"/>
      <c r="DO107" s="85"/>
      <c r="DP107" s="85"/>
      <c r="DQ107" s="85"/>
      <c r="DR107" s="85"/>
      <c r="DS107" s="85"/>
      <c r="DT107" s="86"/>
      <c r="DU107" s="81"/>
      <c r="DV107" s="72"/>
      <c r="DW107" s="72"/>
      <c r="DX107" s="72"/>
      <c r="DY107" s="72"/>
      <c r="DZ107" s="74"/>
      <c r="EA107" s="68"/>
      <c r="EB107" s="68"/>
      <c r="EC107" s="68"/>
      <c r="ED107" s="68"/>
      <c r="EE107" s="68"/>
      <c r="EF107" s="68"/>
      <c r="EG107" s="68"/>
      <c r="EH107" s="68"/>
      <c r="EI107" s="68"/>
      <c r="EJ107" s="68"/>
      <c r="EK107" s="68"/>
    </row>
    <row r="108" spans="1:141" ht="30" customHeight="1">
      <c r="A108" s="3" t="s">
        <v>123</v>
      </c>
      <c r="B108" s="84">
        <v>2026</v>
      </c>
      <c r="C108" s="85" t="s">
        <v>1452</v>
      </c>
      <c r="D108" s="85"/>
      <c r="E108" s="85" t="s">
        <v>125</v>
      </c>
      <c r="F108" s="85">
        <v>147180</v>
      </c>
      <c r="G108" s="89">
        <v>46034</v>
      </c>
      <c r="H108" s="85" t="s">
        <v>1453</v>
      </c>
      <c r="I108" s="85" t="s">
        <v>1454</v>
      </c>
      <c r="J108" s="92" t="s">
        <v>1455</v>
      </c>
      <c r="K108" s="92" t="s">
        <v>1456</v>
      </c>
      <c r="L108" s="85" t="s">
        <v>1457</v>
      </c>
      <c r="M108" s="85" t="s">
        <v>1458</v>
      </c>
      <c r="N108" s="85">
        <v>80111700</v>
      </c>
      <c r="O108" s="85" t="s">
        <v>1459</v>
      </c>
      <c r="P108" s="85" t="s">
        <v>1460</v>
      </c>
      <c r="Q108" s="85">
        <v>218</v>
      </c>
      <c r="R108" s="89">
        <v>46036</v>
      </c>
      <c r="S108" s="85">
        <v>1764</v>
      </c>
      <c r="T108" s="89">
        <v>46044</v>
      </c>
      <c r="U108" s="85" t="s">
        <v>1443</v>
      </c>
      <c r="V108" s="85" t="s">
        <v>135</v>
      </c>
      <c r="W108" s="85" t="s">
        <v>136</v>
      </c>
      <c r="X108" s="85">
        <v>1</v>
      </c>
      <c r="Y108" s="85" t="s">
        <v>1461</v>
      </c>
      <c r="Z108" s="85" t="s">
        <v>1457</v>
      </c>
      <c r="AA108" s="85" t="s">
        <v>138</v>
      </c>
      <c r="AB108" s="85" t="s">
        <v>139</v>
      </c>
      <c r="AC108" s="85" t="s">
        <v>203</v>
      </c>
      <c r="AD108" s="85"/>
      <c r="AE108" s="85">
        <v>52796567</v>
      </c>
      <c r="AF108" s="85">
        <v>9</v>
      </c>
      <c r="AG108" s="89">
        <v>29609</v>
      </c>
      <c r="AH108" s="85" t="s">
        <v>1462</v>
      </c>
      <c r="AI108" s="85"/>
      <c r="AJ108" s="92">
        <v>3196147731</v>
      </c>
      <c r="AK108" s="85" t="s">
        <v>1463</v>
      </c>
      <c r="AL108" s="85" t="s">
        <v>189</v>
      </c>
      <c r="AM108" s="85" t="s">
        <v>144</v>
      </c>
      <c r="AN108" s="85" t="s">
        <v>1360</v>
      </c>
      <c r="AO108" s="85">
        <v>33377780</v>
      </c>
      <c r="AP108" s="85" t="s">
        <v>1361</v>
      </c>
      <c r="AQ108" s="85"/>
      <c r="AR108" s="85"/>
      <c r="AS108" s="89">
        <v>46062</v>
      </c>
      <c r="AT108" s="85"/>
      <c r="AU108" s="85"/>
      <c r="AV108" s="85"/>
      <c r="AW108" s="85"/>
      <c r="AX108" s="85" t="s">
        <v>1362</v>
      </c>
      <c r="AY108" s="85" t="s">
        <v>147</v>
      </c>
      <c r="AZ108" s="105">
        <v>46039</v>
      </c>
      <c r="BA108" s="105">
        <v>46041</v>
      </c>
      <c r="BB108" s="115">
        <v>46432000</v>
      </c>
      <c r="BC108" s="105">
        <v>46044</v>
      </c>
      <c r="BD108" s="105">
        <v>46286</v>
      </c>
      <c r="BE108" s="105">
        <f t="shared" si="5"/>
        <v>46286</v>
      </c>
      <c r="BF108" s="122"/>
      <c r="BG108" s="85" t="s">
        <v>929</v>
      </c>
      <c r="BH108" s="110">
        <v>5804000</v>
      </c>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v>0</v>
      </c>
      <c r="CM108" s="110">
        <v>46432000</v>
      </c>
      <c r="CN108" s="85"/>
      <c r="CO108" s="89">
        <v>46286</v>
      </c>
      <c r="CP108" s="89">
        <f t="shared" si="4"/>
        <v>46466</v>
      </c>
      <c r="CQ108" s="115">
        <v>46432000</v>
      </c>
      <c r="CR108" s="85" t="s">
        <v>1464</v>
      </c>
      <c r="CS108" s="89">
        <v>46041</v>
      </c>
      <c r="CT108" s="128" t="s">
        <v>1465</v>
      </c>
      <c r="CU108" s="85"/>
      <c r="CV108" s="85"/>
      <c r="CW108" s="85" t="s">
        <v>1466</v>
      </c>
      <c r="CX108" s="85" t="s">
        <v>203</v>
      </c>
      <c r="CY108" s="85" t="s">
        <v>1467</v>
      </c>
      <c r="CZ108" s="85">
        <v>2614</v>
      </c>
      <c r="DA108" s="85" t="s">
        <v>1451</v>
      </c>
      <c r="DB108" s="85">
        <v>5</v>
      </c>
      <c r="DC108" s="85" t="s">
        <v>153</v>
      </c>
      <c r="DD108" s="85"/>
      <c r="DE108" s="85"/>
      <c r="DF108" s="85"/>
      <c r="DG108" s="85"/>
      <c r="DH108" s="85"/>
      <c r="DI108" s="85"/>
      <c r="DJ108" s="85"/>
      <c r="DK108" s="85"/>
      <c r="DL108" s="85"/>
      <c r="DM108" s="85"/>
      <c r="DN108" s="85"/>
      <c r="DO108" s="85"/>
      <c r="DP108" s="85"/>
      <c r="DQ108" s="85"/>
      <c r="DR108" s="85"/>
      <c r="DS108" s="85"/>
      <c r="DT108" s="86"/>
      <c r="DU108" s="81"/>
      <c r="DV108" s="72"/>
      <c r="DW108" s="72"/>
      <c r="DX108" s="72"/>
      <c r="DY108" s="72"/>
      <c r="DZ108" s="74"/>
      <c r="EA108" s="68"/>
      <c r="EB108" s="68"/>
      <c r="EC108" s="68"/>
      <c r="ED108" s="68"/>
      <c r="EE108" s="68"/>
      <c r="EF108" s="68"/>
      <c r="EG108" s="68"/>
      <c r="EH108" s="68"/>
      <c r="EI108" s="68"/>
      <c r="EJ108" s="68"/>
      <c r="EK108" s="68"/>
    </row>
    <row r="109" spans="1:141" ht="30" customHeight="1">
      <c r="A109" s="3" t="s">
        <v>123</v>
      </c>
      <c r="B109" s="84">
        <v>2026</v>
      </c>
      <c r="C109" s="85" t="s">
        <v>1468</v>
      </c>
      <c r="D109" s="85"/>
      <c r="E109" s="85" t="s">
        <v>125</v>
      </c>
      <c r="F109" s="85">
        <v>147193</v>
      </c>
      <c r="G109" s="89">
        <v>46041</v>
      </c>
      <c r="H109" s="85" t="s">
        <v>1469</v>
      </c>
      <c r="I109" s="85" t="s">
        <v>1470</v>
      </c>
      <c r="J109" s="92" t="s">
        <v>1471</v>
      </c>
      <c r="K109" s="92" t="s">
        <v>1472</v>
      </c>
      <c r="L109" s="85" t="s">
        <v>1473</v>
      </c>
      <c r="M109" s="85" t="s">
        <v>1474</v>
      </c>
      <c r="N109" s="85">
        <v>80111700</v>
      </c>
      <c r="O109" s="85" t="s">
        <v>1475</v>
      </c>
      <c r="P109" s="85" t="s">
        <v>1476</v>
      </c>
      <c r="Q109" s="85">
        <v>220</v>
      </c>
      <c r="R109" s="89">
        <v>46036</v>
      </c>
      <c r="S109" s="85">
        <v>1765</v>
      </c>
      <c r="T109" s="89">
        <v>46044</v>
      </c>
      <c r="U109" s="85" t="s">
        <v>1340</v>
      </c>
      <c r="V109" s="85" t="s">
        <v>135</v>
      </c>
      <c r="W109" s="85" t="s">
        <v>136</v>
      </c>
      <c r="X109" s="85">
        <v>1</v>
      </c>
      <c r="Y109" s="85" t="s">
        <v>1477</v>
      </c>
      <c r="Z109" s="85" t="s">
        <v>1473</v>
      </c>
      <c r="AA109" s="85" t="s">
        <v>138</v>
      </c>
      <c r="AB109" s="85" t="s">
        <v>164</v>
      </c>
      <c r="AC109" s="85" t="s">
        <v>203</v>
      </c>
      <c r="AD109" s="85"/>
      <c r="AE109" s="85">
        <v>1129044844</v>
      </c>
      <c r="AF109" s="85">
        <v>8</v>
      </c>
      <c r="AG109" s="89">
        <v>32658</v>
      </c>
      <c r="AH109" s="85" t="s">
        <v>1478</v>
      </c>
      <c r="AI109" s="85"/>
      <c r="AJ109" s="92">
        <v>3134863444</v>
      </c>
      <c r="AK109" s="85" t="s">
        <v>1479</v>
      </c>
      <c r="AL109" s="85" t="s">
        <v>189</v>
      </c>
      <c r="AM109" s="85" t="s">
        <v>385</v>
      </c>
      <c r="AN109" s="85" t="s">
        <v>1360</v>
      </c>
      <c r="AO109" s="85">
        <v>33377780</v>
      </c>
      <c r="AP109" s="85" t="s">
        <v>1361</v>
      </c>
      <c r="AQ109" s="85"/>
      <c r="AR109" s="85"/>
      <c r="AS109" s="89">
        <v>46062</v>
      </c>
      <c r="AT109" s="85"/>
      <c r="AU109" s="85"/>
      <c r="AV109" s="85"/>
      <c r="AW109" s="85"/>
      <c r="AX109" s="85" t="s">
        <v>1362</v>
      </c>
      <c r="AY109" s="85" t="s">
        <v>147</v>
      </c>
      <c r="AZ109" s="105">
        <v>46040</v>
      </c>
      <c r="BA109" s="105">
        <v>46041</v>
      </c>
      <c r="BB109" s="115">
        <v>46432000</v>
      </c>
      <c r="BC109" s="105">
        <v>46044</v>
      </c>
      <c r="BD109" s="105">
        <v>46286</v>
      </c>
      <c r="BE109" s="105">
        <f t="shared" si="5"/>
        <v>46286</v>
      </c>
      <c r="BF109" s="122"/>
      <c r="BG109" s="85" t="s">
        <v>929</v>
      </c>
      <c r="BH109" s="110">
        <v>5804000</v>
      </c>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v>0</v>
      </c>
      <c r="CM109" s="110">
        <v>46432000</v>
      </c>
      <c r="CN109" s="85"/>
      <c r="CO109" s="89">
        <v>46286</v>
      </c>
      <c r="CP109" s="89">
        <f t="shared" si="4"/>
        <v>46466</v>
      </c>
      <c r="CQ109" s="115">
        <v>46432000</v>
      </c>
      <c r="CR109" s="85" t="s">
        <v>149</v>
      </c>
      <c r="CS109" s="89">
        <v>46041</v>
      </c>
      <c r="CT109" s="128">
        <v>3746101008272</v>
      </c>
      <c r="CU109" s="85"/>
      <c r="CV109" s="85"/>
      <c r="CW109" s="85" t="s">
        <v>1480</v>
      </c>
      <c r="CX109" s="85" t="s">
        <v>203</v>
      </c>
      <c r="CY109" s="85" t="s">
        <v>1481</v>
      </c>
      <c r="CZ109" s="85">
        <v>2483</v>
      </c>
      <c r="DA109" s="85" t="s">
        <v>1347</v>
      </c>
      <c r="DB109" s="85">
        <v>5</v>
      </c>
      <c r="DC109" s="85" t="s">
        <v>153</v>
      </c>
      <c r="DD109" s="85"/>
      <c r="DE109" s="85"/>
      <c r="DF109" s="85"/>
      <c r="DG109" s="85"/>
      <c r="DH109" s="85"/>
      <c r="DI109" s="85"/>
      <c r="DJ109" s="85"/>
      <c r="DK109" s="85"/>
      <c r="DL109" s="85"/>
      <c r="DM109" s="85"/>
      <c r="DN109" s="85"/>
      <c r="DO109" s="85"/>
      <c r="DP109" s="85"/>
      <c r="DQ109" s="85"/>
      <c r="DR109" s="85"/>
      <c r="DS109" s="85"/>
      <c r="DT109" s="86"/>
      <c r="DU109" s="81"/>
      <c r="DV109" s="72"/>
      <c r="DW109" s="72"/>
      <c r="DX109" s="72"/>
      <c r="DY109" s="72"/>
      <c r="DZ109" s="74"/>
      <c r="EA109" s="68"/>
      <c r="EB109" s="68"/>
      <c r="EC109" s="68"/>
      <c r="ED109" s="68"/>
      <c r="EE109" s="68"/>
      <c r="EF109" s="68"/>
      <c r="EG109" s="68"/>
      <c r="EH109" s="68"/>
      <c r="EI109" s="68"/>
      <c r="EJ109" s="68"/>
      <c r="EK109" s="68"/>
    </row>
    <row r="110" spans="1:141" ht="30" customHeight="1">
      <c r="A110" s="3" t="s">
        <v>123</v>
      </c>
      <c r="B110" s="84">
        <v>2026</v>
      </c>
      <c r="C110" s="85" t="s">
        <v>1482</v>
      </c>
      <c r="D110" s="85"/>
      <c r="E110" s="85" t="s">
        <v>125</v>
      </c>
      <c r="F110" s="85">
        <v>147205</v>
      </c>
      <c r="G110" s="89">
        <v>46039</v>
      </c>
      <c r="H110" s="85" t="s">
        <v>1483</v>
      </c>
      <c r="I110" s="85" t="s">
        <v>1484</v>
      </c>
      <c r="J110" s="92" t="s">
        <v>1485</v>
      </c>
      <c r="K110" s="92" t="s">
        <v>1486</v>
      </c>
      <c r="L110" s="85" t="s">
        <v>1487</v>
      </c>
      <c r="M110" s="85" t="s">
        <v>1488</v>
      </c>
      <c r="N110" s="85">
        <v>80111700</v>
      </c>
      <c r="O110" s="85" t="s">
        <v>1489</v>
      </c>
      <c r="P110" s="85" t="s">
        <v>1490</v>
      </c>
      <c r="Q110" s="85">
        <v>223</v>
      </c>
      <c r="R110" s="89">
        <v>46036</v>
      </c>
      <c r="S110" s="85">
        <v>1782</v>
      </c>
      <c r="T110" s="89">
        <v>46044</v>
      </c>
      <c r="U110" s="85" t="s">
        <v>1340</v>
      </c>
      <c r="V110" s="85" t="s">
        <v>135</v>
      </c>
      <c r="W110" s="85" t="s">
        <v>136</v>
      </c>
      <c r="X110" s="85">
        <v>1</v>
      </c>
      <c r="Y110" s="85" t="s">
        <v>1491</v>
      </c>
      <c r="Z110" s="85" t="s">
        <v>1487</v>
      </c>
      <c r="AA110" s="85" t="s">
        <v>138</v>
      </c>
      <c r="AB110" s="85" t="s">
        <v>139</v>
      </c>
      <c r="AC110" s="85" t="s">
        <v>203</v>
      </c>
      <c r="AD110" s="85"/>
      <c r="AE110" s="85">
        <v>1007409585</v>
      </c>
      <c r="AF110" s="85">
        <v>0</v>
      </c>
      <c r="AG110" s="89">
        <v>36704</v>
      </c>
      <c r="AH110" s="85" t="s">
        <v>1492</v>
      </c>
      <c r="AI110" s="85" t="e">
        <v>#REF!</v>
      </c>
      <c r="AJ110" s="92">
        <v>3195792715</v>
      </c>
      <c r="AK110" s="85" t="s">
        <v>1493</v>
      </c>
      <c r="AL110" s="85" t="s">
        <v>143</v>
      </c>
      <c r="AM110" s="85" t="s">
        <v>385</v>
      </c>
      <c r="AN110" s="85" t="s">
        <v>1360</v>
      </c>
      <c r="AO110" s="85">
        <v>33377780</v>
      </c>
      <c r="AP110" s="85" t="s">
        <v>1361</v>
      </c>
      <c r="AQ110" s="85"/>
      <c r="AR110" s="85"/>
      <c r="AS110" s="89">
        <v>46062</v>
      </c>
      <c r="AT110" s="85"/>
      <c r="AU110" s="85"/>
      <c r="AV110" s="85"/>
      <c r="AW110" s="85"/>
      <c r="AX110" s="85" t="s">
        <v>1362</v>
      </c>
      <c r="AY110" s="85" t="s">
        <v>147</v>
      </c>
      <c r="AZ110" s="105">
        <v>46040</v>
      </c>
      <c r="BA110" s="105">
        <v>46042</v>
      </c>
      <c r="BB110" s="115">
        <v>46432000</v>
      </c>
      <c r="BC110" s="105">
        <v>46044</v>
      </c>
      <c r="BD110" s="105">
        <v>46286</v>
      </c>
      <c r="BE110" s="105">
        <f t="shared" si="5"/>
        <v>46286</v>
      </c>
      <c r="BF110" s="122"/>
      <c r="BG110" s="85" t="s">
        <v>929</v>
      </c>
      <c r="BH110" s="110">
        <v>5804000</v>
      </c>
      <c r="BI110" s="85"/>
      <c r="BJ110" s="85"/>
      <c r="BK110" s="85"/>
      <c r="BL110" s="85"/>
      <c r="BM110" s="85"/>
      <c r="BN110" s="85"/>
      <c r="BO110" s="85"/>
      <c r="BP110" s="85"/>
      <c r="BQ110" s="85"/>
      <c r="BR110" s="85"/>
      <c r="BS110" s="85"/>
      <c r="BT110" s="85"/>
      <c r="BU110" s="85"/>
      <c r="BV110" s="85"/>
      <c r="BW110" s="85"/>
      <c r="BX110" s="85"/>
      <c r="BY110" s="85"/>
      <c r="BZ110" s="85"/>
      <c r="CA110" s="85"/>
      <c r="CB110" s="85"/>
      <c r="CC110" s="85"/>
      <c r="CD110" s="85"/>
      <c r="CE110" s="85"/>
      <c r="CF110" s="85"/>
      <c r="CG110" s="85"/>
      <c r="CH110" s="85"/>
      <c r="CI110" s="85"/>
      <c r="CJ110" s="85"/>
      <c r="CK110" s="85"/>
      <c r="CL110" s="85">
        <v>0</v>
      </c>
      <c r="CM110" s="110">
        <v>46432000</v>
      </c>
      <c r="CN110" s="85"/>
      <c r="CO110" s="89">
        <v>46286</v>
      </c>
      <c r="CP110" s="89">
        <f t="shared" si="4"/>
        <v>46466</v>
      </c>
      <c r="CQ110" s="115">
        <v>46432000</v>
      </c>
      <c r="CR110" s="85" t="s">
        <v>172</v>
      </c>
      <c r="CS110" s="89">
        <v>46042</v>
      </c>
      <c r="CT110" s="128" t="s">
        <v>1494</v>
      </c>
      <c r="CU110" s="85"/>
      <c r="CV110" s="85"/>
      <c r="CW110" s="85" t="s">
        <v>1495</v>
      </c>
      <c r="CX110" s="85" t="s">
        <v>203</v>
      </c>
      <c r="CY110" s="85" t="s">
        <v>550</v>
      </c>
      <c r="CZ110" s="85">
        <v>2483</v>
      </c>
      <c r="DA110" s="85" t="s">
        <v>1347</v>
      </c>
      <c r="DB110" s="85">
        <v>5</v>
      </c>
      <c r="DC110" s="85" t="s">
        <v>153</v>
      </c>
      <c r="DD110" s="85"/>
      <c r="DE110" s="85"/>
      <c r="DF110" s="85"/>
      <c r="DG110" s="85"/>
      <c r="DH110" s="85"/>
      <c r="DI110" s="85"/>
      <c r="DJ110" s="85"/>
      <c r="DK110" s="85"/>
      <c r="DL110" s="85"/>
      <c r="DM110" s="85"/>
      <c r="DN110" s="85"/>
      <c r="DO110" s="85"/>
      <c r="DP110" s="85"/>
      <c r="DQ110" s="85"/>
      <c r="DR110" s="85"/>
      <c r="DS110" s="85"/>
      <c r="DT110" s="86"/>
      <c r="DU110" s="81"/>
      <c r="DV110" s="72"/>
      <c r="DW110" s="72"/>
      <c r="DX110" s="72"/>
      <c r="DY110" s="72"/>
      <c r="DZ110" s="74"/>
      <c r="EA110" s="68"/>
      <c r="EB110" s="68"/>
      <c r="EC110" s="68"/>
      <c r="ED110" s="68"/>
      <c r="EE110" s="68"/>
      <c r="EF110" s="68"/>
      <c r="EG110" s="68"/>
      <c r="EH110" s="68"/>
      <c r="EI110" s="68"/>
      <c r="EJ110" s="68"/>
      <c r="EK110" s="68"/>
    </row>
    <row r="111" spans="1:141" ht="30" customHeight="1">
      <c r="A111" s="3" t="s">
        <v>123</v>
      </c>
      <c r="B111" s="84">
        <v>2026</v>
      </c>
      <c r="C111" s="85" t="s">
        <v>1496</v>
      </c>
      <c r="D111" s="85"/>
      <c r="E111" s="85" t="s">
        <v>125</v>
      </c>
      <c r="F111" s="85">
        <v>147262</v>
      </c>
      <c r="G111" s="89">
        <v>46039</v>
      </c>
      <c r="H111" s="85" t="s">
        <v>1497</v>
      </c>
      <c r="I111" s="85" t="s">
        <v>1498</v>
      </c>
      <c r="J111" s="92" t="s">
        <v>1499</v>
      </c>
      <c r="K111" s="92" t="s">
        <v>1500</v>
      </c>
      <c r="L111" s="85" t="s">
        <v>1501</v>
      </c>
      <c r="M111" s="85" t="s">
        <v>1502</v>
      </c>
      <c r="N111" s="85">
        <v>80111700</v>
      </c>
      <c r="O111" s="85" t="s">
        <v>1503</v>
      </c>
      <c r="P111" s="85" t="s">
        <v>1504</v>
      </c>
      <c r="Q111" s="85">
        <v>142</v>
      </c>
      <c r="R111" s="89">
        <v>46028</v>
      </c>
      <c r="S111" s="85">
        <v>128</v>
      </c>
      <c r="T111" s="89">
        <v>46035</v>
      </c>
      <c r="U111" s="85" t="s">
        <v>1373</v>
      </c>
      <c r="V111" s="85" t="s">
        <v>135</v>
      </c>
      <c r="W111" s="85" t="s">
        <v>460</v>
      </c>
      <c r="X111" s="85">
        <v>1</v>
      </c>
      <c r="Y111" s="85" t="s">
        <v>1505</v>
      </c>
      <c r="Z111" s="85" t="s">
        <v>1501</v>
      </c>
      <c r="AA111" s="85" t="s">
        <v>138</v>
      </c>
      <c r="AB111" s="85" t="s">
        <v>164</v>
      </c>
      <c r="AC111" s="85" t="s">
        <v>203</v>
      </c>
      <c r="AD111" s="85"/>
      <c r="AE111" s="85">
        <v>1022445211</v>
      </c>
      <c r="AF111" s="85">
        <v>9</v>
      </c>
      <c r="AG111" s="89">
        <v>36382</v>
      </c>
      <c r="AH111" s="85" t="s">
        <v>1506</v>
      </c>
      <c r="AI111" s="85" t="e">
        <v>#REF!</v>
      </c>
      <c r="AJ111" s="92">
        <v>3103469217</v>
      </c>
      <c r="AK111" s="85" t="s">
        <v>1507</v>
      </c>
      <c r="AL111" s="85" t="s">
        <v>271</v>
      </c>
      <c r="AM111" s="85" t="s">
        <v>385</v>
      </c>
      <c r="AN111" s="85" t="s">
        <v>1360</v>
      </c>
      <c r="AO111" s="85">
        <v>33377780</v>
      </c>
      <c r="AP111" s="85" t="s">
        <v>1361</v>
      </c>
      <c r="AQ111" s="85"/>
      <c r="AR111" s="85"/>
      <c r="AS111" s="89">
        <v>46062</v>
      </c>
      <c r="AT111" s="85"/>
      <c r="AU111" s="85"/>
      <c r="AV111" s="85"/>
      <c r="AW111" s="85"/>
      <c r="AX111" s="85" t="s">
        <v>1362</v>
      </c>
      <c r="AY111" s="85" t="s">
        <v>147</v>
      </c>
      <c r="AZ111" s="105">
        <v>46032</v>
      </c>
      <c r="BA111" s="105">
        <v>46034</v>
      </c>
      <c r="BB111" s="115">
        <v>40520000</v>
      </c>
      <c r="BC111" s="105">
        <v>46037</v>
      </c>
      <c r="BD111" s="105">
        <v>46279</v>
      </c>
      <c r="BE111" s="105">
        <f t="shared" si="5"/>
        <v>46279</v>
      </c>
      <c r="BF111" s="122"/>
      <c r="BG111" s="85" t="s">
        <v>929</v>
      </c>
      <c r="BH111" s="110">
        <v>5065000</v>
      </c>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v>0</v>
      </c>
      <c r="CM111" s="110">
        <v>40520000</v>
      </c>
      <c r="CN111" s="85"/>
      <c r="CO111" s="89">
        <v>46279</v>
      </c>
      <c r="CP111" s="89">
        <f t="shared" si="4"/>
        <v>46459</v>
      </c>
      <c r="CQ111" s="115">
        <v>40520000</v>
      </c>
      <c r="CR111" s="85" t="s">
        <v>149</v>
      </c>
      <c r="CS111" s="89">
        <v>46036</v>
      </c>
      <c r="CT111" s="128">
        <v>1146101095922</v>
      </c>
      <c r="CU111" s="85"/>
      <c r="CV111" s="85"/>
      <c r="CW111" s="85" t="s">
        <v>1508</v>
      </c>
      <c r="CX111" s="85" t="s">
        <v>203</v>
      </c>
      <c r="CY111" s="85" t="s">
        <v>1214</v>
      </c>
      <c r="CZ111" s="85">
        <v>2534</v>
      </c>
      <c r="DA111" s="85" t="s">
        <v>1380</v>
      </c>
      <c r="DB111" s="85">
        <v>5</v>
      </c>
      <c r="DC111" s="85" t="s">
        <v>153</v>
      </c>
      <c r="DD111" s="85"/>
      <c r="DE111" s="85"/>
      <c r="DF111" s="85"/>
      <c r="DG111" s="85"/>
      <c r="DH111" s="85"/>
      <c r="DI111" s="85"/>
      <c r="DJ111" s="85"/>
      <c r="DK111" s="85"/>
      <c r="DL111" s="85"/>
      <c r="DM111" s="85"/>
      <c r="DN111" s="85"/>
      <c r="DO111" s="85"/>
      <c r="DP111" s="85"/>
      <c r="DQ111" s="85"/>
      <c r="DR111" s="85"/>
      <c r="DS111" s="85"/>
      <c r="DT111" s="86"/>
      <c r="DU111" s="81"/>
      <c r="DV111" s="72"/>
      <c r="DW111" s="72"/>
      <c r="DX111" s="72"/>
      <c r="DY111" s="72"/>
      <c r="DZ111" s="74"/>
      <c r="EA111" s="68"/>
      <c r="EB111" s="68"/>
      <c r="EC111" s="68"/>
      <c r="ED111" s="68"/>
      <c r="EE111" s="68"/>
      <c r="EF111" s="68"/>
      <c r="EG111" s="68"/>
      <c r="EH111" s="68"/>
      <c r="EI111" s="68"/>
      <c r="EJ111" s="68"/>
      <c r="EK111" s="68"/>
    </row>
    <row r="112" spans="1:141" ht="30" customHeight="1">
      <c r="A112" s="3" t="s">
        <v>123</v>
      </c>
      <c r="B112" s="84">
        <v>2026</v>
      </c>
      <c r="C112" s="85" t="s">
        <v>1509</v>
      </c>
      <c r="D112" s="85"/>
      <c r="E112" s="85" t="s">
        <v>125</v>
      </c>
      <c r="F112" s="85">
        <v>147266</v>
      </c>
      <c r="G112" s="89">
        <v>46035</v>
      </c>
      <c r="H112" s="85" t="s">
        <v>1510</v>
      </c>
      <c r="I112" s="85" t="s">
        <v>1511</v>
      </c>
      <c r="J112" s="92" t="s">
        <v>1512</v>
      </c>
      <c r="K112" s="92" t="s">
        <v>1513</v>
      </c>
      <c r="L112" s="85" t="s">
        <v>1514</v>
      </c>
      <c r="M112" s="85" t="s">
        <v>1515</v>
      </c>
      <c r="N112" s="85">
        <v>80111700</v>
      </c>
      <c r="O112" s="85" t="s">
        <v>1516</v>
      </c>
      <c r="P112" s="85" t="s">
        <v>1517</v>
      </c>
      <c r="Q112" s="85">
        <v>224</v>
      </c>
      <c r="R112" s="89">
        <v>46036</v>
      </c>
      <c r="S112" s="85">
        <v>1762</v>
      </c>
      <c r="T112" s="89">
        <v>46044</v>
      </c>
      <c r="U112" s="85" t="s">
        <v>1340</v>
      </c>
      <c r="V112" s="85" t="s">
        <v>135</v>
      </c>
      <c r="W112" s="85" t="s">
        <v>460</v>
      </c>
      <c r="X112" s="85">
        <v>1</v>
      </c>
      <c r="Y112" s="85" t="s">
        <v>1518</v>
      </c>
      <c r="Z112" s="85" t="s">
        <v>1514</v>
      </c>
      <c r="AA112" s="85" t="s">
        <v>138</v>
      </c>
      <c r="AB112" s="85" t="s">
        <v>164</v>
      </c>
      <c r="AC112" s="85" t="s">
        <v>203</v>
      </c>
      <c r="AD112" s="85"/>
      <c r="AE112" s="85">
        <v>1019147600</v>
      </c>
      <c r="AF112" s="85">
        <v>1</v>
      </c>
      <c r="AG112" s="89">
        <v>36250</v>
      </c>
      <c r="AH112" s="85" t="s">
        <v>1519</v>
      </c>
      <c r="AI112" s="85"/>
      <c r="AJ112" s="92">
        <v>3104123976</v>
      </c>
      <c r="AK112" s="85" t="s">
        <v>1520</v>
      </c>
      <c r="AL112" s="85" t="s">
        <v>189</v>
      </c>
      <c r="AM112" s="85" t="s">
        <v>144</v>
      </c>
      <c r="AN112" s="85" t="s">
        <v>1360</v>
      </c>
      <c r="AO112" s="85">
        <v>33377780</v>
      </c>
      <c r="AP112" s="85" t="s">
        <v>1361</v>
      </c>
      <c r="AQ112" s="85"/>
      <c r="AR112" s="85"/>
      <c r="AS112" s="89">
        <v>46062</v>
      </c>
      <c r="AT112" s="85"/>
      <c r="AU112" s="85"/>
      <c r="AV112" s="85"/>
      <c r="AW112" s="85"/>
      <c r="AX112" s="85" t="s">
        <v>1362</v>
      </c>
      <c r="AY112" s="85" t="s">
        <v>147</v>
      </c>
      <c r="AZ112" s="105">
        <v>46039</v>
      </c>
      <c r="BA112" s="105">
        <v>46041</v>
      </c>
      <c r="BB112" s="115">
        <v>40520000</v>
      </c>
      <c r="BC112" s="105">
        <v>46044</v>
      </c>
      <c r="BD112" s="105">
        <v>46286</v>
      </c>
      <c r="BE112" s="105">
        <f t="shared" si="5"/>
        <v>46286</v>
      </c>
      <c r="BF112" s="122"/>
      <c r="BG112" s="85" t="s">
        <v>929</v>
      </c>
      <c r="BH112" s="110">
        <v>5065000</v>
      </c>
      <c r="BI112" s="85"/>
      <c r="BJ112" s="85"/>
      <c r="BK112" s="85"/>
      <c r="BL112" s="85"/>
      <c r="BM112" s="85"/>
      <c r="BN112" s="85"/>
      <c r="BO112" s="85"/>
      <c r="BP112" s="85"/>
      <c r="BQ112" s="85"/>
      <c r="BR112" s="85"/>
      <c r="BS112" s="85"/>
      <c r="BT112" s="85"/>
      <c r="BU112" s="85"/>
      <c r="BV112" s="85"/>
      <c r="BW112" s="85"/>
      <c r="BX112" s="85"/>
      <c r="BY112" s="85"/>
      <c r="BZ112" s="85"/>
      <c r="CA112" s="85"/>
      <c r="CB112" s="85"/>
      <c r="CC112" s="85"/>
      <c r="CD112" s="85"/>
      <c r="CE112" s="85"/>
      <c r="CF112" s="85"/>
      <c r="CG112" s="85"/>
      <c r="CH112" s="85"/>
      <c r="CI112" s="85"/>
      <c r="CJ112" s="85"/>
      <c r="CK112" s="85"/>
      <c r="CL112" s="85">
        <v>0</v>
      </c>
      <c r="CM112" s="110">
        <v>40520000</v>
      </c>
      <c r="CN112" s="85"/>
      <c r="CO112" s="89">
        <v>46286</v>
      </c>
      <c r="CP112" s="89">
        <f t="shared" si="4"/>
        <v>46466</v>
      </c>
      <c r="CQ112" s="115">
        <v>40520000</v>
      </c>
      <c r="CR112" s="85" t="s">
        <v>149</v>
      </c>
      <c r="CS112" s="89">
        <v>46042</v>
      </c>
      <c r="CT112" s="128">
        <v>2546101047193</v>
      </c>
      <c r="CU112" s="85"/>
      <c r="CV112" s="85"/>
      <c r="CW112" s="85" t="s">
        <v>1521</v>
      </c>
      <c r="CX112" s="85" t="s">
        <v>203</v>
      </c>
      <c r="CY112" s="85" t="s">
        <v>1214</v>
      </c>
      <c r="CZ112" s="85">
        <v>2483</v>
      </c>
      <c r="DA112" s="85" t="s">
        <v>1347</v>
      </c>
      <c r="DB112" s="85">
        <v>1</v>
      </c>
      <c r="DC112" s="85" t="s">
        <v>153</v>
      </c>
      <c r="DD112" s="85"/>
      <c r="DE112" s="85"/>
      <c r="DF112" s="85"/>
      <c r="DG112" s="85"/>
      <c r="DH112" s="85"/>
      <c r="DI112" s="85"/>
      <c r="DJ112" s="85"/>
      <c r="DK112" s="85"/>
      <c r="DL112" s="85"/>
      <c r="DM112" s="85"/>
      <c r="DN112" s="85"/>
      <c r="DO112" s="85"/>
      <c r="DP112" s="85"/>
      <c r="DQ112" s="85"/>
      <c r="DR112" s="85"/>
      <c r="DS112" s="85"/>
      <c r="DT112" s="86"/>
      <c r="DU112" s="81"/>
      <c r="DV112" s="72"/>
      <c r="DW112" s="72"/>
      <c r="DX112" s="72"/>
      <c r="DY112" s="72"/>
      <c r="DZ112" s="74"/>
      <c r="EA112" s="68"/>
      <c r="EB112" s="68"/>
      <c r="EC112" s="68"/>
      <c r="ED112" s="68"/>
      <c r="EE112" s="68"/>
      <c r="EF112" s="68"/>
      <c r="EG112" s="68"/>
      <c r="EH112" s="68"/>
      <c r="EI112" s="68"/>
      <c r="EJ112" s="68"/>
      <c r="EK112" s="68"/>
    </row>
    <row r="113" spans="1:141" ht="30" customHeight="1">
      <c r="A113" s="3" t="s">
        <v>123</v>
      </c>
      <c r="B113" s="84">
        <v>2026</v>
      </c>
      <c r="C113" s="85" t="s">
        <v>1522</v>
      </c>
      <c r="D113" s="85"/>
      <c r="E113" s="85" t="s">
        <v>125</v>
      </c>
      <c r="F113" s="85">
        <v>147271</v>
      </c>
      <c r="G113" s="89">
        <v>46035</v>
      </c>
      <c r="H113" s="85" t="s">
        <v>1523</v>
      </c>
      <c r="I113" s="85" t="s">
        <v>1524</v>
      </c>
      <c r="J113" s="92" t="s">
        <v>1525</v>
      </c>
      <c r="K113" s="92" t="s">
        <v>1526</v>
      </c>
      <c r="L113" s="85" t="s">
        <v>1527</v>
      </c>
      <c r="M113" s="85" t="s">
        <v>1528</v>
      </c>
      <c r="N113" s="85">
        <v>80111700</v>
      </c>
      <c r="O113" s="85" t="s">
        <v>1529</v>
      </c>
      <c r="P113" s="85" t="s">
        <v>1530</v>
      </c>
      <c r="Q113" s="85">
        <v>225</v>
      </c>
      <c r="R113" s="89">
        <v>46036</v>
      </c>
      <c r="S113" s="85">
        <v>1694</v>
      </c>
      <c r="T113" s="89">
        <v>46042</v>
      </c>
      <c r="U113" s="85" t="s">
        <v>1340</v>
      </c>
      <c r="V113" s="85" t="s">
        <v>135</v>
      </c>
      <c r="W113" s="85" t="s">
        <v>460</v>
      </c>
      <c r="X113" s="85">
        <v>1</v>
      </c>
      <c r="Y113" s="85" t="s">
        <v>1531</v>
      </c>
      <c r="Z113" s="85" t="s">
        <v>1527</v>
      </c>
      <c r="AA113" s="85" t="s">
        <v>138</v>
      </c>
      <c r="AB113" s="85" t="s">
        <v>139</v>
      </c>
      <c r="AC113" s="85" t="s">
        <v>203</v>
      </c>
      <c r="AD113" s="85"/>
      <c r="AE113" s="85">
        <v>1015447350</v>
      </c>
      <c r="AF113" s="85">
        <v>8</v>
      </c>
      <c r="AG113" s="89">
        <v>34485</v>
      </c>
      <c r="AH113" s="85" t="s">
        <v>1532</v>
      </c>
      <c r="AI113" s="85"/>
      <c r="AJ113" s="92">
        <v>3202199284</v>
      </c>
      <c r="AK113" s="85" t="s">
        <v>1533</v>
      </c>
      <c r="AL113" s="85" t="s">
        <v>189</v>
      </c>
      <c r="AM113" s="85" t="s">
        <v>222</v>
      </c>
      <c r="AN113" s="85" t="s">
        <v>1360</v>
      </c>
      <c r="AO113" s="85">
        <v>33377780</v>
      </c>
      <c r="AP113" s="85" t="s">
        <v>1361</v>
      </c>
      <c r="AQ113" s="85"/>
      <c r="AR113" s="85"/>
      <c r="AS113" s="89">
        <v>46062</v>
      </c>
      <c r="AT113" s="85"/>
      <c r="AU113" s="85"/>
      <c r="AV113" s="85"/>
      <c r="AW113" s="85"/>
      <c r="AX113" s="85" t="s">
        <v>1362</v>
      </c>
      <c r="AY113" s="85" t="s">
        <v>147</v>
      </c>
      <c r="AZ113" s="105">
        <v>46038</v>
      </c>
      <c r="BA113" s="105">
        <v>46039</v>
      </c>
      <c r="BB113" s="115">
        <v>40520000</v>
      </c>
      <c r="BC113" s="105">
        <v>46042</v>
      </c>
      <c r="BD113" s="105">
        <v>46284</v>
      </c>
      <c r="BE113" s="105">
        <f t="shared" si="5"/>
        <v>46284</v>
      </c>
      <c r="BF113" s="122"/>
      <c r="BG113" s="85" t="s">
        <v>929</v>
      </c>
      <c r="BH113" s="110">
        <v>5065000</v>
      </c>
      <c r="BI113" s="85"/>
      <c r="BJ113" s="85"/>
      <c r="BK113" s="85"/>
      <c r="BL113" s="85"/>
      <c r="BM113" s="85"/>
      <c r="BN113" s="85"/>
      <c r="BO113" s="85"/>
      <c r="BP113" s="85"/>
      <c r="BQ113" s="85"/>
      <c r="BR113" s="85"/>
      <c r="BS113" s="85"/>
      <c r="BT113" s="85"/>
      <c r="BU113" s="85"/>
      <c r="BV113" s="85"/>
      <c r="BW113" s="85"/>
      <c r="BX113" s="85"/>
      <c r="BY113" s="85"/>
      <c r="BZ113" s="85"/>
      <c r="CA113" s="85"/>
      <c r="CB113" s="85"/>
      <c r="CC113" s="85"/>
      <c r="CD113" s="85"/>
      <c r="CE113" s="85"/>
      <c r="CF113" s="85"/>
      <c r="CG113" s="85"/>
      <c r="CH113" s="85"/>
      <c r="CI113" s="85"/>
      <c r="CJ113" s="85"/>
      <c r="CK113" s="85"/>
      <c r="CL113" s="85">
        <v>0</v>
      </c>
      <c r="CM113" s="110">
        <v>40520000</v>
      </c>
      <c r="CN113" s="85"/>
      <c r="CO113" s="89">
        <v>46284</v>
      </c>
      <c r="CP113" s="89">
        <f t="shared" si="4"/>
        <v>46464</v>
      </c>
      <c r="CQ113" s="115">
        <v>40520000</v>
      </c>
      <c r="CR113" s="85" t="s">
        <v>172</v>
      </c>
      <c r="CS113" s="89">
        <v>46039</v>
      </c>
      <c r="CT113" s="128" t="s">
        <v>1534</v>
      </c>
      <c r="CU113" s="85"/>
      <c r="CV113" s="85"/>
      <c r="CW113" s="85" t="s">
        <v>1535</v>
      </c>
      <c r="CX113" s="85" t="s">
        <v>203</v>
      </c>
      <c r="CY113" s="85" t="s">
        <v>550</v>
      </c>
      <c r="CZ113" s="85">
        <v>2483</v>
      </c>
      <c r="DA113" s="85" t="s">
        <v>1347</v>
      </c>
      <c r="DB113" s="85">
        <v>5</v>
      </c>
      <c r="DC113" s="85" t="s">
        <v>153</v>
      </c>
      <c r="DD113" s="85"/>
      <c r="DE113" s="85"/>
      <c r="DF113" s="85"/>
      <c r="DG113" s="85"/>
      <c r="DH113" s="85"/>
      <c r="DI113" s="85"/>
      <c r="DJ113" s="85"/>
      <c r="DK113" s="85"/>
      <c r="DL113" s="85"/>
      <c r="DM113" s="85"/>
      <c r="DN113" s="85"/>
      <c r="DO113" s="85"/>
      <c r="DP113" s="85"/>
      <c r="DQ113" s="85"/>
      <c r="DR113" s="85"/>
      <c r="DS113" s="85"/>
      <c r="DT113" s="86"/>
      <c r="DU113" s="81"/>
      <c r="DV113" s="72"/>
      <c r="DW113" s="72"/>
      <c r="DX113" s="72"/>
      <c r="DY113" s="72"/>
      <c r="DZ113" s="74"/>
      <c r="EA113" s="68"/>
      <c r="EB113" s="68"/>
      <c r="EC113" s="68"/>
      <c r="ED113" s="68"/>
      <c r="EE113" s="68"/>
      <c r="EF113" s="68"/>
      <c r="EG113" s="68"/>
      <c r="EH113" s="68"/>
      <c r="EI113" s="68"/>
      <c r="EJ113" s="68"/>
      <c r="EK113" s="68"/>
    </row>
    <row r="114" spans="1:141" ht="30" customHeight="1">
      <c r="A114" s="3" t="s">
        <v>123</v>
      </c>
      <c r="B114" s="84">
        <v>2026</v>
      </c>
      <c r="C114" s="85" t="s">
        <v>1536</v>
      </c>
      <c r="D114" s="85"/>
      <c r="E114" s="85" t="s">
        <v>125</v>
      </c>
      <c r="F114" s="85">
        <v>147271</v>
      </c>
      <c r="G114" s="89">
        <v>46041</v>
      </c>
      <c r="H114" s="85" t="s">
        <v>1523</v>
      </c>
      <c r="I114" s="85" t="s">
        <v>1537</v>
      </c>
      <c r="J114" s="92" t="s">
        <v>1538</v>
      </c>
      <c r="K114" s="92" t="s">
        <v>1539</v>
      </c>
      <c r="L114" s="85" t="s">
        <v>1540</v>
      </c>
      <c r="M114" s="85" t="s">
        <v>1528</v>
      </c>
      <c r="N114" s="85">
        <v>80111700</v>
      </c>
      <c r="O114" s="85" t="s">
        <v>1529</v>
      </c>
      <c r="P114" s="85" t="s">
        <v>1541</v>
      </c>
      <c r="Q114" s="85">
        <v>225</v>
      </c>
      <c r="R114" s="89">
        <v>46036</v>
      </c>
      <c r="S114" s="85">
        <v>1783</v>
      </c>
      <c r="T114" s="89">
        <v>46044</v>
      </c>
      <c r="U114" s="85" t="s">
        <v>1340</v>
      </c>
      <c r="V114" s="85" t="s">
        <v>135</v>
      </c>
      <c r="W114" s="85" t="s">
        <v>460</v>
      </c>
      <c r="X114" s="85">
        <v>1</v>
      </c>
      <c r="Y114" s="85" t="s">
        <v>1531</v>
      </c>
      <c r="Z114" s="85" t="s">
        <v>1540</v>
      </c>
      <c r="AA114" s="85" t="s">
        <v>138</v>
      </c>
      <c r="AB114" s="85" t="s">
        <v>139</v>
      </c>
      <c r="AC114" s="85" t="s">
        <v>203</v>
      </c>
      <c r="AD114" s="85"/>
      <c r="AE114" s="85">
        <v>52786137</v>
      </c>
      <c r="AF114" s="85">
        <v>2</v>
      </c>
      <c r="AG114" s="89">
        <v>28782</v>
      </c>
      <c r="AH114" s="85" t="s">
        <v>1542</v>
      </c>
      <c r="AI114" s="85"/>
      <c r="AJ114" s="92">
        <v>3003326953</v>
      </c>
      <c r="AK114" s="85" t="s">
        <v>1543</v>
      </c>
      <c r="AL114" s="85" t="s">
        <v>143</v>
      </c>
      <c r="AM114" s="85" t="s">
        <v>234</v>
      </c>
      <c r="AN114" s="85" t="s">
        <v>1360</v>
      </c>
      <c r="AO114" s="85">
        <v>33377780</v>
      </c>
      <c r="AP114" s="85" t="s">
        <v>1361</v>
      </c>
      <c r="AQ114" s="85"/>
      <c r="AR114" s="85"/>
      <c r="AS114" s="89">
        <v>46062</v>
      </c>
      <c r="AT114" s="85"/>
      <c r="AU114" s="85"/>
      <c r="AV114" s="85"/>
      <c r="AW114" s="85"/>
      <c r="AX114" s="85" t="s">
        <v>1362</v>
      </c>
      <c r="AY114" s="85" t="s">
        <v>147</v>
      </c>
      <c r="AZ114" s="105">
        <v>46038</v>
      </c>
      <c r="BA114" s="105">
        <v>46042</v>
      </c>
      <c r="BB114" s="115">
        <v>40520000</v>
      </c>
      <c r="BC114" s="105">
        <v>46045</v>
      </c>
      <c r="BD114" s="105">
        <v>46287</v>
      </c>
      <c r="BE114" s="105">
        <f t="shared" si="5"/>
        <v>46287</v>
      </c>
      <c r="BF114" s="122"/>
      <c r="BG114" s="85" t="s">
        <v>929</v>
      </c>
      <c r="BH114" s="110">
        <v>5065000</v>
      </c>
      <c r="BI114" s="85"/>
      <c r="BJ114" s="85"/>
      <c r="BK114" s="85"/>
      <c r="BL114" s="85"/>
      <c r="BM114" s="85"/>
      <c r="BN114" s="85"/>
      <c r="BO114" s="85"/>
      <c r="BP114" s="85"/>
      <c r="BQ114" s="85"/>
      <c r="BR114" s="85"/>
      <c r="BS114" s="85"/>
      <c r="BT114" s="85"/>
      <c r="BU114" s="85"/>
      <c r="BV114" s="85"/>
      <c r="BW114" s="85"/>
      <c r="BX114" s="85"/>
      <c r="BY114" s="85"/>
      <c r="BZ114" s="85"/>
      <c r="CA114" s="85"/>
      <c r="CB114" s="85"/>
      <c r="CC114" s="85"/>
      <c r="CD114" s="85"/>
      <c r="CE114" s="85"/>
      <c r="CF114" s="85"/>
      <c r="CG114" s="85"/>
      <c r="CH114" s="85"/>
      <c r="CI114" s="85"/>
      <c r="CJ114" s="85"/>
      <c r="CK114" s="85"/>
      <c r="CL114" s="85">
        <v>0</v>
      </c>
      <c r="CM114" s="110">
        <v>40520000</v>
      </c>
      <c r="CN114" s="85"/>
      <c r="CO114" s="89">
        <v>46287</v>
      </c>
      <c r="CP114" s="89">
        <f t="shared" si="4"/>
        <v>46467</v>
      </c>
      <c r="CQ114" s="115">
        <v>40520000</v>
      </c>
      <c r="CR114" s="85" t="s">
        <v>223</v>
      </c>
      <c r="CS114" s="89">
        <v>46043</v>
      </c>
      <c r="CT114" s="128">
        <v>2146101131794</v>
      </c>
      <c r="CU114" s="85"/>
      <c r="CV114" s="85"/>
      <c r="CW114" s="85" t="s">
        <v>1535</v>
      </c>
      <c r="CX114" s="85" t="s">
        <v>203</v>
      </c>
      <c r="CY114" s="85" t="s">
        <v>867</v>
      </c>
      <c r="CZ114" s="85">
        <v>2483</v>
      </c>
      <c r="DA114" s="85" t="s">
        <v>1347</v>
      </c>
      <c r="DB114" s="85">
        <v>5</v>
      </c>
      <c r="DC114" s="85" t="s">
        <v>153</v>
      </c>
      <c r="DD114" s="85"/>
      <c r="DE114" s="85"/>
      <c r="DF114" s="85"/>
      <c r="DG114" s="85"/>
      <c r="DH114" s="85"/>
      <c r="DI114" s="85"/>
      <c r="DJ114" s="85"/>
      <c r="DK114" s="85"/>
      <c r="DL114" s="85"/>
      <c r="DM114" s="85"/>
      <c r="DN114" s="85"/>
      <c r="DO114" s="85"/>
      <c r="DP114" s="85"/>
      <c r="DQ114" s="85"/>
      <c r="DR114" s="85"/>
      <c r="DS114" s="85"/>
      <c r="DT114" s="86"/>
      <c r="DU114" s="81"/>
      <c r="DV114" s="72"/>
      <c r="DW114" s="72"/>
      <c r="DX114" s="72"/>
      <c r="DY114" s="72"/>
      <c r="DZ114" s="74"/>
      <c r="EA114" s="68"/>
      <c r="EB114" s="68"/>
      <c r="EC114" s="68"/>
      <c r="ED114" s="68"/>
      <c r="EE114" s="68"/>
      <c r="EF114" s="68"/>
      <c r="EG114" s="68"/>
      <c r="EH114" s="68"/>
      <c r="EI114" s="68"/>
      <c r="EJ114" s="68"/>
      <c r="EK114" s="68"/>
    </row>
    <row r="115" spans="1:141" ht="30" customHeight="1">
      <c r="A115" s="3" t="s">
        <v>123</v>
      </c>
      <c r="B115" s="84">
        <v>2026</v>
      </c>
      <c r="C115" s="85" t="s">
        <v>1544</v>
      </c>
      <c r="D115" s="85"/>
      <c r="E115" s="85" t="s">
        <v>125</v>
      </c>
      <c r="F115" s="85">
        <v>147295</v>
      </c>
      <c r="G115" s="89">
        <v>46041</v>
      </c>
      <c r="H115" s="85" t="s">
        <v>1545</v>
      </c>
      <c r="I115" s="85" t="s">
        <v>1546</v>
      </c>
      <c r="J115" s="92" t="s">
        <v>1547</v>
      </c>
      <c r="K115" s="92" t="s">
        <v>1548</v>
      </c>
      <c r="L115" s="85" t="s">
        <v>1549</v>
      </c>
      <c r="M115" s="85" t="s">
        <v>1550</v>
      </c>
      <c r="N115" s="85">
        <v>80111700</v>
      </c>
      <c r="O115" s="85" t="s">
        <v>1551</v>
      </c>
      <c r="P115" s="85" t="s">
        <v>1552</v>
      </c>
      <c r="Q115" s="85">
        <v>144</v>
      </c>
      <c r="R115" s="89">
        <v>46028</v>
      </c>
      <c r="S115" s="85">
        <v>220</v>
      </c>
      <c r="T115" s="89">
        <v>46037</v>
      </c>
      <c r="U115" s="85" t="s">
        <v>1340</v>
      </c>
      <c r="V115" s="85" t="s">
        <v>135</v>
      </c>
      <c r="W115" s="85" t="s">
        <v>460</v>
      </c>
      <c r="X115" s="85">
        <v>1</v>
      </c>
      <c r="Y115" s="85" t="s">
        <v>1553</v>
      </c>
      <c r="Z115" s="85" t="s">
        <v>1549</v>
      </c>
      <c r="AA115" s="85" t="s">
        <v>138</v>
      </c>
      <c r="AB115" s="85" t="s">
        <v>164</v>
      </c>
      <c r="AC115" s="85" t="s">
        <v>203</v>
      </c>
      <c r="AD115" s="85"/>
      <c r="AE115" s="85">
        <v>1022409783</v>
      </c>
      <c r="AF115" s="85">
        <v>7</v>
      </c>
      <c r="AG115" s="89">
        <v>35002</v>
      </c>
      <c r="AH115" s="85" t="s">
        <v>1554</v>
      </c>
      <c r="AI115" s="85"/>
      <c r="AJ115" s="92">
        <v>3223239883</v>
      </c>
      <c r="AK115" s="85" t="s">
        <v>1555</v>
      </c>
      <c r="AL115" s="85" t="s">
        <v>143</v>
      </c>
      <c r="AM115" s="85" t="s">
        <v>144</v>
      </c>
      <c r="AN115" s="85" t="s">
        <v>1360</v>
      </c>
      <c r="AO115" s="85">
        <v>33377780</v>
      </c>
      <c r="AP115" s="85" t="s">
        <v>1361</v>
      </c>
      <c r="AQ115" s="85"/>
      <c r="AR115" s="85"/>
      <c r="AS115" s="89">
        <v>46062</v>
      </c>
      <c r="AT115" s="85"/>
      <c r="AU115" s="85"/>
      <c r="AV115" s="85"/>
      <c r="AW115" s="85"/>
      <c r="AX115" s="85" t="s">
        <v>1362</v>
      </c>
      <c r="AY115" s="85" t="s">
        <v>147</v>
      </c>
      <c r="AZ115" s="105">
        <v>46032</v>
      </c>
      <c r="BA115" s="105">
        <v>46035</v>
      </c>
      <c r="BB115" s="115">
        <v>37136000</v>
      </c>
      <c r="BC115" s="105">
        <v>46038</v>
      </c>
      <c r="BD115" s="105">
        <v>46280</v>
      </c>
      <c r="BE115" s="105">
        <f t="shared" si="5"/>
        <v>46280</v>
      </c>
      <c r="BF115" s="122"/>
      <c r="BG115" s="85" t="s">
        <v>929</v>
      </c>
      <c r="BH115" s="110">
        <v>4642000</v>
      </c>
      <c r="BI115" s="85"/>
      <c r="BJ115" s="85"/>
      <c r="BK115" s="85"/>
      <c r="BL115" s="85"/>
      <c r="BM115" s="85"/>
      <c r="BN115" s="85"/>
      <c r="BO115" s="85"/>
      <c r="BP115" s="85"/>
      <c r="BQ115" s="85"/>
      <c r="BR115" s="85"/>
      <c r="BS115" s="85"/>
      <c r="BT115" s="85"/>
      <c r="BU115" s="85"/>
      <c r="BV115" s="85"/>
      <c r="BW115" s="85"/>
      <c r="BX115" s="85"/>
      <c r="BY115" s="85"/>
      <c r="BZ115" s="85"/>
      <c r="CA115" s="85"/>
      <c r="CB115" s="85"/>
      <c r="CC115" s="85"/>
      <c r="CD115" s="85"/>
      <c r="CE115" s="85"/>
      <c r="CF115" s="85"/>
      <c r="CG115" s="85"/>
      <c r="CH115" s="85"/>
      <c r="CI115" s="85"/>
      <c r="CJ115" s="85"/>
      <c r="CK115" s="85"/>
      <c r="CL115" s="85">
        <v>0</v>
      </c>
      <c r="CM115" s="110">
        <v>37136000</v>
      </c>
      <c r="CN115" s="85"/>
      <c r="CO115" s="89">
        <v>46280</v>
      </c>
      <c r="CP115" s="89">
        <f t="shared" si="4"/>
        <v>46460</v>
      </c>
      <c r="CQ115" s="115">
        <v>37136000</v>
      </c>
      <c r="CR115" s="85" t="s">
        <v>223</v>
      </c>
      <c r="CS115" s="89">
        <v>46037</v>
      </c>
      <c r="CT115" s="128">
        <v>2146101128065</v>
      </c>
      <c r="CU115" s="85"/>
      <c r="CV115" s="85"/>
      <c r="CW115" s="85" t="s">
        <v>1556</v>
      </c>
      <c r="CX115" s="85" t="s">
        <v>203</v>
      </c>
      <c r="CY115" s="85" t="s">
        <v>550</v>
      </c>
      <c r="CZ115" s="85">
        <v>2483</v>
      </c>
      <c r="DA115" s="85" t="s">
        <v>1347</v>
      </c>
      <c r="DB115" s="85">
        <v>1</v>
      </c>
      <c r="DC115" s="85" t="s">
        <v>153</v>
      </c>
      <c r="DD115" s="85"/>
      <c r="DE115" s="85"/>
      <c r="DF115" s="85"/>
      <c r="DG115" s="85"/>
      <c r="DH115" s="85"/>
      <c r="DI115" s="85"/>
      <c r="DJ115" s="85"/>
      <c r="DK115" s="85"/>
      <c r="DL115" s="85"/>
      <c r="DM115" s="85"/>
      <c r="DN115" s="85"/>
      <c r="DO115" s="85"/>
      <c r="DP115" s="85"/>
      <c r="DQ115" s="85"/>
      <c r="DR115" s="85"/>
      <c r="DS115" s="85"/>
      <c r="DT115" s="86"/>
      <c r="DU115" s="81"/>
      <c r="DV115" s="72"/>
      <c r="DW115" s="72"/>
      <c r="DX115" s="72"/>
      <c r="DY115" s="72"/>
      <c r="DZ115" s="74"/>
      <c r="EA115" s="68"/>
      <c r="EB115" s="68"/>
      <c r="EC115" s="68"/>
      <c r="ED115" s="68"/>
      <c r="EE115" s="68"/>
      <c r="EF115" s="68"/>
      <c r="EG115" s="68"/>
      <c r="EH115" s="68"/>
      <c r="EI115" s="68"/>
      <c r="EJ115" s="68"/>
      <c r="EK115" s="68"/>
    </row>
    <row r="116" spans="1:141" ht="30" customHeight="1">
      <c r="A116" s="3" t="s">
        <v>123</v>
      </c>
      <c r="B116" s="84">
        <v>2026</v>
      </c>
      <c r="C116" s="85" t="s">
        <v>1557</v>
      </c>
      <c r="D116" s="85"/>
      <c r="E116" s="85" t="s">
        <v>125</v>
      </c>
      <c r="F116" s="85">
        <v>147166</v>
      </c>
      <c r="G116" s="89">
        <v>46042</v>
      </c>
      <c r="H116" s="85" t="s">
        <v>1558</v>
      </c>
      <c r="I116" s="85" t="s">
        <v>1559</v>
      </c>
      <c r="J116" s="92" t="s">
        <v>1560</v>
      </c>
      <c r="K116" s="92" t="s">
        <v>1561</v>
      </c>
      <c r="L116" s="85" t="s">
        <v>1562</v>
      </c>
      <c r="M116" s="85" t="s">
        <v>1563</v>
      </c>
      <c r="N116" s="85">
        <v>80111700</v>
      </c>
      <c r="O116" s="85" t="s">
        <v>1564</v>
      </c>
      <c r="P116" s="85" t="s">
        <v>1565</v>
      </c>
      <c r="Q116" s="85">
        <v>136</v>
      </c>
      <c r="R116" s="89">
        <v>46028</v>
      </c>
      <c r="S116" s="85">
        <v>222</v>
      </c>
      <c r="T116" s="89">
        <v>46037</v>
      </c>
      <c r="U116" s="85" t="s">
        <v>1340</v>
      </c>
      <c r="V116" s="85" t="s">
        <v>135</v>
      </c>
      <c r="W116" s="85" t="s">
        <v>136</v>
      </c>
      <c r="X116" s="85">
        <v>1</v>
      </c>
      <c r="Y116" s="85" t="s">
        <v>1566</v>
      </c>
      <c r="Z116" s="85" t="s">
        <v>1562</v>
      </c>
      <c r="AA116" s="85" t="s">
        <v>138</v>
      </c>
      <c r="AB116" s="85" t="s">
        <v>139</v>
      </c>
      <c r="AC116" s="85" t="s">
        <v>140</v>
      </c>
      <c r="AD116" s="85"/>
      <c r="AE116" s="85">
        <v>52697415</v>
      </c>
      <c r="AF116" s="85">
        <v>3</v>
      </c>
      <c r="AG116" s="89">
        <v>29337</v>
      </c>
      <c r="AH116" s="85" t="s">
        <v>1567</v>
      </c>
      <c r="AI116" s="85"/>
      <c r="AJ116" s="92">
        <v>3003621407</v>
      </c>
      <c r="AK116" s="85" t="s">
        <v>1568</v>
      </c>
      <c r="AL116" s="85" t="s">
        <v>271</v>
      </c>
      <c r="AM116" s="85" t="s">
        <v>144</v>
      </c>
      <c r="AN116" s="85" t="s">
        <v>1360</v>
      </c>
      <c r="AO116" s="85">
        <v>33377780</v>
      </c>
      <c r="AP116" s="85" t="s">
        <v>1361</v>
      </c>
      <c r="AQ116" s="85"/>
      <c r="AR116" s="85"/>
      <c r="AS116" s="89">
        <v>46062</v>
      </c>
      <c r="AT116" s="85"/>
      <c r="AU116" s="85"/>
      <c r="AV116" s="85"/>
      <c r="AW116" s="85"/>
      <c r="AX116" s="85" t="s">
        <v>1362</v>
      </c>
      <c r="AY116" s="85" t="s">
        <v>147</v>
      </c>
      <c r="AZ116" s="105">
        <v>46032</v>
      </c>
      <c r="BA116" s="105">
        <v>46035</v>
      </c>
      <c r="BB116" s="115">
        <v>63352000</v>
      </c>
      <c r="BC116" s="105">
        <v>46038</v>
      </c>
      <c r="BD116" s="105">
        <v>46280</v>
      </c>
      <c r="BE116" s="105">
        <f t="shared" si="5"/>
        <v>46280</v>
      </c>
      <c r="BF116" s="122"/>
      <c r="BG116" s="85" t="s">
        <v>929</v>
      </c>
      <c r="BH116" s="110">
        <v>7919000</v>
      </c>
      <c r="BI116" s="85"/>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v>0</v>
      </c>
      <c r="CM116" s="110">
        <v>63352000</v>
      </c>
      <c r="CN116" s="85"/>
      <c r="CO116" s="89">
        <v>46280</v>
      </c>
      <c r="CP116" s="89">
        <f t="shared" si="4"/>
        <v>46460</v>
      </c>
      <c r="CQ116" s="115">
        <v>63352000</v>
      </c>
      <c r="CR116" s="85" t="s">
        <v>956</v>
      </c>
      <c r="CS116" s="89">
        <v>46038</v>
      </c>
      <c r="CT116" s="128">
        <v>1146101096007</v>
      </c>
      <c r="CU116" s="85"/>
      <c r="CV116" s="85"/>
      <c r="CW116" s="85" t="s">
        <v>1569</v>
      </c>
      <c r="CX116" s="85" t="s">
        <v>140</v>
      </c>
      <c r="CY116" s="85" t="s">
        <v>1570</v>
      </c>
      <c r="CZ116" s="85">
        <v>2483</v>
      </c>
      <c r="DA116" s="85" t="s">
        <v>1347</v>
      </c>
      <c r="DB116" s="85">
        <v>5</v>
      </c>
      <c r="DC116" s="85" t="s">
        <v>153</v>
      </c>
      <c r="DD116" s="85"/>
      <c r="DE116" s="85"/>
      <c r="DF116" s="85"/>
      <c r="DG116" s="85"/>
      <c r="DH116" s="85"/>
      <c r="DI116" s="85"/>
      <c r="DJ116" s="85"/>
      <c r="DK116" s="85"/>
      <c r="DL116" s="85"/>
      <c r="DM116" s="85"/>
      <c r="DN116" s="85"/>
      <c r="DO116" s="85"/>
      <c r="DP116" s="85"/>
      <c r="DQ116" s="85"/>
      <c r="DR116" s="85"/>
      <c r="DS116" s="85"/>
      <c r="DT116" s="86"/>
      <c r="DU116" s="81"/>
      <c r="DV116" s="72"/>
      <c r="DW116" s="72"/>
      <c r="DX116" s="72"/>
      <c r="DY116" s="72"/>
      <c r="DZ116" s="74"/>
      <c r="EA116" s="68"/>
      <c r="EB116" s="68"/>
      <c r="EC116" s="68"/>
      <c r="ED116" s="68"/>
      <c r="EE116" s="68"/>
      <c r="EF116" s="68"/>
      <c r="EG116" s="68"/>
      <c r="EH116" s="68"/>
      <c r="EI116" s="68"/>
      <c r="EJ116" s="68"/>
      <c r="EK116" s="68"/>
    </row>
    <row r="117" spans="1:141" ht="26.25" customHeight="1">
      <c r="A117" s="3" t="s">
        <v>123</v>
      </c>
      <c r="B117" s="84">
        <v>2026</v>
      </c>
      <c r="C117" s="85" t="s">
        <v>1571</v>
      </c>
      <c r="D117" s="85"/>
      <c r="E117" s="85" t="s">
        <v>125</v>
      </c>
      <c r="F117" s="85">
        <v>147177</v>
      </c>
      <c r="G117" s="89">
        <v>46036</v>
      </c>
      <c r="H117" s="85" t="s">
        <v>1572</v>
      </c>
      <c r="I117" s="85" t="s">
        <v>1573</v>
      </c>
      <c r="J117" s="92" t="s">
        <v>1574</v>
      </c>
      <c r="K117" s="92" t="s">
        <v>1575</v>
      </c>
      <c r="L117" s="85" t="s">
        <v>1576</v>
      </c>
      <c r="M117" s="85" t="s">
        <v>1577</v>
      </c>
      <c r="N117" s="85">
        <v>80111700</v>
      </c>
      <c r="O117" s="85" t="s">
        <v>1578</v>
      </c>
      <c r="P117" s="85" t="s">
        <v>1579</v>
      </c>
      <c r="Q117" s="85">
        <v>1412</v>
      </c>
      <c r="R117" s="89">
        <v>46037</v>
      </c>
      <c r="S117" s="85">
        <v>1766</v>
      </c>
      <c r="T117" s="89">
        <v>46044</v>
      </c>
      <c r="U117" s="85" t="s">
        <v>1443</v>
      </c>
      <c r="V117" s="85" t="s">
        <v>135</v>
      </c>
      <c r="W117" s="85" t="s">
        <v>136</v>
      </c>
      <c r="X117" s="85">
        <v>1</v>
      </c>
      <c r="Y117" s="85" t="s">
        <v>1580</v>
      </c>
      <c r="Z117" s="85" t="s">
        <v>1576</v>
      </c>
      <c r="AA117" s="85" t="s">
        <v>138</v>
      </c>
      <c r="AB117" s="85" t="s">
        <v>139</v>
      </c>
      <c r="AC117" s="85" t="s">
        <v>203</v>
      </c>
      <c r="AD117" s="85"/>
      <c r="AE117" s="85">
        <v>52113577</v>
      </c>
      <c r="AF117" s="85">
        <v>2</v>
      </c>
      <c r="AG117" s="89">
        <v>26646</v>
      </c>
      <c r="AH117" s="85" t="s">
        <v>1581</v>
      </c>
      <c r="AI117" s="85"/>
      <c r="AJ117" s="92">
        <v>3108771061</v>
      </c>
      <c r="AK117" s="85" t="s">
        <v>1582</v>
      </c>
      <c r="AL117" s="85" t="s">
        <v>221</v>
      </c>
      <c r="AM117" s="85" t="s">
        <v>144</v>
      </c>
      <c r="AN117" s="85" t="s">
        <v>1360</v>
      </c>
      <c r="AO117" s="85">
        <v>33377780</v>
      </c>
      <c r="AP117" s="85" t="s">
        <v>1361</v>
      </c>
      <c r="AQ117" s="85"/>
      <c r="AR117" s="85"/>
      <c r="AS117" s="89">
        <v>46062</v>
      </c>
      <c r="AT117" s="85"/>
      <c r="AU117" s="85"/>
      <c r="AV117" s="85"/>
      <c r="AW117" s="85"/>
      <c r="AX117" s="85" t="s">
        <v>1362</v>
      </c>
      <c r="AY117" s="85" t="s">
        <v>147</v>
      </c>
      <c r="AZ117" s="105">
        <v>46040</v>
      </c>
      <c r="BA117" s="105">
        <v>46041</v>
      </c>
      <c r="BB117" s="115">
        <v>63352000</v>
      </c>
      <c r="BC117" s="105">
        <v>46044</v>
      </c>
      <c r="BD117" s="105">
        <v>46286</v>
      </c>
      <c r="BE117" s="105">
        <f t="shared" si="5"/>
        <v>46286</v>
      </c>
      <c r="BF117" s="122"/>
      <c r="BG117" s="85" t="s">
        <v>929</v>
      </c>
      <c r="BH117" s="110">
        <v>7919000</v>
      </c>
      <c r="BI117" s="85"/>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v>0</v>
      </c>
      <c r="CM117" s="110">
        <v>63352000</v>
      </c>
      <c r="CN117" s="85"/>
      <c r="CO117" s="89">
        <v>46286</v>
      </c>
      <c r="CP117" s="89">
        <f t="shared" si="4"/>
        <v>46466</v>
      </c>
      <c r="CQ117" s="115">
        <v>63352000</v>
      </c>
      <c r="CR117" s="85" t="s">
        <v>1066</v>
      </c>
      <c r="CS117" s="89">
        <v>46043</v>
      </c>
      <c r="CT117" s="128">
        <v>100048957</v>
      </c>
      <c r="CU117" s="85"/>
      <c r="CV117" s="85"/>
      <c r="CW117" s="85" t="s">
        <v>1583</v>
      </c>
      <c r="CX117" s="85" t="s">
        <v>203</v>
      </c>
      <c r="CY117" s="85" t="s">
        <v>1584</v>
      </c>
      <c r="CZ117" s="85">
        <v>2614</v>
      </c>
      <c r="DA117" s="85" t="s">
        <v>1451</v>
      </c>
      <c r="DB117" s="85">
        <v>5</v>
      </c>
      <c r="DC117" s="85" t="s">
        <v>153</v>
      </c>
      <c r="DD117" s="85"/>
      <c r="DE117" s="85"/>
      <c r="DF117" s="85"/>
      <c r="DG117" s="85"/>
      <c r="DH117" s="85"/>
      <c r="DI117" s="85"/>
      <c r="DJ117" s="85"/>
      <c r="DK117" s="85"/>
      <c r="DL117" s="85"/>
      <c r="DM117" s="85"/>
      <c r="DN117" s="85"/>
      <c r="DO117" s="85"/>
      <c r="DP117" s="85"/>
      <c r="DQ117" s="85"/>
      <c r="DR117" s="85"/>
      <c r="DS117" s="85"/>
      <c r="DT117" s="86"/>
      <c r="DU117" s="81"/>
      <c r="DV117" s="72"/>
      <c r="DW117" s="72"/>
      <c r="DX117" s="72"/>
      <c r="DY117" s="72"/>
      <c r="DZ117" s="74"/>
      <c r="EA117" s="68"/>
      <c r="EB117" s="68"/>
      <c r="EC117" s="68"/>
      <c r="ED117" s="68"/>
      <c r="EE117" s="68"/>
      <c r="EF117" s="68"/>
      <c r="EG117" s="68"/>
      <c r="EH117" s="68"/>
      <c r="EI117" s="68"/>
      <c r="EJ117" s="68"/>
      <c r="EK117" s="68"/>
    </row>
    <row r="118" spans="1:141" ht="30" customHeight="1">
      <c r="A118" s="3" t="s">
        <v>123</v>
      </c>
      <c r="B118" s="84">
        <v>2026</v>
      </c>
      <c r="C118" s="85" t="s">
        <v>1585</v>
      </c>
      <c r="D118" s="85"/>
      <c r="E118" s="85" t="s">
        <v>125</v>
      </c>
      <c r="F118" s="85">
        <v>147195</v>
      </c>
      <c r="G118" s="89">
        <v>46036</v>
      </c>
      <c r="H118" s="85" t="s">
        <v>1586</v>
      </c>
      <c r="I118" s="85" t="s">
        <v>1587</v>
      </c>
      <c r="J118" s="92" t="s">
        <v>1588</v>
      </c>
      <c r="K118" s="92" t="s">
        <v>1589</v>
      </c>
      <c r="L118" s="85" t="s">
        <v>1590</v>
      </c>
      <c r="M118" s="85" t="s">
        <v>1591</v>
      </c>
      <c r="N118" s="85">
        <v>80111700</v>
      </c>
      <c r="O118" s="85" t="s">
        <v>1592</v>
      </c>
      <c r="P118" s="85" t="s">
        <v>1593</v>
      </c>
      <c r="Q118" s="85">
        <v>221</v>
      </c>
      <c r="R118" s="89">
        <v>46036</v>
      </c>
      <c r="S118" s="85">
        <v>1767</v>
      </c>
      <c r="T118" s="89">
        <v>46044</v>
      </c>
      <c r="U118" s="85" t="s">
        <v>1340</v>
      </c>
      <c r="V118" s="85" t="s">
        <v>135</v>
      </c>
      <c r="W118" s="85" t="s">
        <v>136</v>
      </c>
      <c r="X118" s="85">
        <v>1</v>
      </c>
      <c r="Y118" s="85" t="s">
        <v>1594</v>
      </c>
      <c r="Z118" s="85" t="s">
        <v>1590</v>
      </c>
      <c r="AA118" s="85" t="s">
        <v>138</v>
      </c>
      <c r="AB118" s="85" t="s">
        <v>164</v>
      </c>
      <c r="AC118" s="85" t="s">
        <v>203</v>
      </c>
      <c r="AD118" s="85"/>
      <c r="AE118" s="85">
        <v>1015401209</v>
      </c>
      <c r="AF118" s="85">
        <v>9</v>
      </c>
      <c r="AG118" s="89">
        <v>32001</v>
      </c>
      <c r="AH118" s="85" t="s">
        <v>1595</v>
      </c>
      <c r="AI118" s="85"/>
      <c r="AJ118" s="92">
        <v>3046828035</v>
      </c>
      <c r="AK118" s="85" t="s">
        <v>1596</v>
      </c>
      <c r="AL118" s="85" t="s">
        <v>189</v>
      </c>
      <c r="AM118" s="85" t="s">
        <v>385</v>
      </c>
      <c r="AN118" s="85" t="s">
        <v>1360</v>
      </c>
      <c r="AO118" s="85">
        <v>33377780</v>
      </c>
      <c r="AP118" s="85" t="s">
        <v>1361</v>
      </c>
      <c r="AQ118" s="85"/>
      <c r="AR118" s="85"/>
      <c r="AS118" s="89">
        <v>46062</v>
      </c>
      <c r="AT118" s="85"/>
      <c r="AU118" s="85"/>
      <c r="AV118" s="85"/>
      <c r="AW118" s="85"/>
      <c r="AX118" s="85" t="s">
        <v>1362</v>
      </c>
      <c r="AY118" s="85" t="s">
        <v>147</v>
      </c>
      <c r="AZ118" s="105">
        <v>46040</v>
      </c>
      <c r="BA118" s="105">
        <v>46041</v>
      </c>
      <c r="BB118" s="115">
        <v>63352000</v>
      </c>
      <c r="BC118" s="105">
        <v>46044</v>
      </c>
      <c r="BD118" s="105">
        <v>46286</v>
      </c>
      <c r="BE118" s="105">
        <f t="shared" si="5"/>
        <v>46286</v>
      </c>
      <c r="BF118" s="122"/>
      <c r="BG118" s="85" t="s">
        <v>929</v>
      </c>
      <c r="BH118" s="110">
        <v>7919000</v>
      </c>
      <c r="BI118" s="85"/>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v>0</v>
      </c>
      <c r="CM118" s="110">
        <v>63352000</v>
      </c>
      <c r="CN118" s="85"/>
      <c r="CO118" s="89">
        <v>46286</v>
      </c>
      <c r="CP118" s="89">
        <f t="shared" si="4"/>
        <v>46466</v>
      </c>
      <c r="CQ118" s="115">
        <v>63352000</v>
      </c>
      <c r="CR118" s="85" t="s">
        <v>223</v>
      </c>
      <c r="CS118" s="89">
        <v>46041</v>
      </c>
      <c r="CT118" s="128">
        <v>1144101275598</v>
      </c>
      <c r="CU118" s="85"/>
      <c r="CV118" s="85"/>
      <c r="CW118" s="85" t="s">
        <v>1597</v>
      </c>
      <c r="CX118" s="85" t="s">
        <v>203</v>
      </c>
      <c r="CY118" s="85" t="s">
        <v>1598</v>
      </c>
      <c r="CZ118" s="85">
        <v>2483</v>
      </c>
      <c r="DA118" s="85" t="s">
        <v>1347</v>
      </c>
      <c r="DB118" s="85">
        <v>5</v>
      </c>
      <c r="DC118" s="85" t="s">
        <v>153</v>
      </c>
      <c r="DD118" s="85"/>
      <c r="DE118" s="85"/>
      <c r="DF118" s="85"/>
      <c r="DG118" s="85"/>
      <c r="DH118" s="85"/>
      <c r="DI118" s="85"/>
      <c r="DJ118" s="85"/>
      <c r="DK118" s="85"/>
      <c r="DL118" s="85"/>
      <c r="DM118" s="85"/>
      <c r="DN118" s="85"/>
      <c r="DO118" s="85"/>
      <c r="DP118" s="85"/>
      <c r="DQ118" s="85"/>
      <c r="DR118" s="85"/>
      <c r="DS118" s="85"/>
      <c r="DT118" s="86"/>
      <c r="DU118" s="81"/>
      <c r="DV118" s="72"/>
      <c r="DW118" s="72"/>
      <c r="DX118" s="72"/>
      <c r="DY118" s="72"/>
      <c r="DZ118" s="74"/>
      <c r="EA118" s="68"/>
      <c r="EB118" s="68"/>
      <c r="EC118" s="68"/>
      <c r="ED118" s="68"/>
      <c r="EE118" s="68"/>
      <c r="EF118" s="68"/>
      <c r="EG118" s="68"/>
      <c r="EH118" s="68"/>
      <c r="EI118" s="68"/>
      <c r="EJ118" s="68"/>
      <c r="EK118" s="68"/>
    </row>
    <row r="119" spans="1:141" ht="30" customHeight="1">
      <c r="A119" s="3" t="s">
        <v>123</v>
      </c>
      <c r="B119" s="84">
        <v>2026</v>
      </c>
      <c r="C119" s="85" t="s">
        <v>1599</v>
      </c>
      <c r="D119" s="85"/>
      <c r="E119" s="85" t="s">
        <v>125</v>
      </c>
      <c r="F119" s="85">
        <v>147199</v>
      </c>
      <c r="G119" s="89">
        <v>46036</v>
      </c>
      <c r="H119" s="85" t="s">
        <v>1600</v>
      </c>
      <c r="I119" s="85" t="s">
        <v>1601</v>
      </c>
      <c r="J119" s="92" t="s">
        <v>1602</v>
      </c>
      <c r="K119" s="92" t="s">
        <v>1603</v>
      </c>
      <c r="L119" s="85" t="s">
        <v>1604</v>
      </c>
      <c r="M119" s="85" t="s">
        <v>1605</v>
      </c>
      <c r="N119" s="85">
        <v>80111700</v>
      </c>
      <c r="O119" s="85" t="s">
        <v>1606</v>
      </c>
      <c r="P119" s="85" t="s">
        <v>1607</v>
      </c>
      <c r="Q119" s="85">
        <v>222</v>
      </c>
      <c r="R119" s="89">
        <v>46036</v>
      </c>
      <c r="S119" s="85">
        <v>1780</v>
      </c>
      <c r="T119" s="89">
        <v>46044</v>
      </c>
      <c r="U119" s="85" t="s">
        <v>1373</v>
      </c>
      <c r="V119" s="85" t="s">
        <v>135</v>
      </c>
      <c r="W119" s="85" t="s">
        <v>136</v>
      </c>
      <c r="X119" s="85">
        <v>1</v>
      </c>
      <c r="Y119" s="85" t="s">
        <v>1608</v>
      </c>
      <c r="Z119" s="85" t="s">
        <v>1604</v>
      </c>
      <c r="AA119" s="85" t="s">
        <v>138</v>
      </c>
      <c r="AB119" s="85" t="s">
        <v>139</v>
      </c>
      <c r="AC119" s="85" t="s">
        <v>140</v>
      </c>
      <c r="AD119" s="85"/>
      <c r="AE119" s="85">
        <v>1051288070</v>
      </c>
      <c r="AF119" s="85">
        <v>9</v>
      </c>
      <c r="AG119" s="89">
        <v>35877</v>
      </c>
      <c r="AH119" s="85" t="s">
        <v>1609</v>
      </c>
      <c r="AI119" s="85"/>
      <c r="AJ119" s="92">
        <v>3148136284</v>
      </c>
      <c r="AK119" s="85" t="s">
        <v>1610</v>
      </c>
      <c r="AL119" s="85" t="s">
        <v>143</v>
      </c>
      <c r="AM119" s="85" t="s">
        <v>301</v>
      </c>
      <c r="AN119" s="85" t="s">
        <v>1360</v>
      </c>
      <c r="AO119" s="85">
        <v>33377780</v>
      </c>
      <c r="AP119" s="85" t="s">
        <v>1361</v>
      </c>
      <c r="AQ119" s="85"/>
      <c r="AR119" s="85"/>
      <c r="AS119" s="89">
        <v>46062</v>
      </c>
      <c r="AT119" s="85"/>
      <c r="AU119" s="85"/>
      <c r="AV119" s="85"/>
      <c r="AW119" s="85"/>
      <c r="AX119" s="85" t="s">
        <v>1362</v>
      </c>
      <c r="AY119" s="85" t="s">
        <v>147</v>
      </c>
      <c r="AZ119" s="105">
        <v>46041</v>
      </c>
      <c r="BA119" s="105">
        <v>46042</v>
      </c>
      <c r="BB119" s="115">
        <v>46432000</v>
      </c>
      <c r="BC119" s="105">
        <v>46044</v>
      </c>
      <c r="BD119" s="105">
        <v>46286</v>
      </c>
      <c r="BE119" s="105">
        <f t="shared" si="5"/>
        <v>46286</v>
      </c>
      <c r="BF119" s="122"/>
      <c r="BG119" s="85" t="s">
        <v>929</v>
      </c>
      <c r="BH119" s="110">
        <v>5804000</v>
      </c>
      <c r="BI119" s="85"/>
      <c r="BJ119" s="85"/>
      <c r="BK119" s="85"/>
      <c r="BL119" s="85"/>
      <c r="BM119" s="85"/>
      <c r="BN119" s="85"/>
      <c r="BO119" s="85"/>
      <c r="BP119" s="85"/>
      <c r="BQ119" s="85"/>
      <c r="BR119" s="85"/>
      <c r="BS119" s="85"/>
      <c r="BT119" s="85"/>
      <c r="BU119" s="85"/>
      <c r="BV119" s="85"/>
      <c r="BW119" s="85"/>
      <c r="BX119" s="85"/>
      <c r="BY119" s="85"/>
      <c r="BZ119" s="85"/>
      <c r="CA119" s="85"/>
      <c r="CB119" s="85"/>
      <c r="CC119" s="85"/>
      <c r="CD119" s="85"/>
      <c r="CE119" s="85"/>
      <c r="CF119" s="85"/>
      <c r="CG119" s="85"/>
      <c r="CH119" s="85"/>
      <c r="CI119" s="85"/>
      <c r="CJ119" s="85"/>
      <c r="CK119" s="85"/>
      <c r="CL119" s="85">
        <v>0</v>
      </c>
      <c r="CM119" s="110">
        <v>46432000</v>
      </c>
      <c r="CN119" s="85"/>
      <c r="CO119" s="89">
        <v>46286</v>
      </c>
      <c r="CP119" s="89">
        <f t="shared" si="4"/>
        <v>46466</v>
      </c>
      <c r="CQ119" s="115">
        <v>46432000</v>
      </c>
      <c r="CR119" s="85" t="s">
        <v>223</v>
      </c>
      <c r="CS119" s="89">
        <v>46042</v>
      </c>
      <c r="CT119" s="128">
        <v>1846101033162</v>
      </c>
      <c r="CU119" s="85"/>
      <c r="CV119" s="85"/>
      <c r="CW119" s="85" t="s">
        <v>1611</v>
      </c>
      <c r="CX119" s="85" t="s">
        <v>140</v>
      </c>
      <c r="CY119" s="85" t="s">
        <v>1214</v>
      </c>
      <c r="CZ119" s="85">
        <v>2534</v>
      </c>
      <c r="DA119" s="85" t="s">
        <v>1380</v>
      </c>
      <c r="DB119" s="85">
        <v>5</v>
      </c>
      <c r="DC119" s="85" t="s">
        <v>153</v>
      </c>
      <c r="DD119" s="85"/>
      <c r="DE119" s="85"/>
      <c r="DF119" s="85"/>
      <c r="DG119" s="85"/>
      <c r="DH119" s="85"/>
      <c r="DI119" s="85"/>
      <c r="DJ119" s="85"/>
      <c r="DK119" s="85"/>
      <c r="DL119" s="85"/>
      <c r="DM119" s="85"/>
      <c r="DN119" s="85"/>
      <c r="DO119" s="85"/>
      <c r="DP119" s="85"/>
      <c r="DQ119" s="85"/>
      <c r="DR119" s="85"/>
      <c r="DS119" s="85"/>
      <c r="DT119" s="86"/>
      <c r="DU119" s="81"/>
      <c r="DV119" s="72"/>
      <c r="DW119" s="72"/>
      <c r="DX119" s="72"/>
      <c r="DY119" s="72"/>
      <c r="DZ119" s="74"/>
      <c r="EA119" s="68"/>
      <c r="EB119" s="68"/>
      <c r="EC119" s="68"/>
      <c r="ED119" s="68"/>
      <c r="EE119" s="68"/>
      <c r="EF119" s="68"/>
      <c r="EG119" s="68"/>
      <c r="EH119" s="68"/>
      <c r="EI119" s="68"/>
      <c r="EJ119" s="68"/>
      <c r="EK119" s="68"/>
    </row>
    <row r="120" spans="1:141" ht="30" customHeight="1">
      <c r="A120" s="3" t="s">
        <v>123</v>
      </c>
      <c r="B120" s="84">
        <v>2026</v>
      </c>
      <c r="C120" s="85" t="s">
        <v>1612</v>
      </c>
      <c r="D120" s="85"/>
      <c r="E120" s="85" t="s">
        <v>125</v>
      </c>
      <c r="F120" s="85">
        <v>144781</v>
      </c>
      <c r="G120" s="89">
        <v>46036</v>
      </c>
      <c r="H120" s="85" t="s">
        <v>1613</v>
      </c>
      <c r="I120" s="85" t="s">
        <v>1614</v>
      </c>
      <c r="J120" s="92" t="s">
        <v>1615</v>
      </c>
      <c r="K120" s="92" t="s">
        <v>1616</v>
      </c>
      <c r="L120" s="85" t="s">
        <v>1617</v>
      </c>
      <c r="M120" s="85" t="s">
        <v>1618</v>
      </c>
      <c r="N120" s="85">
        <v>80111700</v>
      </c>
      <c r="O120" s="85" t="s">
        <v>1619</v>
      </c>
      <c r="P120" s="85" t="s">
        <v>1620</v>
      </c>
      <c r="Q120" s="85">
        <v>151</v>
      </c>
      <c r="R120" s="89">
        <v>46028</v>
      </c>
      <c r="S120" s="85">
        <v>339</v>
      </c>
      <c r="T120" s="89">
        <v>46041</v>
      </c>
      <c r="U120" s="85" t="s">
        <v>134</v>
      </c>
      <c r="V120" s="85" t="s">
        <v>135</v>
      </c>
      <c r="W120" s="85" t="s">
        <v>460</v>
      </c>
      <c r="X120" s="85">
        <v>1</v>
      </c>
      <c r="Y120" s="85" t="s">
        <v>1621</v>
      </c>
      <c r="Z120" s="85" t="s">
        <v>1617</v>
      </c>
      <c r="AA120" s="85" t="s">
        <v>138</v>
      </c>
      <c r="AB120" s="85" t="s">
        <v>139</v>
      </c>
      <c r="AC120" s="85" t="s">
        <v>447</v>
      </c>
      <c r="AD120" s="85"/>
      <c r="AE120" s="85">
        <v>1010244911</v>
      </c>
      <c r="AF120" s="85">
        <v>1</v>
      </c>
      <c r="AG120" s="89">
        <v>36241</v>
      </c>
      <c r="AH120" s="85" t="s">
        <v>1622</v>
      </c>
      <c r="AI120" s="85" t="e">
        <v>#REF!</v>
      </c>
      <c r="AJ120" s="92">
        <v>3022820975</v>
      </c>
      <c r="AK120" s="85" t="s">
        <v>1623</v>
      </c>
      <c r="AL120" s="85" t="s">
        <v>271</v>
      </c>
      <c r="AM120" s="85" t="s">
        <v>385</v>
      </c>
      <c r="AN120" s="85" t="s">
        <v>1624</v>
      </c>
      <c r="AO120" s="85">
        <v>1100686093</v>
      </c>
      <c r="AP120" s="85" t="s">
        <v>1625</v>
      </c>
      <c r="AQ120" s="85"/>
      <c r="AR120" s="85"/>
      <c r="AS120" s="89">
        <v>46062</v>
      </c>
      <c r="AT120" s="85"/>
      <c r="AU120" s="85"/>
      <c r="AV120" s="85"/>
      <c r="AW120" s="85"/>
      <c r="AX120" s="85" t="s">
        <v>1626</v>
      </c>
      <c r="AY120" s="85" t="s">
        <v>147</v>
      </c>
      <c r="AZ120" s="105">
        <v>46035</v>
      </c>
      <c r="BA120" s="105">
        <v>46036</v>
      </c>
      <c r="BB120" s="115">
        <v>37136000</v>
      </c>
      <c r="BC120" s="105">
        <v>46041</v>
      </c>
      <c r="BD120" s="105">
        <v>46283</v>
      </c>
      <c r="BE120" s="105">
        <f t="shared" si="5"/>
        <v>46283</v>
      </c>
      <c r="BF120" s="122"/>
      <c r="BG120" s="85" t="s">
        <v>929</v>
      </c>
      <c r="BH120" s="110">
        <v>4642000</v>
      </c>
      <c r="BI120" s="85"/>
      <c r="BJ120" s="85"/>
      <c r="BK120" s="85"/>
      <c r="BL120" s="85"/>
      <c r="BM120" s="85"/>
      <c r="BN120" s="85"/>
      <c r="BO120" s="85"/>
      <c r="BP120" s="85"/>
      <c r="BQ120" s="85"/>
      <c r="BR120" s="85"/>
      <c r="BS120" s="85"/>
      <c r="BT120" s="85"/>
      <c r="BU120" s="85"/>
      <c r="BV120" s="85"/>
      <c r="BW120" s="85"/>
      <c r="BX120" s="85"/>
      <c r="BY120" s="85"/>
      <c r="BZ120" s="85"/>
      <c r="CA120" s="85"/>
      <c r="CB120" s="85"/>
      <c r="CC120" s="85"/>
      <c r="CD120" s="85"/>
      <c r="CE120" s="85"/>
      <c r="CF120" s="85"/>
      <c r="CG120" s="85"/>
      <c r="CH120" s="85"/>
      <c r="CI120" s="85"/>
      <c r="CJ120" s="85"/>
      <c r="CK120" s="85"/>
      <c r="CL120" s="85">
        <v>0</v>
      </c>
      <c r="CM120" s="110">
        <v>37136000</v>
      </c>
      <c r="CN120" s="85"/>
      <c r="CO120" s="89">
        <v>46283</v>
      </c>
      <c r="CP120" s="89">
        <f t="shared" si="4"/>
        <v>46463</v>
      </c>
      <c r="CQ120" s="115">
        <v>37136000</v>
      </c>
      <c r="CR120" s="85" t="s">
        <v>1627</v>
      </c>
      <c r="CS120" s="89">
        <v>46038</v>
      </c>
      <c r="CT120" s="128" t="s">
        <v>1628</v>
      </c>
      <c r="CU120" s="85"/>
      <c r="CV120" s="85"/>
      <c r="CW120" s="85" t="s">
        <v>1629</v>
      </c>
      <c r="CX120" s="85" t="s">
        <v>447</v>
      </c>
      <c r="CY120" s="85" t="s">
        <v>1630</v>
      </c>
      <c r="CZ120" s="85">
        <v>2537</v>
      </c>
      <c r="DA120" s="85" t="s">
        <v>152</v>
      </c>
      <c r="DB120" s="85">
        <v>5</v>
      </c>
      <c r="DC120" s="85" t="s">
        <v>153</v>
      </c>
      <c r="DD120" s="85"/>
      <c r="DE120" s="85"/>
      <c r="DF120" s="85"/>
      <c r="DG120" s="85"/>
      <c r="DH120" s="85"/>
      <c r="DI120" s="85"/>
      <c r="DJ120" s="85"/>
      <c r="DK120" s="85"/>
      <c r="DL120" s="85"/>
      <c r="DM120" s="85"/>
      <c r="DN120" s="85"/>
      <c r="DO120" s="85"/>
      <c r="DP120" s="85"/>
      <c r="DQ120" s="85"/>
      <c r="DR120" s="85"/>
      <c r="DS120" s="85"/>
      <c r="DT120" s="86"/>
      <c r="DU120" s="81"/>
      <c r="DV120" s="72"/>
      <c r="DW120" s="72"/>
      <c r="DX120" s="72"/>
      <c r="DY120" s="72"/>
      <c r="DZ120" s="74"/>
      <c r="EA120" s="68"/>
      <c r="EB120" s="68"/>
      <c r="EC120" s="68"/>
      <c r="ED120" s="68"/>
      <c r="EE120" s="68"/>
      <c r="EF120" s="68"/>
      <c r="EG120" s="68"/>
      <c r="EH120" s="68"/>
      <c r="EI120" s="68"/>
      <c r="EJ120" s="68"/>
      <c r="EK120" s="68"/>
    </row>
    <row r="121" spans="1:141" ht="30" customHeight="1">
      <c r="A121" s="3" t="s">
        <v>123</v>
      </c>
      <c r="B121" s="84">
        <v>2026</v>
      </c>
      <c r="C121" s="85" t="s">
        <v>1631</v>
      </c>
      <c r="D121" s="85"/>
      <c r="E121" s="85" t="s">
        <v>125</v>
      </c>
      <c r="F121" s="85">
        <v>144781</v>
      </c>
      <c r="G121" s="89">
        <v>46034</v>
      </c>
      <c r="H121" s="85" t="s">
        <v>1613</v>
      </c>
      <c r="I121" s="85" t="s">
        <v>1632</v>
      </c>
      <c r="J121" s="92" t="s">
        <v>1633</v>
      </c>
      <c r="K121" s="92" t="s">
        <v>1634</v>
      </c>
      <c r="L121" s="85" t="s">
        <v>1635</v>
      </c>
      <c r="M121" s="85" t="s">
        <v>1618</v>
      </c>
      <c r="N121" s="85">
        <v>80111700</v>
      </c>
      <c r="O121" s="85" t="s">
        <v>1619</v>
      </c>
      <c r="P121" s="85" t="s">
        <v>1636</v>
      </c>
      <c r="Q121" s="85">
        <v>151</v>
      </c>
      <c r="R121" s="89">
        <v>46028</v>
      </c>
      <c r="S121" s="85">
        <v>338</v>
      </c>
      <c r="T121" s="89">
        <v>46041</v>
      </c>
      <c r="U121" s="85" t="s">
        <v>134</v>
      </c>
      <c r="V121" s="85" t="s">
        <v>135</v>
      </c>
      <c r="W121" s="85" t="s">
        <v>460</v>
      </c>
      <c r="X121" s="85">
        <v>1</v>
      </c>
      <c r="Y121" s="85" t="s">
        <v>1621</v>
      </c>
      <c r="Z121" s="85" t="s">
        <v>1635</v>
      </c>
      <c r="AA121" s="85" t="s">
        <v>138</v>
      </c>
      <c r="AB121" s="85" t="s">
        <v>164</v>
      </c>
      <c r="AC121" s="85" t="s">
        <v>447</v>
      </c>
      <c r="AD121" s="85"/>
      <c r="AE121" s="85">
        <v>1022416631</v>
      </c>
      <c r="AF121" s="85">
        <v>5</v>
      </c>
      <c r="AG121" s="89">
        <v>35238</v>
      </c>
      <c r="AH121" s="85" t="s">
        <v>1637</v>
      </c>
      <c r="AI121" s="85"/>
      <c r="AJ121" s="92">
        <v>3057710113</v>
      </c>
      <c r="AK121" s="85" t="s">
        <v>1638</v>
      </c>
      <c r="AL121" s="85" t="s">
        <v>189</v>
      </c>
      <c r="AM121" s="85" t="s">
        <v>234</v>
      </c>
      <c r="AN121" s="85" t="s">
        <v>1624</v>
      </c>
      <c r="AO121" s="85">
        <v>1100686093</v>
      </c>
      <c r="AP121" s="85" t="s">
        <v>1625</v>
      </c>
      <c r="AQ121" s="85"/>
      <c r="AR121" s="85"/>
      <c r="AS121" s="89">
        <v>46062</v>
      </c>
      <c r="AT121" s="85"/>
      <c r="AU121" s="85"/>
      <c r="AV121" s="85"/>
      <c r="AW121" s="85"/>
      <c r="AX121" s="85" t="s">
        <v>1626</v>
      </c>
      <c r="AY121" s="85" t="s">
        <v>147</v>
      </c>
      <c r="AZ121" s="105">
        <v>46035</v>
      </c>
      <c r="BA121" s="105">
        <v>46036</v>
      </c>
      <c r="BB121" s="115">
        <v>37136000</v>
      </c>
      <c r="BC121" s="105">
        <v>46041</v>
      </c>
      <c r="BD121" s="105">
        <v>46283</v>
      </c>
      <c r="BE121" s="105">
        <f t="shared" si="5"/>
        <v>46283</v>
      </c>
      <c r="BF121" s="122"/>
      <c r="BG121" s="85" t="s">
        <v>929</v>
      </c>
      <c r="BH121" s="110">
        <v>4642000</v>
      </c>
      <c r="BI121" s="85"/>
      <c r="BJ121" s="85"/>
      <c r="BK121" s="85"/>
      <c r="BL121" s="85"/>
      <c r="BM121" s="85"/>
      <c r="BN121" s="85"/>
      <c r="BO121" s="85"/>
      <c r="BP121" s="85"/>
      <c r="BQ121" s="85"/>
      <c r="BR121" s="85"/>
      <c r="BS121" s="85"/>
      <c r="BT121" s="85"/>
      <c r="BU121" s="85"/>
      <c r="BV121" s="85"/>
      <c r="BW121" s="85"/>
      <c r="BX121" s="85"/>
      <c r="BY121" s="85"/>
      <c r="BZ121" s="85"/>
      <c r="CA121" s="85"/>
      <c r="CB121" s="85"/>
      <c r="CC121" s="85"/>
      <c r="CD121" s="85"/>
      <c r="CE121" s="85"/>
      <c r="CF121" s="85"/>
      <c r="CG121" s="85"/>
      <c r="CH121" s="85"/>
      <c r="CI121" s="85"/>
      <c r="CJ121" s="85"/>
      <c r="CK121" s="85"/>
      <c r="CL121" s="85">
        <v>0</v>
      </c>
      <c r="CM121" s="110">
        <v>37136000</v>
      </c>
      <c r="CN121" s="85"/>
      <c r="CO121" s="89">
        <v>46283</v>
      </c>
      <c r="CP121" s="89">
        <f t="shared" si="4"/>
        <v>46463</v>
      </c>
      <c r="CQ121" s="115">
        <v>37136000</v>
      </c>
      <c r="CR121" s="85" t="s">
        <v>149</v>
      </c>
      <c r="CS121" s="89">
        <v>46037</v>
      </c>
      <c r="CT121" s="128">
        <v>1446101156711</v>
      </c>
      <c r="CU121" s="85"/>
      <c r="CV121" s="85"/>
      <c r="CW121" s="85" t="s">
        <v>1629</v>
      </c>
      <c r="CX121" s="85" t="s">
        <v>447</v>
      </c>
      <c r="CY121" s="85" t="s">
        <v>957</v>
      </c>
      <c r="CZ121" s="85">
        <v>2537</v>
      </c>
      <c r="DA121" s="85" t="s">
        <v>152</v>
      </c>
      <c r="DB121" s="85">
        <v>5</v>
      </c>
      <c r="DC121" s="85" t="s">
        <v>153</v>
      </c>
      <c r="DD121" s="85"/>
      <c r="DE121" s="85"/>
      <c r="DF121" s="85"/>
      <c r="DG121" s="85"/>
      <c r="DH121" s="85"/>
      <c r="DI121" s="85"/>
      <c r="DJ121" s="85"/>
      <c r="DK121" s="85"/>
      <c r="DL121" s="85"/>
      <c r="DM121" s="85"/>
      <c r="DN121" s="85"/>
      <c r="DO121" s="85"/>
      <c r="DP121" s="85"/>
      <c r="DQ121" s="85"/>
      <c r="DR121" s="85"/>
      <c r="DS121" s="85"/>
      <c r="DT121" s="86"/>
      <c r="DU121" s="81"/>
      <c r="DV121" s="72"/>
      <c r="DW121" s="72"/>
      <c r="DX121" s="72"/>
      <c r="DY121" s="72"/>
      <c r="DZ121" s="74"/>
      <c r="EA121" s="68"/>
      <c r="EB121" s="68"/>
      <c r="EC121" s="68"/>
      <c r="ED121" s="68"/>
      <c r="EE121" s="68"/>
      <c r="EF121" s="68"/>
      <c r="EG121" s="68"/>
      <c r="EH121" s="68"/>
      <c r="EI121" s="68"/>
      <c r="EJ121" s="68"/>
      <c r="EK121" s="68"/>
    </row>
    <row r="122" spans="1:141" ht="30" customHeight="1">
      <c r="A122" s="3" t="s">
        <v>123</v>
      </c>
      <c r="B122" s="84">
        <v>2026</v>
      </c>
      <c r="C122" s="85" t="s">
        <v>1639</v>
      </c>
      <c r="D122" s="85"/>
      <c r="E122" s="85" t="s">
        <v>125</v>
      </c>
      <c r="F122" s="85">
        <v>144804</v>
      </c>
      <c r="G122" s="89">
        <v>46036</v>
      </c>
      <c r="H122" s="85" t="s">
        <v>1640</v>
      </c>
      <c r="I122" s="85" t="s">
        <v>1641</v>
      </c>
      <c r="J122" s="92" t="s">
        <v>1642</v>
      </c>
      <c r="K122" s="92" t="s">
        <v>1643</v>
      </c>
      <c r="L122" s="85" t="s">
        <v>1644</v>
      </c>
      <c r="M122" s="85" t="s">
        <v>1645</v>
      </c>
      <c r="N122" s="85">
        <v>80111700</v>
      </c>
      <c r="O122" s="85" t="s">
        <v>1646</v>
      </c>
      <c r="P122" s="85" t="s">
        <v>1647</v>
      </c>
      <c r="Q122" s="85">
        <v>110</v>
      </c>
      <c r="R122" s="89">
        <v>46028</v>
      </c>
      <c r="S122" s="85">
        <v>336</v>
      </c>
      <c r="T122" s="89">
        <v>46041</v>
      </c>
      <c r="U122" s="85" t="s">
        <v>134</v>
      </c>
      <c r="V122" s="85" t="s">
        <v>135</v>
      </c>
      <c r="W122" s="85" t="s">
        <v>136</v>
      </c>
      <c r="X122" s="85">
        <v>1</v>
      </c>
      <c r="Y122" s="85" t="s">
        <v>1648</v>
      </c>
      <c r="Z122" s="85" t="s">
        <v>1644</v>
      </c>
      <c r="AA122" s="85" t="s">
        <v>138</v>
      </c>
      <c r="AB122" s="85" t="s">
        <v>139</v>
      </c>
      <c r="AC122" s="85" t="s">
        <v>203</v>
      </c>
      <c r="AD122" s="85"/>
      <c r="AE122" s="85">
        <v>1019127390</v>
      </c>
      <c r="AF122" s="85">
        <v>4</v>
      </c>
      <c r="AG122" s="89">
        <v>35453</v>
      </c>
      <c r="AH122" s="85" t="s">
        <v>1649</v>
      </c>
      <c r="AI122" s="85"/>
      <c r="AJ122" s="92">
        <v>3016614609</v>
      </c>
      <c r="AK122" s="85" t="s">
        <v>1650</v>
      </c>
      <c r="AL122" s="85" t="s">
        <v>143</v>
      </c>
      <c r="AM122" s="85" t="s">
        <v>234</v>
      </c>
      <c r="AN122" s="85" t="s">
        <v>1624</v>
      </c>
      <c r="AO122" s="85">
        <v>1100686093</v>
      </c>
      <c r="AP122" s="85" t="s">
        <v>1625</v>
      </c>
      <c r="AQ122" s="85"/>
      <c r="AR122" s="85"/>
      <c r="AS122" s="89">
        <v>46062</v>
      </c>
      <c r="AT122" s="85"/>
      <c r="AU122" s="85"/>
      <c r="AV122" s="85"/>
      <c r="AW122" s="85"/>
      <c r="AX122" s="85" t="s">
        <v>1626</v>
      </c>
      <c r="AY122" s="85" t="s">
        <v>147</v>
      </c>
      <c r="AZ122" s="105">
        <v>46036</v>
      </c>
      <c r="BA122" s="105">
        <v>46036</v>
      </c>
      <c r="BB122" s="115">
        <v>63352000</v>
      </c>
      <c r="BC122" s="105">
        <v>46041</v>
      </c>
      <c r="BD122" s="105">
        <v>46283</v>
      </c>
      <c r="BE122" s="105">
        <f t="shared" si="5"/>
        <v>46283</v>
      </c>
      <c r="BF122" s="122"/>
      <c r="BG122" s="85" t="s">
        <v>929</v>
      </c>
      <c r="BH122" s="110">
        <v>7919000</v>
      </c>
      <c r="BI122" s="85"/>
      <c r="BJ122" s="85"/>
      <c r="BK122" s="85"/>
      <c r="BL122" s="85"/>
      <c r="BM122" s="85"/>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c r="CJ122" s="85"/>
      <c r="CK122" s="85"/>
      <c r="CL122" s="85">
        <v>0</v>
      </c>
      <c r="CM122" s="110">
        <v>63352000</v>
      </c>
      <c r="CN122" s="85"/>
      <c r="CO122" s="89">
        <v>46283</v>
      </c>
      <c r="CP122" s="89">
        <f t="shared" si="4"/>
        <v>46463</v>
      </c>
      <c r="CQ122" s="115">
        <v>63352000</v>
      </c>
      <c r="CR122" s="85" t="s">
        <v>1651</v>
      </c>
      <c r="CS122" s="89">
        <v>46037</v>
      </c>
      <c r="CT122" s="128">
        <v>1446101156879</v>
      </c>
      <c r="CU122" s="85"/>
      <c r="CV122" s="85"/>
      <c r="CW122" s="85" t="s">
        <v>1652</v>
      </c>
      <c r="CX122" s="85" t="s">
        <v>203</v>
      </c>
      <c r="CY122" s="85" t="s">
        <v>1193</v>
      </c>
      <c r="CZ122" s="85">
        <v>2537</v>
      </c>
      <c r="DA122" s="85" t="s">
        <v>152</v>
      </c>
      <c r="DB122" s="85">
        <v>5</v>
      </c>
      <c r="DC122" s="85" t="s">
        <v>153</v>
      </c>
      <c r="DD122" s="85"/>
      <c r="DE122" s="85"/>
      <c r="DF122" s="85"/>
      <c r="DG122" s="85"/>
      <c r="DH122" s="85"/>
      <c r="DI122" s="85"/>
      <c r="DJ122" s="85"/>
      <c r="DK122" s="85"/>
      <c r="DL122" s="85"/>
      <c r="DM122" s="85"/>
      <c r="DN122" s="85"/>
      <c r="DO122" s="85"/>
      <c r="DP122" s="85"/>
      <c r="DQ122" s="85"/>
      <c r="DR122" s="85"/>
      <c r="DS122" s="85"/>
      <c r="DT122" s="86"/>
      <c r="DU122" s="81"/>
      <c r="DV122" s="72"/>
      <c r="DW122" s="72"/>
      <c r="DX122" s="72"/>
      <c r="DY122" s="72"/>
      <c r="DZ122" s="74"/>
      <c r="EA122" s="68"/>
      <c r="EB122" s="68"/>
      <c r="EC122" s="68"/>
      <c r="ED122" s="68"/>
      <c r="EE122" s="68"/>
      <c r="EF122" s="68"/>
      <c r="EG122" s="68"/>
      <c r="EH122" s="68"/>
      <c r="EI122" s="68"/>
      <c r="EJ122" s="68"/>
      <c r="EK122" s="68"/>
    </row>
    <row r="123" spans="1:141" ht="30" customHeight="1">
      <c r="A123" s="3" t="s">
        <v>123</v>
      </c>
      <c r="B123" s="84">
        <v>2026</v>
      </c>
      <c r="C123" s="85" t="s">
        <v>1653</v>
      </c>
      <c r="D123" s="85"/>
      <c r="E123" s="85" t="s">
        <v>125</v>
      </c>
      <c r="F123" s="85">
        <v>144804</v>
      </c>
      <c r="G123" s="89">
        <v>46036</v>
      </c>
      <c r="H123" s="85" t="s">
        <v>1640</v>
      </c>
      <c r="I123" s="85" t="s">
        <v>1654</v>
      </c>
      <c r="J123" s="92" t="s">
        <v>1655</v>
      </c>
      <c r="K123" s="92" t="s">
        <v>1656</v>
      </c>
      <c r="L123" s="85" t="s">
        <v>1657</v>
      </c>
      <c r="M123" s="85" t="s">
        <v>1645</v>
      </c>
      <c r="N123" s="85">
        <v>80111700</v>
      </c>
      <c r="O123" s="85" t="s">
        <v>1646</v>
      </c>
      <c r="P123" s="85" t="s">
        <v>1658</v>
      </c>
      <c r="Q123" s="85">
        <v>110</v>
      </c>
      <c r="R123" s="89">
        <v>46028</v>
      </c>
      <c r="S123" s="85">
        <v>342</v>
      </c>
      <c r="T123" s="89">
        <v>46041</v>
      </c>
      <c r="U123" s="85" t="s">
        <v>134</v>
      </c>
      <c r="V123" s="85" t="s">
        <v>135</v>
      </c>
      <c r="W123" s="85" t="s">
        <v>136</v>
      </c>
      <c r="X123" s="85">
        <v>1</v>
      </c>
      <c r="Y123" s="85" t="s">
        <v>1648</v>
      </c>
      <c r="Z123" s="85" t="s">
        <v>1657</v>
      </c>
      <c r="AA123" s="85" t="s">
        <v>138</v>
      </c>
      <c r="AB123" s="85" t="s">
        <v>139</v>
      </c>
      <c r="AC123" s="85" t="s">
        <v>1659</v>
      </c>
      <c r="AD123" s="85"/>
      <c r="AE123" s="85">
        <v>29112208</v>
      </c>
      <c r="AF123" s="85">
        <v>1</v>
      </c>
      <c r="AG123" s="89">
        <v>28905</v>
      </c>
      <c r="AH123" s="85" t="s">
        <v>1660</v>
      </c>
      <c r="AI123" s="85" t="e">
        <v>#REF!</v>
      </c>
      <c r="AJ123" s="92">
        <v>3116155565</v>
      </c>
      <c r="AK123" s="85" t="s">
        <v>1661</v>
      </c>
      <c r="AL123" s="85" t="s">
        <v>143</v>
      </c>
      <c r="AM123" s="85" t="s">
        <v>385</v>
      </c>
      <c r="AN123" s="85" t="s">
        <v>1624</v>
      </c>
      <c r="AO123" s="85">
        <v>1100686093</v>
      </c>
      <c r="AP123" s="85" t="s">
        <v>1625</v>
      </c>
      <c r="AQ123" s="85"/>
      <c r="AR123" s="85"/>
      <c r="AS123" s="89">
        <v>46062</v>
      </c>
      <c r="AT123" s="85"/>
      <c r="AU123" s="85"/>
      <c r="AV123" s="85"/>
      <c r="AW123" s="85"/>
      <c r="AX123" s="85" t="s">
        <v>1626</v>
      </c>
      <c r="AY123" s="85" t="s">
        <v>147</v>
      </c>
      <c r="AZ123" s="105">
        <v>46036</v>
      </c>
      <c r="BA123" s="105">
        <v>46036</v>
      </c>
      <c r="BB123" s="115">
        <v>63352000</v>
      </c>
      <c r="BC123" s="105">
        <v>46045</v>
      </c>
      <c r="BD123" s="105">
        <v>46287</v>
      </c>
      <c r="BE123" s="105">
        <f t="shared" si="5"/>
        <v>46287</v>
      </c>
      <c r="BF123" s="122"/>
      <c r="BG123" s="85" t="s">
        <v>929</v>
      </c>
      <c r="BH123" s="110">
        <v>7919000</v>
      </c>
      <c r="BI123" s="85"/>
      <c r="BJ123" s="85"/>
      <c r="BK123" s="85"/>
      <c r="BL123" s="85"/>
      <c r="BM123" s="85"/>
      <c r="BN123" s="85"/>
      <c r="BO123" s="85"/>
      <c r="BP123" s="85"/>
      <c r="BQ123" s="85"/>
      <c r="BR123" s="85"/>
      <c r="BS123" s="85"/>
      <c r="BT123" s="85"/>
      <c r="BU123" s="85"/>
      <c r="BV123" s="85"/>
      <c r="BW123" s="85"/>
      <c r="BX123" s="85"/>
      <c r="BY123" s="85"/>
      <c r="BZ123" s="85"/>
      <c r="CA123" s="85"/>
      <c r="CB123" s="85"/>
      <c r="CC123" s="85"/>
      <c r="CD123" s="85"/>
      <c r="CE123" s="85"/>
      <c r="CF123" s="85"/>
      <c r="CG123" s="85"/>
      <c r="CH123" s="85"/>
      <c r="CI123" s="85"/>
      <c r="CJ123" s="85"/>
      <c r="CK123" s="85"/>
      <c r="CL123" s="85">
        <v>0</v>
      </c>
      <c r="CM123" s="110">
        <v>63352000</v>
      </c>
      <c r="CN123" s="85"/>
      <c r="CO123" s="89">
        <v>46287</v>
      </c>
      <c r="CP123" s="89">
        <f t="shared" si="4"/>
        <v>46467</v>
      </c>
      <c r="CQ123" s="115">
        <v>63352000</v>
      </c>
      <c r="CR123" s="85" t="s">
        <v>223</v>
      </c>
      <c r="CS123" s="89">
        <v>46038</v>
      </c>
      <c r="CT123" s="128">
        <v>1446101161818</v>
      </c>
      <c r="CU123" s="85"/>
      <c r="CV123" s="85"/>
      <c r="CW123" s="85" t="s">
        <v>1652</v>
      </c>
      <c r="CX123" s="85" t="s">
        <v>1659</v>
      </c>
      <c r="CY123" s="85" t="s">
        <v>501</v>
      </c>
      <c r="CZ123" s="85">
        <v>2537</v>
      </c>
      <c r="DA123" s="85" t="s">
        <v>152</v>
      </c>
      <c r="DB123" s="85">
        <v>5</v>
      </c>
      <c r="DC123" s="85" t="s">
        <v>153</v>
      </c>
      <c r="DD123" s="85"/>
      <c r="DE123" s="85"/>
      <c r="DF123" s="85"/>
      <c r="DG123" s="85"/>
      <c r="DH123" s="85"/>
      <c r="DI123" s="85"/>
      <c r="DJ123" s="85"/>
      <c r="DK123" s="85"/>
      <c r="DL123" s="85"/>
      <c r="DM123" s="85"/>
      <c r="DN123" s="85"/>
      <c r="DO123" s="85"/>
      <c r="DP123" s="85"/>
      <c r="DQ123" s="85"/>
      <c r="DR123" s="85"/>
      <c r="DS123" s="85"/>
      <c r="DT123" s="86"/>
      <c r="DU123" s="81"/>
      <c r="DV123" s="72"/>
      <c r="DW123" s="72"/>
      <c r="DX123" s="72"/>
      <c r="DY123" s="72"/>
      <c r="DZ123" s="74"/>
      <c r="EA123" s="68"/>
      <c r="EB123" s="68"/>
      <c r="EC123" s="68"/>
      <c r="ED123" s="68"/>
      <c r="EE123" s="68"/>
      <c r="EF123" s="68"/>
      <c r="EG123" s="68"/>
      <c r="EH123" s="68"/>
      <c r="EI123" s="68"/>
      <c r="EJ123" s="68"/>
      <c r="EK123" s="68"/>
    </row>
    <row r="124" spans="1:141" ht="30" customHeight="1">
      <c r="A124" s="3" t="s">
        <v>123</v>
      </c>
      <c r="B124" s="84">
        <v>2026</v>
      </c>
      <c r="C124" s="85" t="s">
        <v>1662</v>
      </c>
      <c r="D124" s="85"/>
      <c r="E124" s="85" t="s">
        <v>125</v>
      </c>
      <c r="F124" s="85">
        <v>145143</v>
      </c>
      <c r="G124" s="89">
        <v>46036</v>
      </c>
      <c r="H124" s="85" t="s">
        <v>1663</v>
      </c>
      <c r="I124" s="85" t="s">
        <v>1664</v>
      </c>
      <c r="J124" s="92" t="s">
        <v>1665</v>
      </c>
      <c r="K124" s="92" t="s">
        <v>1666</v>
      </c>
      <c r="L124" s="85" t="s">
        <v>1667</v>
      </c>
      <c r="M124" s="85" t="s">
        <v>1668</v>
      </c>
      <c r="N124" s="85">
        <v>80111700</v>
      </c>
      <c r="O124" s="85" t="s">
        <v>1669</v>
      </c>
      <c r="P124" s="85" t="s">
        <v>1670</v>
      </c>
      <c r="Q124" s="85">
        <v>16</v>
      </c>
      <c r="R124" s="89">
        <v>46027</v>
      </c>
      <c r="S124" s="85">
        <v>116</v>
      </c>
      <c r="T124" s="89">
        <v>46035</v>
      </c>
      <c r="U124" s="85" t="s">
        <v>134</v>
      </c>
      <c r="V124" s="85" t="s">
        <v>135</v>
      </c>
      <c r="W124" s="85" t="s">
        <v>136</v>
      </c>
      <c r="X124" s="85">
        <v>1</v>
      </c>
      <c r="Y124" s="85" t="s">
        <v>1671</v>
      </c>
      <c r="Z124" s="85" t="s">
        <v>1667</v>
      </c>
      <c r="AA124" s="85" t="s">
        <v>138</v>
      </c>
      <c r="AB124" s="85" t="s">
        <v>164</v>
      </c>
      <c r="AC124" s="85" t="s">
        <v>1342</v>
      </c>
      <c r="AD124" s="85"/>
      <c r="AE124" s="85">
        <v>79913908</v>
      </c>
      <c r="AF124" s="85">
        <v>8</v>
      </c>
      <c r="AG124" s="89">
        <v>28982</v>
      </c>
      <c r="AH124" s="85" t="s">
        <v>1672</v>
      </c>
      <c r="AI124" s="85"/>
      <c r="AJ124" s="92">
        <v>3045643837</v>
      </c>
      <c r="AK124" s="85" t="s">
        <v>1673</v>
      </c>
      <c r="AL124" s="85" t="s">
        <v>189</v>
      </c>
      <c r="AM124" s="85" t="s">
        <v>144</v>
      </c>
      <c r="AN124" s="85" t="s">
        <v>1624</v>
      </c>
      <c r="AO124" s="85">
        <v>1100686093</v>
      </c>
      <c r="AP124" s="85" t="s">
        <v>1625</v>
      </c>
      <c r="AQ124" s="85"/>
      <c r="AR124" s="85"/>
      <c r="AS124" s="89">
        <v>46062</v>
      </c>
      <c r="AT124" s="85"/>
      <c r="AU124" s="85"/>
      <c r="AV124" s="85"/>
      <c r="AW124" s="85"/>
      <c r="AX124" s="85" t="s">
        <v>1626</v>
      </c>
      <c r="AY124" s="85" t="s">
        <v>147</v>
      </c>
      <c r="AZ124" s="105">
        <v>46032</v>
      </c>
      <c r="BA124" s="105">
        <v>46034</v>
      </c>
      <c r="BB124" s="115">
        <v>63352000</v>
      </c>
      <c r="BC124" s="105">
        <v>46038</v>
      </c>
      <c r="BD124" s="105">
        <v>46280</v>
      </c>
      <c r="BE124" s="105">
        <f t="shared" si="5"/>
        <v>46280</v>
      </c>
      <c r="BF124" s="122"/>
      <c r="BG124" s="85" t="s">
        <v>929</v>
      </c>
      <c r="BH124" s="110">
        <v>7919000</v>
      </c>
      <c r="BI124" s="85"/>
      <c r="BJ124" s="85"/>
      <c r="BK124" s="85"/>
      <c r="BL124" s="85"/>
      <c r="BM124" s="85"/>
      <c r="BN124" s="85"/>
      <c r="BO124" s="85"/>
      <c r="BP124" s="85"/>
      <c r="BQ124" s="85"/>
      <c r="BR124" s="85"/>
      <c r="BS124" s="85"/>
      <c r="BT124" s="85"/>
      <c r="BU124" s="85"/>
      <c r="BV124" s="85"/>
      <c r="BW124" s="85"/>
      <c r="BX124" s="85"/>
      <c r="BY124" s="85"/>
      <c r="BZ124" s="85"/>
      <c r="CA124" s="85"/>
      <c r="CB124" s="85"/>
      <c r="CC124" s="85"/>
      <c r="CD124" s="85"/>
      <c r="CE124" s="85"/>
      <c r="CF124" s="85"/>
      <c r="CG124" s="85"/>
      <c r="CH124" s="85"/>
      <c r="CI124" s="85"/>
      <c r="CJ124" s="85"/>
      <c r="CK124" s="85"/>
      <c r="CL124" s="85">
        <v>0</v>
      </c>
      <c r="CM124" s="110">
        <v>63352000</v>
      </c>
      <c r="CN124" s="85"/>
      <c r="CO124" s="89">
        <v>46280</v>
      </c>
      <c r="CP124" s="89">
        <f t="shared" si="4"/>
        <v>46460</v>
      </c>
      <c r="CQ124" s="115">
        <v>63352000</v>
      </c>
      <c r="CR124" s="85" t="s">
        <v>223</v>
      </c>
      <c r="CS124" s="89">
        <v>46035</v>
      </c>
      <c r="CT124" s="128">
        <v>3746101008007</v>
      </c>
      <c r="CU124" s="85"/>
      <c r="CV124" s="85"/>
      <c r="CW124" s="85" t="s">
        <v>1674</v>
      </c>
      <c r="CX124" s="85" t="s">
        <v>1342</v>
      </c>
      <c r="CY124" s="85" t="s">
        <v>1675</v>
      </c>
      <c r="CZ124" s="85">
        <v>2537</v>
      </c>
      <c r="DA124" s="85" t="s">
        <v>152</v>
      </c>
      <c r="DB124" s="85">
        <v>5</v>
      </c>
      <c r="DC124" s="85" t="s">
        <v>153</v>
      </c>
      <c r="DD124" s="85"/>
      <c r="DE124" s="85"/>
      <c r="DF124" s="85"/>
      <c r="DG124" s="85"/>
      <c r="DH124" s="85"/>
      <c r="DI124" s="85"/>
      <c r="DJ124" s="85"/>
      <c r="DK124" s="85"/>
      <c r="DL124" s="85"/>
      <c r="DM124" s="85"/>
      <c r="DN124" s="85"/>
      <c r="DO124" s="85"/>
      <c r="DP124" s="85"/>
      <c r="DQ124" s="85"/>
      <c r="DR124" s="85"/>
      <c r="DS124" s="85"/>
      <c r="DT124" s="86"/>
      <c r="DU124" s="81"/>
      <c r="DV124" s="72"/>
      <c r="DW124" s="72"/>
      <c r="DX124" s="72"/>
      <c r="DY124" s="72"/>
      <c r="DZ124" s="74"/>
      <c r="EA124" s="68"/>
      <c r="EB124" s="68"/>
      <c r="EC124" s="68"/>
      <c r="ED124" s="68"/>
      <c r="EE124" s="68"/>
      <c r="EF124" s="68"/>
      <c r="EG124" s="68"/>
      <c r="EH124" s="68"/>
      <c r="EI124" s="68"/>
      <c r="EJ124" s="68"/>
      <c r="EK124" s="68"/>
    </row>
    <row r="125" spans="1:141" ht="30" customHeight="1">
      <c r="A125" s="3" t="s">
        <v>123</v>
      </c>
      <c r="B125" s="84">
        <v>2026</v>
      </c>
      <c r="C125" s="85" t="s">
        <v>1676</v>
      </c>
      <c r="D125" s="85"/>
      <c r="E125" s="85" t="s">
        <v>125</v>
      </c>
      <c r="F125" s="85">
        <v>144880</v>
      </c>
      <c r="G125" s="89">
        <v>46036</v>
      </c>
      <c r="H125" s="85" t="s">
        <v>1677</v>
      </c>
      <c r="I125" s="85" t="s">
        <v>1678</v>
      </c>
      <c r="J125" s="92" t="s">
        <v>1679</v>
      </c>
      <c r="K125" s="92" t="s">
        <v>1680</v>
      </c>
      <c r="L125" s="85" t="s">
        <v>1681</v>
      </c>
      <c r="M125" s="85" t="s">
        <v>1682</v>
      </c>
      <c r="N125" s="85">
        <v>80111700</v>
      </c>
      <c r="O125" s="85" t="s">
        <v>1683</v>
      </c>
      <c r="P125" s="85" t="s">
        <v>1684</v>
      </c>
      <c r="Q125" s="85">
        <v>122</v>
      </c>
      <c r="R125" s="89">
        <v>46028</v>
      </c>
      <c r="S125" s="85">
        <v>337</v>
      </c>
      <c r="T125" s="89">
        <v>46041</v>
      </c>
      <c r="U125" s="85" t="s">
        <v>134</v>
      </c>
      <c r="V125" s="85" t="s">
        <v>135</v>
      </c>
      <c r="W125" s="85" t="s">
        <v>136</v>
      </c>
      <c r="X125" s="85">
        <v>1</v>
      </c>
      <c r="Y125" s="85" t="s">
        <v>1685</v>
      </c>
      <c r="Z125" s="85" t="s">
        <v>1681</v>
      </c>
      <c r="AA125" s="85" t="s">
        <v>138</v>
      </c>
      <c r="AB125" s="85" t="s">
        <v>139</v>
      </c>
      <c r="AC125" s="85" t="s">
        <v>203</v>
      </c>
      <c r="AD125" s="85"/>
      <c r="AE125" s="85">
        <v>1015443211</v>
      </c>
      <c r="AF125" s="85">
        <v>4</v>
      </c>
      <c r="AG125" s="89">
        <v>34329</v>
      </c>
      <c r="AH125" s="85" t="s">
        <v>1686</v>
      </c>
      <c r="AI125" s="85" t="e">
        <v>#REF!</v>
      </c>
      <c r="AJ125" s="92">
        <v>3192985856</v>
      </c>
      <c r="AK125" s="85" t="s">
        <v>1687</v>
      </c>
      <c r="AL125" s="85" t="s">
        <v>143</v>
      </c>
      <c r="AM125" s="85" t="s">
        <v>385</v>
      </c>
      <c r="AN125" s="85" t="s">
        <v>1624</v>
      </c>
      <c r="AO125" s="85">
        <v>1100686093</v>
      </c>
      <c r="AP125" s="85" t="s">
        <v>1625</v>
      </c>
      <c r="AQ125" s="85"/>
      <c r="AR125" s="85"/>
      <c r="AS125" s="89">
        <v>46062</v>
      </c>
      <c r="AT125" s="85"/>
      <c r="AU125" s="85"/>
      <c r="AV125" s="85"/>
      <c r="AW125" s="85"/>
      <c r="AX125" s="85" t="s">
        <v>1626</v>
      </c>
      <c r="AY125" s="85" t="s">
        <v>147</v>
      </c>
      <c r="AZ125" s="105">
        <v>46036</v>
      </c>
      <c r="BA125" s="105">
        <v>46036</v>
      </c>
      <c r="BB125" s="115">
        <v>63352000</v>
      </c>
      <c r="BC125" s="105">
        <v>46041</v>
      </c>
      <c r="BD125" s="105">
        <v>46283</v>
      </c>
      <c r="BE125" s="105">
        <f t="shared" si="5"/>
        <v>46279</v>
      </c>
      <c r="BF125" s="122"/>
      <c r="BG125" s="85" t="s">
        <v>929</v>
      </c>
      <c r="BH125" s="110">
        <v>7919000</v>
      </c>
      <c r="BI125" s="85"/>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v>0</v>
      </c>
      <c r="CM125" s="110">
        <v>63352000</v>
      </c>
      <c r="CN125" s="85"/>
      <c r="CO125" s="89">
        <v>46279</v>
      </c>
      <c r="CP125" s="89">
        <f t="shared" si="4"/>
        <v>46459</v>
      </c>
      <c r="CQ125" s="115">
        <v>63352000</v>
      </c>
      <c r="CR125" s="85" t="s">
        <v>342</v>
      </c>
      <c r="CS125" s="89">
        <v>46037</v>
      </c>
      <c r="CT125" s="128">
        <v>100060593</v>
      </c>
      <c r="CU125" s="85"/>
      <c r="CV125" s="85"/>
      <c r="CW125" s="85" t="s">
        <v>1688</v>
      </c>
      <c r="CX125" s="85" t="s">
        <v>203</v>
      </c>
      <c r="CY125" s="85" t="s">
        <v>1689</v>
      </c>
      <c r="CZ125" s="85">
        <v>2537</v>
      </c>
      <c r="DA125" s="85" t="s">
        <v>152</v>
      </c>
      <c r="DB125" s="85">
        <v>5</v>
      </c>
      <c r="DC125" s="85" t="s">
        <v>153</v>
      </c>
      <c r="DD125" s="85"/>
      <c r="DE125" s="85"/>
      <c r="DF125" s="85"/>
      <c r="DG125" s="85"/>
      <c r="DH125" s="85"/>
      <c r="DI125" s="85"/>
      <c r="DJ125" s="85"/>
      <c r="DK125" s="85"/>
      <c r="DL125" s="85"/>
      <c r="DM125" s="85"/>
      <c r="DN125" s="85"/>
      <c r="DO125" s="85"/>
      <c r="DP125" s="85"/>
      <c r="DQ125" s="85"/>
      <c r="DR125" s="85"/>
      <c r="DS125" s="85"/>
      <c r="DT125" s="86"/>
      <c r="DU125" s="81"/>
      <c r="DV125" s="72"/>
      <c r="DW125" s="72"/>
      <c r="DX125" s="72"/>
      <c r="DY125" s="72"/>
      <c r="DZ125" s="74"/>
      <c r="EA125" s="68"/>
      <c r="EB125" s="68"/>
      <c r="EC125" s="68"/>
      <c r="ED125" s="68"/>
      <c r="EE125" s="68"/>
      <c r="EF125" s="68"/>
      <c r="EG125" s="68"/>
      <c r="EH125" s="68"/>
      <c r="EI125" s="68"/>
      <c r="EJ125" s="68"/>
      <c r="EK125" s="68"/>
    </row>
    <row r="126" spans="1:141" ht="30" customHeight="1">
      <c r="A126" s="3" t="s">
        <v>123</v>
      </c>
      <c r="B126" s="84">
        <v>2026</v>
      </c>
      <c r="C126" s="85" t="s">
        <v>1690</v>
      </c>
      <c r="D126" s="85"/>
      <c r="E126" s="85" t="s">
        <v>125</v>
      </c>
      <c r="F126" s="85">
        <v>144995</v>
      </c>
      <c r="G126" s="89">
        <v>46037</v>
      </c>
      <c r="H126" s="85" t="s">
        <v>1691</v>
      </c>
      <c r="I126" s="85" t="s">
        <v>1692</v>
      </c>
      <c r="J126" s="92" t="s">
        <v>1693</v>
      </c>
      <c r="K126" s="92" t="s">
        <v>1694</v>
      </c>
      <c r="L126" s="85" t="s">
        <v>1695</v>
      </c>
      <c r="M126" s="85" t="s">
        <v>1696</v>
      </c>
      <c r="N126" s="85">
        <v>80111700</v>
      </c>
      <c r="O126" s="85" t="s">
        <v>1697</v>
      </c>
      <c r="P126" s="85" t="s">
        <v>1698</v>
      </c>
      <c r="Q126" s="85">
        <v>129</v>
      </c>
      <c r="R126" s="89">
        <v>46028</v>
      </c>
      <c r="S126" s="85">
        <v>340</v>
      </c>
      <c r="T126" s="89">
        <v>46041</v>
      </c>
      <c r="U126" s="85" t="s">
        <v>134</v>
      </c>
      <c r="V126" s="85" t="s">
        <v>135</v>
      </c>
      <c r="W126" s="85" t="s">
        <v>136</v>
      </c>
      <c r="X126" s="85">
        <v>1</v>
      </c>
      <c r="Y126" s="85" t="s">
        <v>1699</v>
      </c>
      <c r="Z126" s="85" t="s">
        <v>1695</v>
      </c>
      <c r="AA126" s="85" t="s">
        <v>138</v>
      </c>
      <c r="AB126" s="85" t="s">
        <v>164</v>
      </c>
      <c r="AC126" s="85" t="s">
        <v>203</v>
      </c>
      <c r="AD126" s="85"/>
      <c r="AE126" s="85">
        <v>1032446728</v>
      </c>
      <c r="AF126" s="85">
        <v>5</v>
      </c>
      <c r="AG126" s="89">
        <v>33562</v>
      </c>
      <c r="AH126" s="85" t="s">
        <v>1700</v>
      </c>
      <c r="AI126" s="85"/>
      <c r="AJ126" s="92">
        <v>3125577621</v>
      </c>
      <c r="AK126" s="85" t="s">
        <v>1701</v>
      </c>
      <c r="AL126" s="85" t="s">
        <v>642</v>
      </c>
      <c r="AM126" s="85" t="s">
        <v>385</v>
      </c>
      <c r="AN126" s="85" t="s">
        <v>1624</v>
      </c>
      <c r="AO126" s="85">
        <v>1100686093</v>
      </c>
      <c r="AP126" s="85" t="s">
        <v>1625</v>
      </c>
      <c r="AQ126" s="85"/>
      <c r="AR126" s="85"/>
      <c r="AS126" s="89">
        <v>46062</v>
      </c>
      <c r="AT126" s="85"/>
      <c r="AU126" s="85"/>
      <c r="AV126" s="85"/>
      <c r="AW126" s="85"/>
      <c r="AX126" s="85" t="s">
        <v>1626</v>
      </c>
      <c r="AY126" s="85" t="s">
        <v>147</v>
      </c>
      <c r="AZ126" s="105">
        <v>46035</v>
      </c>
      <c r="BA126" s="105">
        <v>46036</v>
      </c>
      <c r="BB126" s="115">
        <v>63352000</v>
      </c>
      <c r="BC126" s="105">
        <v>46041</v>
      </c>
      <c r="BD126" s="105">
        <v>46283</v>
      </c>
      <c r="BE126" s="105">
        <f t="shared" si="5"/>
        <v>46283</v>
      </c>
      <c r="BF126" s="122"/>
      <c r="BG126" s="85" t="s">
        <v>929</v>
      </c>
      <c r="BH126" s="110">
        <v>7919000</v>
      </c>
      <c r="BI126" s="85"/>
      <c r="BJ126" s="85"/>
      <c r="BK126" s="85"/>
      <c r="BL126" s="85"/>
      <c r="BM126" s="85"/>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c r="CJ126" s="85"/>
      <c r="CK126" s="85"/>
      <c r="CL126" s="85">
        <v>0</v>
      </c>
      <c r="CM126" s="110">
        <v>63352000</v>
      </c>
      <c r="CN126" s="85"/>
      <c r="CO126" s="89">
        <v>46283</v>
      </c>
      <c r="CP126" s="89">
        <f t="shared" si="4"/>
        <v>46463</v>
      </c>
      <c r="CQ126" s="115">
        <v>63352000</v>
      </c>
      <c r="CR126" s="85" t="s">
        <v>342</v>
      </c>
      <c r="CS126" s="89">
        <v>46036</v>
      </c>
      <c r="CT126" s="128" t="s">
        <v>1702</v>
      </c>
      <c r="CU126" s="85"/>
      <c r="CV126" s="85"/>
      <c r="CW126" s="85" t="s">
        <v>1703</v>
      </c>
      <c r="CX126" s="85" t="s">
        <v>203</v>
      </c>
      <c r="CY126" s="85" t="s">
        <v>1704</v>
      </c>
      <c r="CZ126" s="85">
        <v>2537</v>
      </c>
      <c r="DA126" s="85" t="s">
        <v>152</v>
      </c>
      <c r="DB126" s="85">
        <v>5</v>
      </c>
      <c r="DC126" s="85" t="s">
        <v>153</v>
      </c>
      <c r="DD126" s="85"/>
      <c r="DE126" s="85"/>
      <c r="DF126" s="85"/>
      <c r="DG126" s="85"/>
      <c r="DH126" s="85"/>
      <c r="DI126" s="85"/>
      <c r="DJ126" s="85"/>
      <c r="DK126" s="85"/>
      <c r="DL126" s="85"/>
      <c r="DM126" s="85"/>
      <c r="DN126" s="85"/>
      <c r="DO126" s="85"/>
      <c r="DP126" s="85"/>
      <c r="DQ126" s="85"/>
      <c r="DR126" s="85"/>
      <c r="DS126" s="85"/>
      <c r="DT126" s="86"/>
      <c r="DU126" s="81"/>
      <c r="DV126" s="72"/>
      <c r="DW126" s="72"/>
      <c r="DX126" s="72"/>
      <c r="DY126" s="72"/>
      <c r="DZ126" s="74"/>
      <c r="EA126" s="68"/>
      <c r="EB126" s="68"/>
      <c r="EC126" s="68"/>
      <c r="ED126" s="68"/>
      <c r="EE126" s="68"/>
      <c r="EF126" s="68"/>
      <c r="EG126" s="68"/>
      <c r="EH126" s="68"/>
      <c r="EI126" s="68"/>
      <c r="EJ126" s="68"/>
      <c r="EK126" s="68"/>
    </row>
    <row r="127" spans="1:141" ht="30" customHeight="1">
      <c r="A127" s="3" t="s">
        <v>123</v>
      </c>
      <c r="B127" s="84">
        <v>2026</v>
      </c>
      <c r="C127" s="85" t="s">
        <v>1705</v>
      </c>
      <c r="D127" s="85"/>
      <c r="E127" s="85" t="s">
        <v>125</v>
      </c>
      <c r="F127" s="85">
        <v>144995</v>
      </c>
      <c r="G127" s="89">
        <v>46037</v>
      </c>
      <c r="H127" s="85" t="s">
        <v>1691</v>
      </c>
      <c r="I127" s="85" t="s">
        <v>1706</v>
      </c>
      <c r="J127" s="92" t="s">
        <v>1707</v>
      </c>
      <c r="K127" s="92" t="s">
        <v>1708</v>
      </c>
      <c r="L127" s="85" t="s">
        <v>1709</v>
      </c>
      <c r="M127" s="85" t="s">
        <v>1696</v>
      </c>
      <c r="N127" s="85">
        <v>80111700</v>
      </c>
      <c r="O127" s="85" t="s">
        <v>1697</v>
      </c>
      <c r="P127" s="85" t="s">
        <v>1710</v>
      </c>
      <c r="Q127" s="85">
        <v>129</v>
      </c>
      <c r="R127" s="89">
        <v>46028</v>
      </c>
      <c r="S127" s="85">
        <v>1677</v>
      </c>
      <c r="T127" s="89">
        <v>46042</v>
      </c>
      <c r="U127" s="85" t="s">
        <v>134</v>
      </c>
      <c r="V127" s="85" t="s">
        <v>135</v>
      </c>
      <c r="W127" s="85" t="s">
        <v>136</v>
      </c>
      <c r="X127" s="85">
        <v>1</v>
      </c>
      <c r="Y127" s="85" t="s">
        <v>1699</v>
      </c>
      <c r="Z127" s="85" t="s">
        <v>1709</v>
      </c>
      <c r="AA127" s="85" t="s">
        <v>138</v>
      </c>
      <c r="AB127" s="85" t="s">
        <v>139</v>
      </c>
      <c r="AC127" s="85" t="s">
        <v>203</v>
      </c>
      <c r="AD127" s="85"/>
      <c r="AE127" s="85">
        <v>1015481535</v>
      </c>
      <c r="AF127" s="85">
        <v>7</v>
      </c>
      <c r="AG127" s="89">
        <v>36332</v>
      </c>
      <c r="AH127" s="85" t="s">
        <v>1711</v>
      </c>
      <c r="AI127" s="85"/>
      <c r="AJ127" s="92">
        <v>3124264930</v>
      </c>
      <c r="AK127" s="85" t="s">
        <v>1712</v>
      </c>
      <c r="AL127" s="85" t="s">
        <v>258</v>
      </c>
      <c r="AM127" s="85" t="s">
        <v>144</v>
      </c>
      <c r="AN127" s="85" t="s">
        <v>1624</v>
      </c>
      <c r="AO127" s="85">
        <v>1100686093</v>
      </c>
      <c r="AP127" s="85" t="s">
        <v>1625</v>
      </c>
      <c r="AQ127" s="85"/>
      <c r="AR127" s="85"/>
      <c r="AS127" s="89">
        <v>46062</v>
      </c>
      <c r="AT127" s="85"/>
      <c r="AU127" s="85"/>
      <c r="AV127" s="85"/>
      <c r="AW127" s="85"/>
      <c r="AX127" s="85" t="s">
        <v>1626</v>
      </c>
      <c r="AY127" s="85" t="s">
        <v>147</v>
      </c>
      <c r="AZ127" s="105">
        <v>46035</v>
      </c>
      <c r="BA127" s="105">
        <v>46038</v>
      </c>
      <c r="BB127" s="115">
        <v>63352000</v>
      </c>
      <c r="BC127" s="105">
        <v>46042</v>
      </c>
      <c r="BD127" s="105">
        <v>46284</v>
      </c>
      <c r="BE127" s="105">
        <f t="shared" si="5"/>
        <v>46284</v>
      </c>
      <c r="BF127" s="122"/>
      <c r="BG127" s="85" t="s">
        <v>929</v>
      </c>
      <c r="BH127" s="110">
        <v>7919000</v>
      </c>
      <c r="BI127" s="85"/>
      <c r="BJ127" s="85"/>
      <c r="BK127" s="85"/>
      <c r="BL127" s="85"/>
      <c r="BM127" s="85"/>
      <c r="BN127" s="85"/>
      <c r="BO127" s="85"/>
      <c r="BP127" s="85"/>
      <c r="BQ127" s="85"/>
      <c r="BR127" s="85"/>
      <c r="BS127" s="85"/>
      <c r="BT127" s="85"/>
      <c r="BU127" s="85"/>
      <c r="BV127" s="85"/>
      <c r="BW127" s="85"/>
      <c r="BX127" s="85"/>
      <c r="BY127" s="85"/>
      <c r="BZ127" s="85"/>
      <c r="CA127" s="85"/>
      <c r="CB127" s="85"/>
      <c r="CC127" s="85"/>
      <c r="CD127" s="85"/>
      <c r="CE127" s="85"/>
      <c r="CF127" s="85"/>
      <c r="CG127" s="85"/>
      <c r="CH127" s="85"/>
      <c r="CI127" s="85"/>
      <c r="CJ127" s="85"/>
      <c r="CK127" s="85"/>
      <c r="CL127" s="85">
        <v>0</v>
      </c>
      <c r="CM127" s="110">
        <v>63352000</v>
      </c>
      <c r="CN127" s="85"/>
      <c r="CO127" s="89">
        <v>46284</v>
      </c>
      <c r="CP127" s="89">
        <f t="shared" si="4"/>
        <v>46464</v>
      </c>
      <c r="CQ127" s="115">
        <v>63352000</v>
      </c>
      <c r="CR127" s="85" t="s">
        <v>342</v>
      </c>
      <c r="CS127" s="89">
        <v>46039</v>
      </c>
      <c r="CT127" s="128">
        <v>100428036</v>
      </c>
      <c r="CU127" s="85"/>
      <c r="CV127" s="85"/>
      <c r="CW127" s="85" t="s">
        <v>1703</v>
      </c>
      <c r="CX127" s="85" t="s">
        <v>203</v>
      </c>
      <c r="CY127" s="85" t="s">
        <v>1713</v>
      </c>
      <c r="CZ127" s="85">
        <v>2537</v>
      </c>
      <c r="DA127" s="85" t="s">
        <v>152</v>
      </c>
      <c r="DB127" s="85">
        <v>5</v>
      </c>
      <c r="DC127" s="85" t="s">
        <v>153</v>
      </c>
      <c r="DD127" s="85"/>
      <c r="DE127" s="85"/>
      <c r="DF127" s="85"/>
      <c r="DG127" s="85"/>
      <c r="DH127" s="85"/>
      <c r="DI127" s="85"/>
      <c r="DJ127" s="85"/>
      <c r="DK127" s="85"/>
      <c r="DL127" s="85"/>
      <c r="DM127" s="85"/>
      <c r="DN127" s="85"/>
      <c r="DO127" s="85"/>
      <c r="DP127" s="85"/>
      <c r="DQ127" s="85"/>
      <c r="DR127" s="85"/>
      <c r="DS127" s="85"/>
      <c r="DT127" s="86"/>
      <c r="DU127" s="81"/>
      <c r="DV127" s="72"/>
      <c r="DW127" s="72"/>
      <c r="DX127" s="72"/>
      <c r="DY127" s="72"/>
      <c r="DZ127" s="74"/>
      <c r="EA127" s="68"/>
      <c r="EB127" s="68"/>
      <c r="EC127" s="68"/>
      <c r="ED127" s="68"/>
      <c r="EE127" s="68"/>
      <c r="EF127" s="68"/>
      <c r="EG127" s="68"/>
      <c r="EH127" s="68"/>
      <c r="EI127" s="68"/>
      <c r="EJ127" s="68"/>
      <c r="EK127" s="68"/>
    </row>
    <row r="128" spans="1:141" ht="30" customHeight="1">
      <c r="A128" s="3" t="s">
        <v>123</v>
      </c>
      <c r="B128" s="84">
        <v>2026</v>
      </c>
      <c r="C128" s="85" t="s">
        <v>1714</v>
      </c>
      <c r="D128" s="85"/>
      <c r="E128" s="85" t="s">
        <v>125</v>
      </c>
      <c r="F128" s="85">
        <v>144995</v>
      </c>
      <c r="G128" s="89">
        <v>46033</v>
      </c>
      <c r="H128" s="85" t="s">
        <v>1691</v>
      </c>
      <c r="I128" s="85" t="s">
        <v>1715</v>
      </c>
      <c r="J128" s="92" t="s">
        <v>1716</v>
      </c>
      <c r="K128" s="92" t="s">
        <v>1717</v>
      </c>
      <c r="L128" s="85" t="s">
        <v>1718</v>
      </c>
      <c r="M128" s="85" t="s">
        <v>1696</v>
      </c>
      <c r="N128" s="85">
        <v>80111700</v>
      </c>
      <c r="O128" s="85" t="s">
        <v>1697</v>
      </c>
      <c r="P128" s="85" t="s">
        <v>1719</v>
      </c>
      <c r="Q128" s="85">
        <v>129</v>
      </c>
      <c r="R128" s="89">
        <v>46028</v>
      </c>
      <c r="S128" s="85">
        <v>341</v>
      </c>
      <c r="T128" s="89">
        <v>46041</v>
      </c>
      <c r="U128" s="85" t="s">
        <v>134</v>
      </c>
      <c r="V128" s="85" t="s">
        <v>135</v>
      </c>
      <c r="W128" s="85" t="s">
        <v>136</v>
      </c>
      <c r="X128" s="85">
        <v>1</v>
      </c>
      <c r="Y128" s="85" t="s">
        <v>1699</v>
      </c>
      <c r="Z128" s="85" t="s">
        <v>1718</v>
      </c>
      <c r="AA128" s="85" t="s">
        <v>138</v>
      </c>
      <c r="AB128" s="85" t="s">
        <v>139</v>
      </c>
      <c r="AC128" s="85" t="s">
        <v>203</v>
      </c>
      <c r="AD128" s="85"/>
      <c r="AE128" s="85">
        <v>1020819463</v>
      </c>
      <c r="AF128" s="85">
        <v>7</v>
      </c>
      <c r="AG128" s="89">
        <v>35330</v>
      </c>
      <c r="AH128" s="85" t="s">
        <v>1720</v>
      </c>
      <c r="AI128" s="85"/>
      <c r="AJ128" s="92">
        <v>3203569041</v>
      </c>
      <c r="AK128" s="85" t="s">
        <v>1721</v>
      </c>
      <c r="AL128" s="85" t="s">
        <v>221</v>
      </c>
      <c r="AM128" s="85" t="s">
        <v>385</v>
      </c>
      <c r="AN128" s="85" t="s">
        <v>1624</v>
      </c>
      <c r="AO128" s="85">
        <v>1100686093</v>
      </c>
      <c r="AP128" s="85" t="s">
        <v>1625</v>
      </c>
      <c r="AQ128" s="85"/>
      <c r="AR128" s="85"/>
      <c r="AS128" s="89">
        <v>46062</v>
      </c>
      <c r="AT128" s="85"/>
      <c r="AU128" s="85"/>
      <c r="AV128" s="85"/>
      <c r="AW128" s="85"/>
      <c r="AX128" s="85" t="s">
        <v>1626</v>
      </c>
      <c r="AY128" s="85" t="s">
        <v>147</v>
      </c>
      <c r="AZ128" s="105">
        <v>46035</v>
      </c>
      <c r="BA128" s="105">
        <v>46036</v>
      </c>
      <c r="BB128" s="115">
        <v>63352000</v>
      </c>
      <c r="BC128" s="105">
        <v>46041</v>
      </c>
      <c r="BD128" s="105">
        <v>46283</v>
      </c>
      <c r="BE128" s="105">
        <f t="shared" si="5"/>
        <v>46283</v>
      </c>
      <c r="BF128" s="122"/>
      <c r="BG128" s="85" t="s">
        <v>929</v>
      </c>
      <c r="BH128" s="110">
        <v>7919000</v>
      </c>
      <c r="BI128" s="85"/>
      <c r="BJ128" s="85"/>
      <c r="BK128" s="85"/>
      <c r="BL128" s="85"/>
      <c r="BM128" s="85"/>
      <c r="BN128" s="85"/>
      <c r="BO128" s="85"/>
      <c r="BP128" s="85"/>
      <c r="BQ128" s="85"/>
      <c r="BR128" s="85"/>
      <c r="BS128" s="85"/>
      <c r="BT128" s="85"/>
      <c r="BU128" s="85"/>
      <c r="BV128" s="85"/>
      <c r="BW128" s="85"/>
      <c r="BX128" s="85"/>
      <c r="BY128" s="85"/>
      <c r="BZ128" s="85"/>
      <c r="CA128" s="85"/>
      <c r="CB128" s="85"/>
      <c r="CC128" s="85"/>
      <c r="CD128" s="85"/>
      <c r="CE128" s="85"/>
      <c r="CF128" s="85"/>
      <c r="CG128" s="85"/>
      <c r="CH128" s="85"/>
      <c r="CI128" s="85"/>
      <c r="CJ128" s="85"/>
      <c r="CK128" s="85"/>
      <c r="CL128" s="85">
        <v>0</v>
      </c>
      <c r="CM128" s="110">
        <v>63352000</v>
      </c>
      <c r="CN128" s="85"/>
      <c r="CO128" s="89">
        <v>46283</v>
      </c>
      <c r="CP128" s="89">
        <f t="shared" si="4"/>
        <v>46463</v>
      </c>
      <c r="CQ128" s="115">
        <v>63352000</v>
      </c>
      <c r="CR128" s="85" t="s">
        <v>342</v>
      </c>
      <c r="CS128" s="89">
        <v>46036</v>
      </c>
      <c r="CT128" s="128" t="s">
        <v>1722</v>
      </c>
      <c r="CU128" s="85"/>
      <c r="CV128" s="85"/>
      <c r="CW128" s="85" t="s">
        <v>1703</v>
      </c>
      <c r="CX128" s="85" t="s">
        <v>203</v>
      </c>
      <c r="CY128" s="85" t="s">
        <v>501</v>
      </c>
      <c r="CZ128" s="85">
        <v>2537</v>
      </c>
      <c r="DA128" s="85" t="s">
        <v>152</v>
      </c>
      <c r="DB128" s="85">
        <v>5</v>
      </c>
      <c r="DC128" s="85" t="s">
        <v>153</v>
      </c>
      <c r="DD128" s="85"/>
      <c r="DE128" s="85"/>
      <c r="DF128" s="85"/>
      <c r="DG128" s="85"/>
      <c r="DH128" s="85"/>
      <c r="DI128" s="85"/>
      <c r="DJ128" s="85"/>
      <c r="DK128" s="85"/>
      <c r="DL128" s="85"/>
      <c r="DM128" s="85"/>
      <c r="DN128" s="85"/>
      <c r="DO128" s="85"/>
      <c r="DP128" s="85"/>
      <c r="DQ128" s="85"/>
      <c r="DR128" s="85"/>
      <c r="DS128" s="85"/>
      <c r="DT128" s="86"/>
      <c r="DU128" s="81"/>
      <c r="DV128" s="72"/>
      <c r="DW128" s="72"/>
      <c r="DX128" s="72"/>
      <c r="DY128" s="72"/>
      <c r="DZ128" s="74"/>
      <c r="EA128" s="68"/>
      <c r="EB128" s="68"/>
      <c r="EC128" s="68"/>
      <c r="ED128" s="68"/>
      <c r="EE128" s="68"/>
      <c r="EF128" s="68"/>
      <c r="EG128" s="68"/>
      <c r="EH128" s="68"/>
      <c r="EI128" s="68"/>
      <c r="EJ128" s="68"/>
      <c r="EK128" s="68"/>
    </row>
    <row r="129" spans="1:141" ht="30" customHeight="1">
      <c r="A129" s="3" t="s">
        <v>123</v>
      </c>
      <c r="B129" s="84">
        <v>2026</v>
      </c>
      <c r="C129" s="85" t="s">
        <v>1723</v>
      </c>
      <c r="D129" s="85"/>
      <c r="E129" s="85" t="s">
        <v>125</v>
      </c>
      <c r="F129" s="85">
        <v>145221</v>
      </c>
      <c r="G129" s="89">
        <v>46037</v>
      </c>
      <c r="H129" s="85" t="s">
        <v>1724</v>
      </c>
      <c r="I129" s="85" t="s">
        <v>1725</v>
      </c>
      <c r="J129" s="92" t="s">
        <v>1726</v>
      </c>
      <c r="K129" s="92" t="s">
        <v>1727</v>
      </c>
      <c r="L129" s="85" t="s">
        <v>1728</v>
      </c>
      <c r="M129" s="85" t="s">
        <v>1729</v>
      </c>
      <c r="N129" s="85">
        <v>80111700</v>
      </c>
      <c r="O129" s="85" t="s">
        <v>1730</v>
      </c>
      <c r="P129" s="85" t="s">
        <v>1731</v>
      </c>
      <c r="Q129" s="85">
        <v>20</v>
      </c>
      <c r="R129" s="89">
        <v>46028</v>
      </c>
      <c r="S129" s="85">
        <v>296</v>
      </c>
      <c r="T129" s="89">
        <v>46041</v>
      </c>
      <c r="U129" s="85" t="s">
        <v>134</v>
      </c>
      <c r="V129" s="85" t="s">
        <v>135</v>
      </c>
      <c r="W129" s="85" t="s">
        <v>136</v>
      </c>
      <c r="X129" s="85">
        <v>1</v>
      </c>
      <c r="Y129" s="85" t="s">
        <v>1732</v>
      </c>
      <c r="Z129" s="85" t="s">
        <v>1728</v>
      </c>
      <c r="AA129" s="85" t="s">
        <v>138</v>
      </c>
      <c r="AB129" s="85" t="s">
        <v>139</v>
      </c>
      <c r="AC129" s="85" t="s">
        <v>203</v>
      </c>
      <c r="AD129" s="85"/>
      <c r="AE129" s="85">
        <v>1019095494</v>
      </c>
      <c r="AF129" s="85">
        <v>2</v>
      </c>
      <c r="AG129" s="89">
        <v>34465</v>
      </c>
      <c r="AH129" s="85" t="s">
        <v>1733</v>
      </c>
      <c r="AI129" s="85"/>
      <c r="AJ129" s="92">
        <v>3228170036</v>
      </c>
      <c r="AK129" s="85" t="s">
        <v>1734</v>
      </c>
      <c r="AL129" s="85" t="s">
        <v>271</v>
      </c>
      <c r="AM129" s="85" t="s">
        <v>144</v>
      </c>
      <c r="AN129" s="85" t="s">
        <v>1624</v>
      </c>
      <c r="AO129" s="85">
        <v>1100686093</v>
      </c>
      <c r="AP129" s="85" t="s">
        <v>1625</v>
      </c>
      <c r="AQ129" s="85"/>
      <c r="AR129" s="85"/>
      <c r="AS129" s="89">
        <v>46062</v>
      </c>
      <c r="AT129" s="85"/>
      <c r="AU129" s="85"/>
      <c r="AV129" s="85"/>
      <c r="AW129" s="85"/>
      <c r="AX129" s="85" t="s">
        <v>1626</v>
      </c>
      <c r="AY129" s="85" t="s">
        <v>147</v>
      </c>
      <c r="AZ129" s="105">
        <v>46035</v>
      </c>
      <c r="BA129" s="105">
        <v>46037</v>
      </c>
      <c r="BB129" s="115">
        <v>46432000</v>
      </c>
      <c r="BC129" s="105">
        <v>46039</v>
      </c>
      <c r="BD129" s="105">
        <v>46281</v>
      </c>
      <c r="BE129" s="105">
        <f t="shared" si="5"/>
        <v>46281</v>
      </c>
      <c r="BF129" s="122"/>
      <c r="BG129" s="85" t="s">
        <v>929</v>
      </c>
      <c r="BH129" s="110">
        <v>5804000</v>
      </c>
      <c r="BI129" s="85"/>
      <c r="BJ129" s="85"/>
      <c r="BK129" s="85"/>
      <c r="BL129" s="85"/>
      <c r="BM129" s="85"/>
      <c r="BN129" s="85"/>
      <c r="BO129" s="85"/>
      <c r="BP129" s="85"/>
      <c r="BQ129" s="85"/>
      <c r="BR129" s="85"/>
      <c r="BS129" s="85"/>
      <c r="BT129" s="85"/>
      <c r="BU129" s="85"/>
      <c r="BV129" s="85"/>
      <c r="BW129" s="85"/>
      <c r="BX129" s="85"/>
      <c r="BY129" s="85"/>
      <c r="BZ129" s="85"/>
      <c r="CA129" s="85"/>
      <c r="CB129" s="85"/>
      <c r="CC129" s="85"/>
      <c r="CD129" s="85"/>
      <c r="CE129" s="85"/>
      <c r="CF129" s="85"/>
      <c r="CG129" s="85"/>
      <c r="CH129" s="85"/>
      <c r="CI129" s="85"/>
      <c r="CJ129" s="85"/>
      <c r="CK129" s="85"/>
      <c r="CL129" s="85">
        <v>0</v>
      </c>
      <c r="CM129" s="110">
        <v>46432000</v>
      </c>
      <c r="CN129" s="85"/>
      <c r="CO129" s="89">
        <v>46281</v>
      </c>
      <c r="CP129" s="89">
        <f t="shared" si="4"/>
        <v>46461</v>
      </c>
      <c r="CQ129" s="115">
        <v>46432000</v>
      </c>
      <c r="CR129" s="85" t="s">
        <v>223</v>
      </c>
      <c r="CS129" s="89">
        <v>46037</v>
      </c>
      <c r="CT129" s="128">
        <v>3344101271730</v>
      </c>
      <c r="CU129" s="85"/>
      <c r="CV129" s="85"/>
      <c r="CW129" s="85" t="s">
        <v>1735</v>
      </c>
      <c r="CX129" s="85" t="s">
        <v>203</v>
      </c>
      <c r="CY129" s="85" t="s">
        <v>1736</v>
      </c>
      <c r="CZ129" s="85">
        <v>2537</v>
      </c>
      <c r="DA129" s="85" t="s">
        <v>152</v>
      </c>
      <c r="DB129" s="85">
        <v>5</v>
      </c>
      <c r="DC129" s="85" t="s">
        <v>153</v>
      </c>
      <c r="DD129" s="85"/>
      <c r="DE129" s="85"/>
      <c r="DF129" s="85"/>
      <c r="DG129" s="85"/>
      <c r="DH129" s="85"/>
      <c r="DI129" s="85"/>
      <c r="DJ129" s="85"/>
      <c r="DK129" s="85"/>
      <c r="DL129" s="85"/>
      <c r="DM129" s="85"/>
      <c r="DN129" s="85"/>
      <c r="DO129" s="85"/>
      <c r="DP129" s="85"/>
      <c r="DQ129" s="85"/>
      <c r="DR129" s="85"/>
      <c r="DS129" s="85"/>
      <c r="DT129" s="86"/>
      <c r="DU129" s="81"/>
      <c r="DV129" s="72"/>
      <c r="DW129" s="72"/>
      <c r="DX129" s="72"/>
      <c r="DY129" s="72"/>
      <c r="DZ129" s="74"/>
      <c r="EA129" s="68"/>
      <c r="EB129" s="68"/>
      <c r="EC129" s="68"/>
      <c r="ED129" s="68"/>
      <c r="EE129" s="68"/>
      <c r="EF129" s="68"/>
      <c r="EG129" s="68"/>
      <c r="EH129" s="68"/>
      <c r="EI129" s="68"/>
      <c r="EJ129" s="68"/>
      <c r="EK129" s="68"/>
    </row>
    <row r="130" spans="1:141" ht="30" customHeight="1">
      <c r="A130" s="3" t="s">
        <v>123</v>
      </c>
      <c r="B130" s="84">
        <v>2026</v>
      </c>
      <c r="C130" s="85" t="s">
        <v>1737</v>
      </c>
      <c r="D130" s="85"/>
      <c r="E130" s="85" t="s">
        <v>125</v>
      </c>
      <c r="F130" s="85">
        <v>145242</v>
      </c>
      <c r="G130" s="89">
        <v>46031</v>
      </c>
      <c r="H130" s="85" t="s">
        <v>1738</v>
      </c>
      <c r="I130" s="85" t="s">
        <v>1739</v>
      </c>
      <c r="J130" s="92" t="s">
        <v>1740</v>
      </c>
      <c r="K130" s="92" t="s">
        <v>1741</v>
      </c>
      <c r="L130" s="85" t="s">
        <v>1742</v>
      </c>
      <c r="M130" s="85" t="s">
        <v>1743</v>
      </c>
      <c r="N130" s="85">
        <v>80111700</v>
      </c>
      <c r="O130" s="85" t="s">
        <v>1744</v>
      </c>
      <c r="P130" s="85" t="s">
        <v>1745</v>
      </c>
      <c r="Q130" s="85">
        <v>159</v>
      </c>
      <c r="R130" s="89">
        <v>46031</v>
      </c>
      <c r="S130" s="85">
        <v>306</v>
      </c>
      <c r="T130" s="89">
        <v>46041</v>
      </c>
      <c r="U130" s="85" t="s">
        <v>134</v>
      </c>
      <c r="V130" s="85" t="s">
        <v>135</v>
      </c>
      <c r="W130" s="85" t="s">
        <v>136</v>
      </c>
      <c r="X130" s="85">
        <v>1</v>
      </c>
      <c r="Y130" s="85" t="s">
        <v>1746</v>
      </c>
      <c r="Z130" s="85" t="s">
        <v>1742</v>
      </c>
      <c r="AA130" s="85" t="s">
        <v>138</v>
      </c>
      <c r="AB130" s="85" t="s">
        <v>139</v>
      </c>
      <c r="AC130" s="85" t="s">
        <v>203</v>
      </c>
      <c r="AD130" s="85"/>
      <c r="AE130" s="85">
        <v>1023980498</v>
      </c>
      <c r="AF130" s="85">
        <v>2</v>
      </c>
      <c r="AG130" s="89">
        <v>36498</v>
      </c>
      <c r="AH130" s="85" t="s">
        <v>1747</v>
      </c>
      <c r="AI130" s="85" t="e">
        <v>#REF!</v>
      </c>
      <c r="AJ130" s="92">
        <v>3143006220</v>
      </c>
      <c r="AK130" s="85" t="s">
        <v>1748</v>
      </c>
      <c r="AL130" s="85" t="s">
        <v>258</v>
      </c>
      <c r="AM130" s="85" t="s">
        <v>385</v>
      </c>
      <c r="AN130" s="85" t="s">
        <v>1624</v>
      </c>
      <c r="AO130" s="85">
        <v>1100686093</v>
      </c>
      <c r="AP130" s="85" t="s">
        <v>1625</v>
      </c>
      <c r="AQ130" s="85"/>
      <c r="AR130" s="85"/>
      <c r="AS130" s="89">
        <v>46062</v>
      </c>
      <c r="AT130" s="85"/>
      <c r="AU130" s="85"/>
      <c r="AV130" s="85"/>
      <c r="AW130" s="85"/>
      <c r="AX130" s="85" t="s">
        <v>1626</v>
      </c>
      <c r="AY130" s="85" t="s">
        <v>147</v>
      </c>
      <c r="AZ130" s="105">
        <v>46036</v>
      </c>
      <c r="BA130" s="105">
        <v>46037</v>
      </c>
      <c r="BB130" s="115">
        <v>46432000</v>
      </c>
      <c r="BC130" s="105">
        <v>46042</v>
      </c>
      <c r="BD130" s="105">
        <v>46284</v>
      </c>
      <c r="BE130" s="105">
        <f t="shared" si="5"/>
        <v>46284</v>
      </c>
      <c r="BF130" s="122"/>
      <c r="BG130" s="85" t="s">
        <v>929</v>
      </c>
      <c r="BH130" s="110">
        <v>5804000</v>
      </c>
      <c r="BI130" s="85"/>
      <c r="BJ130" s="85"/>
      <c r="BK130" s="85"/>
      <c r="BL130" s="85"/>
      <c r="BM130" s="85"/>
      <c r="BN130" s="85"/>
      <c r="BO130" s="85"/>
      <c r="BP130" s="85"/>
      <c r="BQ130" s="85"/>
      <c r="BR130" s="85"/>
      <c r="BS130" s="85"/>
      <c r="BT130" s="85"/>
      <c r="BU130" s="85"/>
      <c r="BV130" s="85"/>
      <c r="BW130" s="85"/>
      <c r="BX130" s="85"/>
      <c r="BY130" s="85"/>
      <c r="BZ130" s="85"/>
      <c r="CA130" s="85"/>
      <c r="CB130" s="85"/>
      <c r="CC130" s="85"/>
      <c r="CD130" s="85"/>
      <c r="CE130" s="85"/>
      <c r="CF130" s="85"/>
      <c r="CG130" s="85"/>
      <c r="CH130" s="85"/>
      <c r="CI130" s="85"/>
      <c r="CJ130" s="85"/>
      <c r="CK130" s="85"/>
      <c r="CL130" s="85">
        <v>0</v>
      </c>
      <c r="CM130" s="110">
        <v>46432000</v>
      </c>
      <c r="CN130" s="85"/>
      <c r="CO130" s="89">
        <v>46284</v>
      </c>
      <c r="CP130" s="89">
        <f t="shared" si="4"/>
        <v>46464</v>
      </c>
      <c r="CQ130" s="115">
        <v>46432000</v>
      </c>
      <c r="CR130" s="85" t="s">
        <v>149</v>
      </c>
      <c r="CS130" s="89">
        <v>46041</v>
      </c>
      <c r="CT130" s="128">
        <v>1446101157299</v>
      </c>
      <c r="CU130" s="85"/>
      <c r="CV130" s="85"/>
      <c r="CW130" s="85" t="s">
        <v>1749</v>
      </c>
      <c r="CX130" s="85" t="s">
        <v>203</v>
      </c>
      <c r="CY130" s="85" t="s">
        <v>1204</v>
      </c>
      <c r="CZ130" s="85">
        <v>2537</v>
      </c>
      <c r="DA130" s="85" t="s">
        <v>152</v>
      </c>
      <c r="DB130" s="85">
        <v>5</v>
      </c>
      <c r="DC130" s="85" t="s">
        <v>153</v>
      </c>
      <c r="DD130" s="85"/>
      <c r="DE130" s="85"/>
      <c r="DF130" s="85"/>
      <c r="DG130" s="85"/>
      <c r="DH130" s="85"/>
      <c r="DI130" s="85"/>
      <c r="DJ130" s="85"/>
      <c r="DK130" s="85"/>
      <c r="DL130" s="85"/>
      <c r="DM130" s="85"/>
      <c r="DN130" s="85"/>
      <c r="DO130" s="85"/>
      <c r="DP130" s="85"/>
      <c r="DQ130" s="85"/>
      <c r="DR130" s="85"/>
      <c r="DS130" s="85"/>
      <c r="DT130" s="86"/>
      <c r="DU130" s="81"/>
      <c r="DV130" s="72"/>
      <c r="DW130" s="72"/>
      <c r="DX130" s="72"/>
      <c r="DY130" s="72"/>
      <c r="DZ130" s="74"/>
      <c r="EA130" s="68"/>
      <c r="EB130" s="68"/>
      <c r="EC130" s="68"/>
      <c r="ED130" s="68"/>
      <c r="EE130" s="68"/>
      <c r="EF130" s="68"/>
      <c r="EG130" s="68"/>
      <c r="EH130" s="68"/>
      <c r="EI130" s="68"/>
      <c r="EJ130" s="68"/>
      <c r="EK130" s="68"/>
    </row>
    <row r="131" spans="1:141" ht="30" customHeight="1">
      <c r="A131" s="3" t="s">
        <v>123</v>
      </c>
      <c r="B131" s="84">
        <v>2026</v>
      </c>
      <c r="C131" s="85" t="s">
        <v>1750</v>
      </c>
      <c r="D131" s="85"/>
      <c r="E131" s="85" t="s">
        <v>125</v>
      </c>
      <c r="F131" s="85">
        <v>145017</v>
      </c>
      <c r="G131" s="89">
        <v>46031</v>
      </c>
      <c r="H131" s="85" t="s">
        <v>1751</v>
      </c>
      <c r="I131" s="85" t="s">
        <v>1752</v>
      </c>
      <c r="J131" s="92" t="s">
        <v>1753</v>
      </c>
      <c r="K131" s="92" t="s">
        <v>1754</v>
      </c>
      <c r="L131" s="85" t="s">
        <v>1755</v>
      </c>
      <c r="M131" s="85" t="s">
        <v>1756</v>
      </c>
      <c r="N131" s="85">
        <v>80111700</v>
      </c>
      <c r="O131" s="85" t="s">
        <v>1757</v>
      </c>
      <c r="P131" s="85" t="s">
        <v>1758</v>
      </c>
      <c r="Q131" s="85">
        <v>131</v>
      </c>
      <c r="R131" s="89">
        <v>46028</v>
      </c>
      <c r="S131" s="85">
        <v>184</v>
      </c>
      <c r="T131" s="89">
        <v>46037</v>
      </c>
      <c r="U131" s="85" t="s">
        <v>134</v>
      </c>
      <c r="V131" s="85" t="s">
        <v>135</v>
      </c>
      <c r="W131" s="85" t="s">
        <v>460</v>
      </c>
      <c r="X131" s="85">
        <v>1</v>
      </c>
      <c r="Y131" s="85" t="s">
        <v>1759</v>
      </c>
      <c r="Z131" s="85" t="s">
        <v>1755</v>
      </c>
      <c r="AA131" s="85" t="s">
        <v>138</v>
      </c>
      <c r="AB131" s="85" t="s">
        <v>164</v>
      </c>
      <c r="AC131" s="85" t="s">
        <v>218</v>
      </c>
      <c r="AD131" s="85"/>
      <c r="AE131" s="85">
        <v>1014241523</v>
      </c>
      <c r="AF131" s="85">
        <v>6</v>
      </c>
      <c r="AG131" s="89">
        <v>34035</v>
      </c>
      <c r="AH131" s="85" t="s">
        <v>1760</v>
      </c>
      <c r="AI131" s="85"/>
      <c r="AJ131" s="92">
        <v>3223070363</v>
      </c>
      <c r="AK131" s="85" t="s">
        <v>1761</v>
      </c>
      <c r="AL131" s="85" t="s">
        <v>189</v>
      </c>
      <c r="AM131" s="85" t="s">
        <v>144</v>
      </c>
      <c r="AN131" s="85" t="s">
        <v>1624</v>
      </c>
      <c r="AO131" s="85">
        <v>1100686093</v>
      </c>
      <c r="AP131" s="85" t="s">
        <v>1625</v>
      </c>
      <c r="AQ131" s="85"/>
      <c r="AR131" s="85"/>
      <c r="AS131" s="89">
        <v>46062</v>
      </c>
      <c r="AT131" s="85"/>
      <c r="AU131" s="85"/>
      <c r="AV131" s="85"/>
      <c r="AW131" s="85"/>
      <c r="AX131" s="85" t="s">
        <v>1626</v>
      </c>
      <c r="AY131" s="85" t="s">
        <v>147</v>
      </c>
      <c r="AZ131" s="105">
        <v>46032</v>
      </c>
      <c r="BA131" s="105">
        <v>46033</v>
      </c>
      <c r="BB131" s="115">
        <v>37136000</v>
      </c>
      <c r="BC131" s="105">
        <v>46037</v>
      </c>
      <c r="BD131" s="105">
        <v>46279</v>
      </c>
      <c r="BE131" s="105">
        <f t="shared" si="5"/>
        <v>46279</v>
      </c>
      <c r="BF131" s="122"/>
      <c r="BG131" s="85" t="s">
        <v>929</v>
      </c>
      <c r="BH131" s="110">
        <v>4642000</v>
      </c>
      <c r="BI131" s="85"/>
      <c r="BJ131" s="85"/>
      <c r="BK131" s="85"/>
      <c r="BL131" s="85"/>
      <c r="BM131" s="85"/>
      <c r="BN131" s="85"/>
      <c r="BO131" s="85"/>
      <c r="BP131" s="85"/>
      <c r="BQ131" s="85"/>
      <c r="BR131" s="85"/>
      <c r="BS131" s="85"/>
      <c r="BT131" s="85"/>
      <c r="BU131" s="85"/>
      <c r="BV131" s="85"/>
      <c r="BW131" s="85"/>
      <c r="BX131" s="85"/>
      <c r="BY131" s="85"/>
      <c r="BZ131" s="85"/>
      <c r="CA131" s="85"/>
      <c r="CB131" s="85"/>
      <c r="CC131" s="85"/>
      <c r="CD131" s="85"/>
      <c r="CE131" s="85"/>
      <c r="CF131" s="85"/>
      <c r="CG131" s="85"/>
      <c r="CH131" s="85"/>
      <c r="CI131" s="85"/>
      <c r="CJ131" s="85"/>
      <c r="CK131" s="85"/>
      <c r="CL131" s="85">
        <v>0</v>
      </c>
      <c r="CM131" s="110">
        <v>37136000</v>
      </c>
      <c r="CN131" s="85"/>
      <c r="CO131" s="89">
        <v>46279</v>
      </c>
      <c r="CP131" s="89">
        <f t="shared" si="4"/>
        <v>46459</v>
      </c>
      <c r="CQ131" s="115">
        <v>37136000</v>
      </c>
      <c r="CR131" s="85" t="s">
        <v>1464</v>
      </c>
      <c r="CS131" s="89">
        <v>46035</v>
      </c>
      <c r="CT131" s="128" t="s">
        <v>1762</v>
      </c>
      <c r="CU131" s="85"/>
      <c r="CV131" s="85"/>
      <c r="CW131" s="85" t="s">
        <v>1763</v>
      </c>
      <c r="CX131" s="85" t="s">
        <v>218</v>
      </c>
      <c r="CY131" s="85" t="s">
        <v>464</v>
      </c>
      <c r="CZ131" s="85">
        <v>2537</v>
      </c>
      <c r="DA131" s="85" t="s">
        <v>152</v>
      </c>
      <c r="DB131" s="85">
        <v>5</v>
      </c>
      <c r="DC131" s="85" t="s">
        <v>153</v>
      </c>
      <c r="DD131" s="85"/>
      <c r="DE131" s="85"/>
      <c r="DF131" s="85"/>
      <c r="DG131" s="85"/>
      <c r="DH131" s="85"/>
      <c r="DI131" s="85"/>
      <c r="DJ131" s="85"/>
      <c r="DK131" s="85"/>
      <c r="DL131" s="85"/>
      <c r="DM131" s="85"/>
      <c r="DN131" s="85"/>
      <c r="DO131" s="85"/>
      <c r="DP131" s="85"/>
      <c r="DQ131" s="85"/>
      <c r="DR131" s="85"/>
      <c r="DS131" s="85"/>
      <c r="DT131" s="86"/>
      <c r="DU131" s="81"/>
      <c r="DV131" s="72"/>
      <c r="DW131" s="72"/>
      <c r="DX131" s="72"/>
      <c r="DY131" s="72"/>
      <c r="DZ131" s="74"/>
      <c r="EA131" s="68"/>
      <c r="EB131" s="68"/>
      <c r="EC131" s="68"/>
      <c r="ED131" s="68"/>
      <c r="EE131" s="68"/>
      <c r="EF131" s="68"/>
      <c r="EG131" s="68"/>
      <c r="EH131" s="68"/>
      <c r="EI131" s="68"/>
      <c r="EJ131" s="68"/>
      <c r="EK131" s="68"/>
    </row>
    <row r="132" spans="1:141" ht="30" customHeight="1">
      <c r="A132" s="3" t="s">
        <v>123</v>
      </c>
      <c r="B132" s="84">
        <v>2026</v>
      </c>
      <c r="C132" s="85" t="s">
        <v>1764</v>
      </c>
      <c r="D132" s="85"/>
      <c r="E132" s="85" t="s">
        <v>125</v>
      </c>
      <c r="F132" s="85">
        <v>145145</v>
      </c>
      <c r="G132" s="89">
        <v>46031</v>
      </c>
      <c r="H132" s="85" t="s">
        <v>1765</v>
      </c>
      <c r="I132" s="85" t="s">
        <v>1766</v>
      </c>
      <c r="J132" s="92" t="s">
        <v>1767</v>
      </c>
      <c r="K132" s="92" t="s">
        <v>1768</v>
      </c>
      <c r="L132" s="85" t="s">
        <v>1769</v>
      </c>
      <c r="M132" s="85" t="s">
        <v>1770</v>
      </c>
      <c r="N132" s="85">
        <v>80111700</v>
      </c>
      <c r="O132" s="85" t="s">
        <v>1771</v>
      </c>
      <c r="P132" s="85" t="s">
        <v>1772</v>
      </c>
      <c r="Q132" s="85">
        <v>157</v>
      </c>
      <c r="R132" s="89">
        <v>46031</v>
      </c>
      <c r="S132" s="85">
        <v>417</v>
      </c>
      <c r="T132" s="89">
        <v>46041</v>
      </c>
      <c r="U132" s="85" t="s">
        <v>134</v>
      </c>
      <c r="V132" s="85" t="s">
        <v>135</v>
      </c>
      <c r="W132" s="85" t="s">
        <v>136</v>
      </c>
      <c r="X132" s="85">
        <v>1</v>
      </c>
      <c r="Y132" s="85" t="s">
        <v>1773</v>
      </c>
      <c r="Z132" s="85" t="s">
        <v>1769</v>
      </c>
      <c r="AA132" s="85" t="s">
        <v>138</v>
      </c>
      <c r="AB132" s="85" t="s">
        <v>139</v>
      </c>
      <c r="AC132" s="85" t="s">
        <v>360</v>
      </c>
      <c r="AD132" s="85"/>
      <c r="AE132" s="85">
        <v>1100686093</v>
      </c>
      <c r="AF132" s="85">
        <v>2</v>
      </c>
      <c r="AG132" s="89">
        <v>32534</v>
      </c>
      <c r="AH132" s="85" t="s">
        <v>1774</v>
      </c>
      <c r="AI132" s="85"/>
      <c r="AJ132" s="92">
        <v>3103825312</v>
      </c>
      <c r="AK132" s="85" t="s">
        <v>1775</v>
      </c>
      <c r="AL132" s="85" t="s">
        <v>143</v>
      </c>
      <c r="AM132" s="85" t="s">
        <v>385</v>
      </c>
      <c r="AN132" s="85" t="s">
        <v>1624</v>
      </c>
      <c r="AO132" s="85">
        <v>1100686093</v>
      </c>
      <c r="AP132" s="85" t="s">
        <v>1625</v>
      </c>
      <c r="AQ132" s="85"/>
      <c r="AR132" s="85"/>
      <c r="AS132" s="89">
        <v>46062</v>
      </c>
      <c r="AT132" s="85"/>
      <c r="AU132" s="85"/>
      <c r="AV132" s="85"/>
      <c r="AW132" s="85"/>
      <c r="AX132" s="85" t="s">
        <v>146</v>
      </c>
      <c r="AY132" s="85" t="s">
        <v>147</v>
      </c>
      <c r="AZ132" s="105">
        <v>46036</v>
      </c>
      <c r="BA132" s="105">
        <v>46037</v>
      </c>
      <c r="BB132" s="115">
        <v>117832000</v>
      </c>
      <c r="BC132" s="105">
        <v>46041</v>
      </c>
      <c r="BD132" s="105">
        <v>46374</v>
      </c>
      <c r="BE132" s="105">
        <f t="shared" ref="BE132:BE137" si="6">$CO132</f>
        <v>46374</v>
      </c>
      <c r="BF132" s="122"/>
      <c r="BG132" s="85" t="s">
        <v>148</v>
      </c>
      <c r="BH132" s="110">
        <v>10712000</v>
      </c>
      <c r="BI132" s="85"/>
      <c r="BJ132" s="85"/>
      <c r="BK132" s="85"/>
      <c r="BL132" s="85"/>
      <c r="BM132" s="85"/>
      <c r="BN132" s="85"/>
      <c r="BO132" s="85"/>
      <c r="BP132" s="85"/>
      <c r="BQ132" s="85"/>
      <c r="BR132" s="85"/>
      <c r="BS132" s="85"/>
      <c r="BT132" s="85"/>
      <c r="BU132" s="85"/>
      <c r="BV132" s="85"/>
      <c r="BW132" s="85"/>
      <c r="BX132" s="85"/>
      <c r="BY132" s="85"/>
      <c r="BZ132" s="85"/>
      <c r="CA132" s="85"/>
      <c r="CB132" s="85"/>
      <c r="CC132" s="85"/>
      <c r="CD132" s="85"/>
      <c r="CE132" s="85"/>
      <c r="CF132" s="85"/>
      <c r="CG132" s="85"/>
      <c r="CH132" s="85"/>
      <c r="CI132" s="85"/>
      <c r="CJ132" s="85"/>
      <c r="CK132" s="85"/>
      <c r="CL132" s="85">
        <v>0</v>
      </c>
      <c r="CM132" s="110">
        <v>117832000</v>
      </c>
      <c r="CN132" s="85"/>
      <c r="CO132" s="89">
        <v>46374</v>
      </c>
      <c r="CP132" s="89">
        <f t="shared" ref="CP132:CP195" si="7">+$CO132+180</f>
        <v>46554</v>
      </c>
      <c r="CQ132" s="115">
        <v>117832000</v>
      </c>
      <c r="CR132" s="85" t="s">
        <v>149</v>
      </c>
      <c r="CS132" s="89">
        <v>46037</v>
      </c>
      <c r="CT132" s="128">
        <v>2146101129163</v>
      </c>
      <c r="CU132" s="85"/>
      <c r="CV132" s="85"/>
      <c r="CW132" s="85" t="s">
        <v>1776</v>
      </c>
      <c r="CX132" s="85" t="s">
        <v>360</v>
      </c>
      <c r="CY132" s="85" t="s">
        <v>1777</v>
      </c>
      <c r="CZ132" s="85">
        <v>2537</v>
      </c>
      <c r="DA132" s="85" t="s">
        <v>152</v>
      </c>
      <c r="DB132" s="85">
        <v>5</v>
      </c>
      <c r="DC132" s="85" t="s">
        <v>153</v>
      </c>
      <c r="DD132" s="85"/>
      <c r="DE132" s="85"/>
      <c r="DF132" s="85"/>
      <c r="DG132" s="85"/>
      <c r="DH132" s="85"/>
      <c r="DI132" s="85"/>
      <c r="DJ132" s="85"/>
      <c r="DK132" s="85"/>
      <c r="DL132" s="85"/>
      <c r="DM132" s="85"/>
      <c r="DN132" s="85"/>
      <c r="DO132" s="85"/>
      <c r="DP132" s="85"/>
      <c r="DQ132" s="85"/>
      <c r="DR132" s="85"/>
      <c r="DS132" s="85"/>
      <c r="DT132" s="86"/>
      <c r="DU132" s="81"/>
      <c r="DV132" s="72"/>
      <c r="DW132" s="72"/>
      <c r="DX132" s="72"/>
      <c r="DY132" s="72"/>
      <c r="DZ132" s="74"/>
      <c r="EA132" s="68"/>
      <c r="EB132" s="68"/>
      <c r="EC132" s="68"/>
      <c r="ED132" s="68"/>
      <c r="EE132" s="68"/>
      <c r="EF132" s="68"/>
      <c r="EG132" s="68"/>
      <c r="EH132" s="68"/>
      <c r="EI132" s="68"/>
      <c r="EJ132" s="68"/>
      <c r="EK132" s="68"/>
    </row>
    <row r="133" spans="1:141" ht="30" customHeight="1">
      <c r="A133" s="3" t="s">
        <v>123</v>
      </c>
      <c r="B133" s="84">
        <v>2026</v>
      </c>
      <c r="C133" s="85" t="s">
        <v>1778</v>
      </c>
      <c r="D133" s="85"/>
      <c r="E133" s="85" t="s">
        <v>125</v>
      </c>
      <c r="F133" s="85">
        <v>144887</v>
      </c>
      <c r="G133" s="89">
        <v>46031</v>
      </c>
      <c r="H133" s="85" t="s">
        <v>1779</v>
      </c>
      <c r="I133" s="85" t="s">
        <v>1780</v>
      </c>
      <c r="J133" s="92" t="s">
        <v>1781</v>
      </c>
      <c r="K133" s="92" t="s">
        <v>1782</v>
      </c>
      <c r="L133" s="85" t="s">
        <v>1783</v>
      </c>
      <c r="M133" s="85" t="s">
        <v>1784</v>
      </c>
      <c r="N133" s="85">
        <v>80111700</v>
      </c>
      <c r="O133" s="85" t="s">
        <v>1785</v>
      </c>
      <c r="P133" s="85" t="s">
        <v>1786</v>
      </c>
      <c r="Q133" s="85">
        <v>123</v>
      </c>
      <c r="R133" s="89">
        <v>46028</v>
      </c>
      <c r="S133" s="85">
        <v>249</v>
      </c>
      <c r="T133" s="89">
        <v>46037</v>
      </c>
      <c r="U133" s="85" t="s">
        <v>134</v>
      </c>
      <c r="V133" s="85" t="s">
        <v>135</v>
      </c>
      <c r="W133" s="85" t="s">
        <v>136</v>
      </c>
      <c r="X133" s="85">
        <v>1</v>
      </c>
      <c r="Y133" s="85" t="s">
        <v>1787</v>
      </c>
      <c r="Z133" s="85" t="s">
        <v>1783</v>
      </c>
      <c r="AA133" s="85" t="s">
        <v>138</v>
      </c>
      <c r="AB133" s="85" t="s">
        <v>139</v>
      </c>
      <c r="AC133" s="85" t="s">
        <v>203</v>
      </c>
      <c r="AD133" s="85"/>
      <c r="AE133" s="85">
        <v>53121137</v>
      </c>
      <c r="AF133" s="85">
        <v>2</v>
      </c>
      <c r="AG133" s="89">
        <v>34655</v>
      </c>
      <c r="AH133" s="85" t="s">
        <v>1788</v>
      </c>
      <c r="AI133" s="85"/>
      <c r="AJ133" s="92">
        <v>3158443177</v>
      </c>
      <c r="AK133" s="85" t="s">
        <v>1789</v>
      </c>
      <c r="AL133" s="85" t="s">
        <v>189</v>
      </c>
      <c r="AM133" s="85" t="s">
        <v>234</v>
      </c>
      <c r="AN133" s="85" t="s">
        <v>1790</v>
      </c>
      <c r="AO133" s="85">
        <v>20533153</v>
      </c>
      <c r="AP133" s="85" t="s">
        <v>1791</v>
      </c>
      <c r="AQ133" s="85"/>
      <c r="AR133" s="85"/>
      <c r="AS133" s="89">
        <v>46062</v>
      </c>
      <c r="AT133" s="85"/>
      <c r="AU133" s="85"/>
      <c r="AV133" s="85"/>
      <c r="AW133" s="85"/>
      <c r="AX133" s="85" t="s">
        <v>1792</v>
      </c>
      <c r="AY133" s="85" t="s">
        <v>147</v>
      </c>
      <c r="AZ133" s="105">
        <v>46031</v>
      </c>
      <c r="BA133" s="105">
        <v>46031</v>
      </c>
      <c r="BB133" s="115">
        <v>63352000</v>
      </c>
      <c r="BC133" s="105">
        <v>46038</v>
      </c>
      <c r="BD133" s="105">
        <v>46280</v>
      </c>
      <c r="BE133" s="105">
        <f t="shared" si="6"/>
        <v>46280</v>
      </c>
      <c r="BF133" s="122"/>
      <c r="BG133" s="85" t="s">
        <v>929</v>
      </c>
      <c r="BH133" s="110">
        <v>7919000</v>
      </c>
      <c r="BI133" s="85"/>
      <c r="BJ133" s="85"/>
      <c r="BK133" s="85"/>
      <c r="BL133" s="85"/>
      <c r="BM133" s="85"/>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v>0</v>
      </c>
      <c r="CM133" s="110">
        <v>63352000</v>
      </c>
      <c r="CN133" s="85"/>
      <c r="CO133" s="89">
        <v>46280</v>
      </c>
      <c r="CP133" s="89">
        <f t="shared" si="7"/>
        <v>46460</v>
      </c>
      <c r="CQ133" s="115">
        <v>63352000</v>
      </c>
      <c r="CR133" s="85" t="s">
        <v>223</v>
      </c>
      <c r="CS133" s="89">
        <v>46037</v>
      </c>
      <c r="CT133" s="128">
        <v>1446101156282</v>
      </c>
      <c r="CU133" s="85"/>
      <c r="CV133" s="85"/>
      <c r="CW133" s="85" t="s">
        <v>1793</v>
      </c>
      <c r="CX133" s="85" t="s">
        <v>203</v>
      </c>
      <c r="CY133" s="85" t="s">
        <v>1794</v>
      </c>
      <c r="CZ133" s="85">
        <v>2537</v>
      </c>
      <c r="DA133" s="85" t="s">
        <v>152</v>
      </c>
      <c r="DB133" s="85">
        <v>5</v>
      </c>
      <c r="DC133" s="85" t="s">
        <v>153</v>
      </c>
      <c r="DD133" s="85"/>
      <c r="DE133" s="85"/>
      <c r="DF133" s="85"/>
      <c r="DG133" s="85"/>
      <c r="DH133" s="85"/>
      <c r="DI133" s="85"/>
      <c r="DJ133" s="85"/>
      <c r="DK133" s="85"/>
      <c r="DL133" s="85"/>
      <c r="DM133" s="85"/>
      <c r="DN133" s="85"/>
      <c r="DO133" s="85"/>
      <c r="DP133" s="85"/>
      <c r="DQ133" s="85"/>
      <c r="DR133" s="85"/>
      <c r="DS133" s="85"/>
      <c r="DT133" s="86"/>
      <c r="DU133" s="81"/>
      <c r="DV133" s="72"/>
      <c r="DW133" s="72"/>
      <c r="DX133" s="72"/>
      <c r="DY133" s="72"/>
      <c r="DZ133" s="74"/>
      <c r="EA133" s="68"/>
      <c r="EB133" s="68"/>
      <c r="EC133" s="68"/>
      <c r="ED133" s="68"/>
      <c r="EE133" s="68"/>
      <c r="EF133" s="68"/>
      <c r="EG133" s="68"/>
      <c r="EH133" s="68"/>
      <c r="EI133" s="68"/>
      <c r="EJ133" s="68"/>
      <c r="EK133" s="68"/>
    </row>
    <row r="134" spans="1:141" ht="30" customHeight="1">
      <c r="A134" s="3" t="s">
        <v>123</v>
      </c>
      <c r="B134" s="84">
        <v>2026</v>
      </c>
      <c r="C134" s="85" t="s">
        <v>1795</v>
      </c>
      <c r="D134" s="85"/>
      <c r="E134" s="85" t="s">
        <v>125</v>
      </c>
      <c r="F134" s="85">
        <v>144902</v>
      </c>
      <c r="G134" s="89">
        <v>46032</v>
      </c>
      <c r="H134" s="85" t="s">
        <v>1796</v>
      </c>
      <c r="I134" s="85" t="s">
        <v>1797</v>
      </c>
      <c r="J134" s="92" t="s">
        <v>1798</v>
      </c>
      <c r="K134" s="92" t="s">
        <v>1799</v>
      </c>
      <c r="L134" s="85" t="s">
        <v>1800</v>
      </c>
      <c r="M134" s="85" t="s">
        <v>1801</v>
      </c>
      <c r="N134" s="85">
        <v>80111700</v>
      </c>
      <c r="O134" s="85" t="s">
        <v>1802</v>
      </c>
      <c r="P134" s="85" t="s">
        <v>1803</v>
      </c>
      <c r="Q134" s="85">
        <v>125</v>
      </c>
      <c r="R134" s="89">
        <v>46028</v>
      </c>
      <c r="S134" s="85">
        <v>250</v>
      </c>
      <c r="T134" s="89">
        <v>46037</v>
      </c>
      <c r="U134" s="85" t="s">
        <v>134</v>
      </c>
      <c r="V134" s="85" t="s">
        <v>135</v>
      </c>
      <c r="W134" s="85" t="s">
        <v>136</v>
      </c>
      <c r="X134" s="85">
        <v>1</v>
      </c>
      <c r="Y134" s="85" t="s">
        <v>1804</v>
      </c>
      <c r="Z134" s="85" t="s">
        <v>1800</v>
      </c>
      <c r="AA134" s="85" t="s">
        <v>138</v>
      </c>
      <c r="AB134" s="85" t="s">
        <v>164</v>
      </c>
      <c r="AC134" s="85" t="s">
        <v>203</v>
      </c>
      <c r="AD134" s="85"/>
      <c r="AE134" s="85">
        <v>1032453867</v>
      </c>
      <c r="AF134" s="85">
        <v>1</v>
      </c>
      <c r="AG134" s="89">
        <v>33939</v>
      </c>
      <c r="AH134" s="85" t="s">
        <v>1805</v>
      </c>
      <c r="AI134" s="85"/>
      <c r="AJ134" s="92">
        <v>3153899026</v>
      </c>
      <c r="AK134" s="85" t="s">
        <v>1806</v>
      </c>
      <c r="AL134" s="85" t="s">
        <v>143</v>
      </c>
      <c r="AM134" s="85" t="s">
        <v>144</v>
      </c>
      <c r="AN134" s="85" t="s">
        <v>1790</v>
      </c>
      <c r="AO134" s="85">
        <v>20533153</v>
      </c>
      <c r="AP134" s="85" t="s">
        <v>1791</v>
      </c>
      <c r="AQ134" s="85"/>
      <c r="AR134" s="85"/>
      <c r="AS134" s="89">
        <v>46062</v>
      </c>
      <c r="AT134" s="85"/>
      <c r="AU134" s="85"/>
      <c r="AV134" s="85"/>
      <c r="AW134" s="85"/>
      <c r="AX134" s="85" t="s">
        <v>1792</v>
      </c>
      <c r="AY134" s="85" t="s">
        <v>147</v>
      </c>
      <c r="AZ134" s="105">
        <v>46031</v>
      </c>
      <c r="BA134" s="105">
        <v>46031</v>
      </c>
      <c r="BB134" s="115">
        <v>46432000</v>
      </c>
      <c r="BC134" s="105">
        <v>46037</v>
      </c>
      <c r="BD134" s="105">
        <v>46279</v>
      </c>
      <c r="BE134" s="105">
        <f t="shared" si="6"/>
        <v>46279</v>
      </c>
      <c r="BF134" s="122"/>
      <c r="BG134" s="85" t="s">
        <v>929</v>
      </c>
      <c r="BH134" s="110">
        <v>5804000</v>
      </c>
      <c r="BI134" s="85"/>
      <c r="BJ134" s="85"/>
      <c r="BK134" s="85"/>
      <c r="BL134" s="85"/>
      <c r="BM134" s="85"/>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v>0</v>
      </c>
      <c r="CM134" s="110">
        <v>46432000</v>
      </c>
      <c r="CN134" s="85"/>
      <c r="CO134" s="89">
        <v>46279</v>
      </c>
      <c r="CP134" s="89">
        <f t="shared" si="7"/>
        <v>46459</v>
      </c>
      <c r="CQ134" s="115">
        <v>46432000</v>
      </c>
      <c r="CR134" s="85" t="s">
        <v>149</v>
      </c>
      <c r="CS134" s="89">
        <v>46035</v>
      </c>
      <c r="CT134" s="128">
        <v>1446101155476</v>
      </c>
      <c r="CU134" s="85"/>
      <c r="CV134" s="85"/>
      <c r="CW134" s="85" t="s">
        <v>1807</v>
      </c>
      <c r="CX134" s="85" t="s">
        <v>203</v>
      </c>
      <c r="CY134" s="85" t="s">
        <v>947</v>
      </c>
      <c r="CZ134" s="85">
        <v>2537</v>
      </c>
      <c r="DA134" s="85" t="s">
        <v>152</v>
      </c>
      <c r="DB134" s="85">
        <v>5</v>
      </c>
      <c r="DC134" s="85" t="s">
        <v>153</v>
      </c>
      <c r="DD134" s="85"/>
      <c r="DE134" s="85"/>
      <c r="DF134" s="85"/>
      <c r="DG134" s="85"/>
      <c r="DH134" s="85"/>
      <c r="DI134" s="85"/>
      <c r="DJ134" s="85"/>
      <c r="DK134" s="85"/>
      <c r="DL134" s="85"/>
      <c r="DM134" s="85"/>
      <c r="DN134" s="85"/>
      <c r="DO134" s="85"/>
      <c r="DP134" s="85"/>
      <c r="DQ134" s="85"/>
      <c r="DR134" s="85"/>
      <c r="DS134" s="85"/>
      <c r="DT134" s="86"/>
      <c r="DU134" s="81"/>
      <c r="DV134" s="72"/>
      <c r="DW134" s="72"/>
      <c r="DX134" s="72"/>
      <c r="DY134" s="72"/>
      <c r="DZ134" s="74"/>
      <c r="EA134" s="68"/>
      <c r="EB134" s="68"/>
      <c r="EC134" s="68"/>
      <c r="ED134" s="68"/>
      <c r="EE134" s="68"/>
      <c r="EF134" s="68"/>
      <c r="EG134" s="68"/>
      <c r="EH134" s="68"/>
      <c r="EI134" s="68"/>
      <c r="EJ134" s="68"/>
      <c r="EK134" s="68"/>
    </row>
    <row r="135" spans="1:141" ht="30" customHeight="1">
      <c r="A135" s="3" t="s">
        <v>123</v>
      </c>
      <c r="B135" s="84">
        <v>2026</v>
      </c>
      <c r="C135" s="85" t="s">
        <v>1808</v>
      </c>
      <c r="D135" s="85"/>
      <c r="E135" s="85" t="s">
        <v>125</v>
      </c>
      <c r="F135" s="85">
        <v>144902</v>
      </c>
      <c r="G135" s="89">
        <v>46032</v>
      </c>
      <c r="H135" s="85" t="s">
        <v>1796</v>
      </c>
      <c r="I135" s="85" t="s">
        <v>1809</v>
      </c>
      <c r="J135" s="92" t="s">
        <v>1810</v>
      </c>
      <c r="K135" s="92" t="s">
        <v>1811</v>
      </c>
      <c r="L135" s="85" t="s">
        <v>1812</v>
      </c>
      <c r="M135" s="85" t="s">
        <v>1801</v>
      </c>
      <c r="N135" s="85">
        <v>80111700</v>
      </c>
      <c r="O135" s="85" t="s">
        <v>1802</v>
      </c>
      <c r="P135" s="85" t="s">
        <v>1813</v>
      </c>
      <c r="Q135" s="85">
        <v>125</v>
      </c>
      <c r="R135" s="89">
        <v>46028</v>
      </c>
      <c r="S135" s="85">
        <v>251</v>
      </c>
      <c r="T135" s="89">
        <v>46037</v>
      </c>
      <c r="U135" s="85" t="s">
        <v>134</v>
      </c>
      <c r="V135" s="85" t="s">
        <v>135</v>
      </c>
      <c r="W135" s="85" t="s">
        <v>136</v>
      </c>
      <c r="X135" s="85">
        <v>1</v>
      </c>
      <c r="Y135" s="85" t="s">
        <v>1804</v>
      </c>
      <c r="Z135" s="85" t="s">
        <v>1812</v>
      </c>
      <c r="AA135" s="85" t="s">
        <v>138</v>
      </c>
      <c r="AB135" s="85" t="s">
        <v>139</v>
      </c>
      <c r="AC135" s="85" t="s">
        <v>447</v>
      </c>
      <c r="AD135" s="85"/>
      <c r="AE135" s="85">
        <v>1014197222</v>
      </c>
      <c r="AF135" s="85">
        <v>6</v>
      </c>
      <c r="AG135" s="89">
        <v>32423</v>
      </c>
      <c r="AH135" s="85" t="s">
        <v>1814</v>
      </c>
      <c r="AI135" s="85" t="e">
        <v>#REF!</v>
      </c>
      <c r="AJ135" s="92">
        <v>3042040753</v>
      </c>
      <c r="AK135" s="85" t="s">
        <v>1815</v>
      </c>
      <c r="AL135" s="85" t="s">
        <v>189</v>
      </c>
      <c r="AM135" s="85" t="s">
        <v>385</v>
      </c>
      <c r="AN135" s="85" t="s">
        <v>1790</v>
      </c>
      <c r="AO135" s="85">
        <v>20533153</v>
      </c>
      <c r="AP135" s="85" t="s">
        <v>1791</v>
      </c>
      <c r="AQ135" s="85"/>
      <c r="AR135" s="85"/>
      <c r="AS135" s="89">
        <v>46062</v>
      </c>
      <c r="AT135" s="85"/>
      <c r="AU135" s="85"/>
      <c r="AV135" s="85"/>
      <c r="AW135" s="85"/>
      <c r="AX135" s="85" t="s">
        <v>1792</v>
      </c>
      <c r="AY135" s="85" t="s">
        <v>147</v>
      </c>
      <c r="AZ135" s="105">
        <v>46031</v>
      </c>
      <c r="BA135" s="105">
        <v>46031</v>
      </c>
      <c r="BB135" s="115">
        <v>46432000</v>
      </c>
      <c r="BC135" s="105">
        <v>46038</v>
      </c>
      <c r="BD135" s="105">
        <v>46280</v>
      </c>
      <c r="BE135" s="105">
        <f t="shared" si="6"/>
        <v>46280</v>
      </c>
      <c r="BF135" s="122"/>
      <c r="BG135" s="85" t="s">
        <v>929</v>
      </c>
      <c r="BH135" s="110">
        <v>5804000</v>
      </c>
      <c r="BI135" s="85"/>
      <c r="BJ135" s="85"/>
      <c r="BK135" s="85"/>
      <c r="BL135" s="85"/>
      <c r="BM135" s="85"/>
      <c r="BN135" s="85"/>
      <c r="BO135" s="85"/>
      <c r="BP135" s="85"/>
      <c r="BQ135" s="85"/>
      <c r="BR135" s="85"/>
      <c r="BS135" s="85"/>
      <c r="BT135" s="85"/>
      <c r="BU135" s="85"/>
      <c r="BV135" s="85"/>
      <c r="BW135" s="85"/>
      <c r="BX135" s="85"/>
      <c r="BY135" s="85"/>
      <c r="BZ135" s="85"/>
      <c r="CA135" s="85"/>
      <c r="CB135" s="85"/>
      <c r="CC135" s="85"/>
      <c r="CD135" s="85"/>
      <c r="CE135" s="85"/>
      <c r="CF135" s="85"/>
      <c r="CG135" s="85"/>
      <c r="CH135" s="85"/>
      <c r="CI135" s="85"/>
      <c r="CJ135" s="85"/>
      <c r="CK135" s="85"/>
      <c r="CL135" s="85">
        <v>0</v>
      </c>
      <c r="CM135" s="110">
        <v>46432000</v>
      </c>
      <c r="CN135" s="85"/>
      <c r="CO135" s="89">
        <v>46280</v>
      </c>
      <c r="CP135" s="89">
        <f t="shared" si="7"/>
        <v>46460</v>
      </c>
      <c r="CQ135" s="115">
        <v>46432000</v>
      </c>
      <c r="CR135" s="85" t="s">
        <v>149</v>
      </c>
      <c r="CS135" s="89">
        <v>46036</v>
      </c>
      <c r="CT135" s="128">
        <v>1446101155425</v>
      </c>
      <c r="CU135" s="85"/>
      <c r="CV135" s="85"/>
      <c r="CW135" s="85" t="s">
        <v>1807</v>
      </c>
      <c r="CX135" s="85" t="s">
        <v>447</v>
      </c>
      <c r="CY135" s="85" t="s">
        <v>1816</v>
      </c>
      <c r="CZ135" s="85">
        <v>2537</v>
      </c>
      <c r="DA135" s="85" t="s">
        <v>152</v>
      </c>
      <c r="DB135" s="85">
        <v>5</v>
      </c>
      <c r="DC135" s="85" t="s">
        <v>153</v>
      </c>
      <c r="DD135" s="85"/>
      <c r="DE135" s="85"/>
      <c r="DF135" s="85"/>
      <c r="DG135" s="85"/>
      <c r="DH135" s="85"/>
      <c r="DI135" s="85"/>
      <c r="DJ135" s="85"/>
      <c r="DK135" s="85"/>
      <c r="DL135" s="85"/>
      <c r="DM135" s="85"/>
      <c r="DN135" s="85"/>
      <c r="DO135" s="85"/>
      <c r="DP135" s="85"/>
      <c r="DQ135" s="85"/>
      <c r="DR135" s="85"/>
      <c r="DS135" s="85"/>
      <c r="DT135" s="86"/>
      <c r="DU135" s="81"/>
      <c r="DV135" s="72"/>
      <c r="DW135" s="72"/>
      <c r="DX135" s="72"/>
      <c r="DY135" s="72"/>
      <c r="DZ135" s="74"/>
      <c r="EA135" s="68"/>
      <c r="EB135" s="68"/>
      <c r="EC135" s="68"/>
      <c r="ED135" s="68"/>
      <c r="EE135" s="68"/>
      <c r="EF135" s="68"/>
      <c r="EG135" s="68"/>
      <c r="EH135" s="68"/>
      <c r="EI135" s="68"/>
      <c r="EJ135" s="68"/>
      <c r="EK135" s="68"/>
    </row>
    <row r="136" spans="1:141" ht="30" customHeight="1">
      <c r="A136" s="3" t="s">
        <v>123</v>
      </c>
      <c r="B136" s="84">
        <v>2026</v>
      </c>
      <c r="C136" s="85" t="s">
        <v>1817</v>
      </c>
      <c r="D136" s="85"/>
      <c r="E136" s="85" t="s">
        <v>125</v>
      </c>
      <c r="F136" s="85">
        <v>144902</v>
      </c>
      <c r="G136" s="89">
        <v>46032</v>
      </c>
      <c r="H136" s="85" t="s">
        <v>1796</v>
      </c>
      <c r="I136" s="85" t="s">
        <v>1818</v>
      </c>
      <c r="J136" s="92" t="s">
        <v>1819</v>
      </c>
      <c r="K136" s="92" t="s">
        <v>1820</v>
      </c>
      <c r="L136" s="85" t="s">
        <v>1821</v>
      </c>
      <c r="M136" s="85" t="s">
        <v>1801</v>
      </c>
      <c r="N136" s="85">
        <v>80111700</v>
      </c>
      <c r="O136" s="85" t="s">
        <v>1802</v>
      </c>
      <c r="P136" s="85" t="s">
        <v>1822</v>
      </c>
      <c r="Q136" s="85">
        <v>125</v>
      </c>
      <c r="R136" s="89">
        <v>46028</v>
      </c>
      <c r="S136" s="85">
        <v>1940</v>
      </c>
      <c r="T136" s="89">
        <v>46052</v>
      </c>
      <c r="U136" s="85" t="s">
        <v>134</v>
      </c>
      <c r="V136" s="85" t="s">
        <v>135</v>
      </c>
      <c r="W136" s="85" t="s">
        <v>136</v>
      </c>
      <c r="X136" s="85">
        <v>1</v>
      </c>
      <c r="Y136" s="85" t="s">
        <v>1823</v>
      </c>
      <c r="Z136" s="85" t="s">
        <v>1821</v>
      </c>
      <c r="AA136" s="85" t="s">
        <v>138</v>
      </c>
      <c r="AB136" s="85" t="s">
        <v>164</v>
      </c>
      <c r="AC136" s="85" t="s">
        <v>203</v>
      </c>
      <c r="AD136" s="85"/>
      <c r="AE136" s="85">
        <v>1018452569</v>
      </c>
      <c r="AF136" s="85">
        <v>4</v>
      </c>
      <c r="AG136" s="89">
        <v>33771</v>
      </c>
      <c r="AH136" s="85" t="s">
        <v>1824</v>
      </c>
      <c r="AI136" s="85" t="s">
        <v>1825</v>
      </c>
      <c r="AJ136" s="92">
        <v>3176184455</v>
      </c>
      <c r="AK136" s="85" t="s">
        <v>1826</v>
      </c>
      <c r="AL136" s="85" t="s">
        <v>189</v>
      </c>
      <c r="AM136" s="85" t="s">
        <v>385</v>
      </c>
      <c r="AN136" s="85" t="s">
        <v>1790</v>
      </c>
      <c r="AO136" s="85">
        <v>20533153</v>
      </c>
      <c r="AP136" s="85" t="s">
        <v>1791</v>
      </c>
      <c r="AQ136" s="85"/>
      <c r="AR136" s="85"/>
      <c r="AS136" s="89">
        <v>46062</v>
      </c>
      <c r="AT136" s="85"/>
      <c r="AU136" s="85"/>
      <c r="AV136" s="85"/>
      <c r="AW136" s="85"/>
      <c r="AX136" s="85" t="s">
        <v>1792</v>
      </c>
      <c r="AY136" s="85" t="s">
        <v>147</v>
      </c>
      <c r="AZ136" s="105">
        <v>46031</v>
      </c>
      <c r="BA136" s="105">
        <v>46049</v>
      </c>
      <c r="BB136" s="115">
        <v>46432000</v>
      </c>
      <c r="BC136" s="105">
        <v>46052</v>
      </c>
      <c r="BD136" s="105">
        <v>46294</v>
      </c>
      <c r="BE136" s="105">
        <f t="shared" si="6"/>
        <v>46294</v>
      </c>
      <c r="BF136" s="122"/>
      <c r="BG136" s="85" t="s">
        <v>929</v>
      </c>
      <c r="BH136" s="110">
        <v>5804000</v>
      </c>
      <c r="BI136" s="85"/>
      <c r="BJ136" s="85"/>
      <c r="BK136" s="85"/>
      <c r="BL136" s="85"/>
      <c r="BM136" s="85"/>
      <c r="BN136" s="85"/>
      <c r="BO136" s="85"/>
      <c r="BP136" s="85"/>
      <c r="BQ136" s="85"/>
      <c r="BR136" s="85"/>
      <c r="BS136" s="85"/>
      <c r="BT136" s="85"/>
      <c r="BU136" s="85"/>
      <c r="BV136" s="85"/>
      <c r="BW136" s="85"/>
      <c r="BX136" s="85"/>
      <c r="BY136" s="85"/>
      <c r="BZ136" s="85"/>
      <c r="CA136" s="85"/>
      <c r="CB136" s="85"/>
      <c r="CC136" s="85"/>
      <c r="CD136" s="85"/>
      <c r="CE136" s="85"/>
      <c r="CF136" s="85"/>
      <c r="CG136" s="85"/>
      <c r="CH136" s="85"/>
      <c r="CI136" s="85"/>
      <c r="CJ136" s="85"/>
      <c r="CK136" s="85"/>
      <c r="CL136" s="85">
        <v>0</v>
      </c>
      <c r="CM136" s="110">
        <v>46432000</v>
      </c>
      <c r="CN136" s="85"/>
      <c r="CO136" s="89">
        <v>46294</v>
      </c>
      <c r="CP136" s="89">
        <f t="shared" si="7"/>
        <v>46474</v>
      </c>
      <c r="CQ136" s="115">
        <v>46432000</v>
      </c>
      <c r="CR136" s="85" t="s">
        <v>149</v>
      </c>
      <c r="CS136" s="89">
        <v>46050</v>
      </c>
      <c r="CT136" s="128">
        <v>2144101490970</v>
      </c>
      <c r="CU136" s="85"/>
      <c r="CV136" s="85"/>
      <c r="CW136" s="85" t="s">
        <v>1807</v>
      </c>
      <c r="CX136" s="85" t="s">
        <v>203</v>
      </c>
      <c r="CY136" s="85" t="s">
        <v>957</v>
      </c>
      <c r="CZ136" s="85">
        <v>2537</v>
      </c>
      <c r="DA136" s="85" t="s">
        <v>152</v>
      </c>
      <c r="DB136" s="85">
        <v>5</v>
      </c>
      <c r="DC136" s="85" t="s">
        <v>153</v>
      </c>
      <c r="DD136" s="85"/>
      <c r="DE136" s="85"/>
      <c r="DF136" s="85"/>
      <c r="DG136" s="85"/>
      <c r="DH136" s="85"/>
      <c r="DI136" s="85"/>
      <c r="DJ136" s="85"/>
      <c r="DK136" s="85"/>
      <c r="DL136" s="85"/>
      <c r="DM136" s="85"/>
      <c r="DN136" s="85"/>
      <c r="DO136" s="85"/>
      <c r="DP136" s="85"/>
      <c r="DQ136" s="85"/>
      <c r="DR136" s="85"/>
      <c r="DS136" s="85"/>
      <c r="DT136" s="86"/>
      <c r="DU136" s="81"/>
      <c r="DV136" s="72"/>
      <c r="DW136" s="72"/>
      <c r="DX136" s="72"/>
      <c r="DY136" s="72"/>
      <c r="DZ136" s="74"/>
      <c r="EA136" s="68"/>
      <c r="EB136" s="68"/>
      <c r="EC136" s="68"/>
      <c r="ED136" s="68"/>
      <c r="EE136" s="68"/>
      <c r="EF136" s="68"/>
      <c r="EG136" s="68"/>
      <c r="EH136" s="68"/>
      <c r="EI136" s="68"/>
      <c r="EJ136" s="68"/>
      <c r="EK136" s="68"/>
    </row>
    <row r="137" spans="1:141" ht="30" customHeight="1">
      <c r="A137" s="3" t="s">
        <v>123</v>
      </c>
      <c r="B137" s="84">
        <v>2026</v>
      </c>
      <c r="C137" s="85" t="s">
        <v>1827</v>
      </c>
      <c r="D137" s="85"/>
      <c r="E137" s="85" t="s">
        <v>125</v>
      </c>
      <c r="F137" s="85">
        <v>144910</v>
      </c>
      <c r="G137" s="89">
        <v>46032</v>
      </c>
      <c r="H137" s="85" t="s">
        <v>1828</v>
      </c>
      <c r="I137" s="85" t="s">
        <v>1829</v>
      </c>
      <c r="J137" s="92" t="s">
        <v>1830</v>
      </c>
      <c r="K137" s="92" t="s">
        <v>1831</v>
      </c>
      <c r="L137" s="85" t="s">
        <v>1832</v>
      </c>
      <c r="M137" s="85" t="s">
        <v>1833</v>
      </c>
      <c r="N137" s="85">
        <v>80111700</v>
      </c>
      <c r="O137" s="85" t="s">
        <v>1834</v>
      </c>
      <c r="P137" s="85" t="s">
        <v>1835</v>
      </c>
      <c r="Q137" s="85">
        <v>126</v>
      </c>
      <c r="R137" s="89">
        <v>46028</v>
      </c>
      <c r="S137" s="85">
        <v>247</v>
      </c>
      <c r="T137" s="89">
        <v>46037</v>
      </c>
      <c r="U137" s="85" t="s">
        <v>134</v>
      </c>
      <c r="V137" s="85" t="s">
        <v>135</v>
      </c>
      <c r="W137" s="85" t="s">
        <v>460</v>
      </c>
      <c r="X137" s="85">
        <v>1</v>
      </c>
      <c r="Y137" s="85" t="s">
        <v>1836</v>
      </c>
      <c r="Z137" s="85" t="s">
        <v>1832</v>
      </c>
      <c r="AA137" s="85" t="s">
        <v>138</v>
      </c>
      <c r="AB137" s="85" t="s">
        <v>139</v>
      </c>
      <c r="AC137" s="85" t="s">
        <v>1837</v>
      </c>
      <c r="AD137" s="85"/>
      <c r="AE137" s="85">
        <v>1019069178</v>
      </c>
      <c r="AF137" s="85">
        <v>1</v>
      </c>
      <c r="AG137" s="89">
        <v>33636</v>
      </c>
      <c r="AH137" s="85" t="s">
        <v>1838</v>
      </c>
      <c r="AI137" s="85"/>
      <c r="AJ137" s="92">
        <v>3028435423</v>
      </c>
      <c r="AK137" s="85" t="s">
        <v>1839</v>
      </c>
      <c r="AL137" s="85" t="s">
        <v>143</v>
      </c>
      <c r="AM137" s="85" t="s">
        <v>234</v>
      </c>
      <c r="AN137" s="85" t="s">
        <v>1790</v>
      </c>
      <c r="AO137" s="85">
        <v>20533153</v>
      </c>
      <c r="AP137" s="85" t="s">
        <v>1791</v>
      </c>
      <c r="AQ137" s="85"/>
      <c r="AR137" s="85"/>
      <c r="AS137" s="89">
        <v>46062</v>
      </c>
      <c r="AT137" s="85"/>
      <c r="AU137" s="85"/>
      <c r="AV137" s="85"/>
      <c r="AW137" s="85"/>
      <c r="AX137" s="85" t="s">
        <v>1792</v>
      </c>
      <c r="AY137" s="85" t="s">
        <v>147</v>
      </c>
      <c r="AZ137" s="105">
        <v>46031</v>
      </c>
      <c r="BA137" s="105">
        <v>46032</v>
      </c>
      <c r="BB137" s="115">
        <v>37136000</v>
      </c>
      <c r="BC137" s="105">
        <v>46038</v>
      </c>
      <c r="BD137" s="105">
        <v>46280</v>
      </c>
      <c r="BE137" s="105">
        <f t="shared" si="6"/>
        <v>46280</v>
      </c>
      <c r="BF137" s="122"/>
      <c r="BG137" s="85" t="s">
        <v>929</v>
      </c>
      <c r="BH137" s="110">
        <v>4642000</v>
      </c>
      <c r="BI137" s="85"/>
      <c r="BJ137" s="85"/>
      <c r="BK137" s="85"/>
      <c r="BL137" s="85"/>
      <c r="BM137" s="85"/>
      <c r="BN137" s="85"/>
      <c r="BO137" s="85"/>
      <c r="BP137" s="85"/>
      <c r="BQ137" s="85"/>
      <c r="BR137" s="85"/>
      <c r="BS137" s="85"/>
      <c r="BT137" s="85"/>
      <c r="BU137" s="85"/>
      <c r="BV137" s="85"/>
      <c r="BW137" s="85"/>
      <c r="BX137" s="85"/>
      <c r="BY137" s="85"/>
      <c r="BZ137" s="85"/>
      <c r="CA137" s="85"/>
      <c r="CB137" s="85"/>
      <c r="CC137" s="85"/>
      <c r="CD137" s="85"/>
      <c r="CE137" s="85"/>
      <c r="CF137" s="85"/>
      <c r="CG137" s="85"/>
      <c r="CH137" s="85"/>
      <c r="CI137" s="85"/>
      <c r="CJ137" s="85"/>
      <c r="CK137" s="85"/>
      <c r="CL137" s="85">
        <v>0</v>
      </c>
      <c r="CM137" s="110">
        <v>37136000</v>
      </c>
      <c r="CN137" s="85"/>
      <c r="CO137" s="89">
        <v>46280</v>
      </c>
      <c r="CP137" s="89">
        <f t="shared" si="7"/>
        <v>46460</v>
      </c>
      <c r="CQ137" s="115">
        <v>37136000</v>
      </c>
      <c r="CR137" s="85" t="s">
        <v>149</v>
      </c>
      <c r="CS137" s="89">
        <v>46036</v>
      </c>
      <c r="CT137" s="128">
        <v>1446101156119</v>
      </c>
      <c r="CU137" s="85"/>
      <c r="CV137" s="85"/>
      <c r="CW137" s="85" t="s">
        <v>1840</v>
      </c>
      <c r="CX137" s="85" t="s">
        <v>1837</v>
      </c>
      <c r="CY137" s="85" t="s">
        <v>867</v>
      </c>
      <c r="CZ137" s="85">
        <v>2537</v>
      </c>
      <c r="DA137" s="85" t="s">
        <v>152</v>
      </c>
      <c r="DB137" s="85">
        <v>5</v>
      </c>
      <c r="DC137" s="85" t="s">
        <v>153</v>
      </c>
      <c r="DD137" s="85"/>
      <c r="DE137" s="85"/>
      <c r="DF137" s="85"/>
      <c r="DG137" s="85"/>
      <c r="DH137" s="85"/>
      <c r="DI137" s="85"/>
      <c r="DJ137" s="85"/>
      <c r="DK137" s="85"/>
      <c r="DL137" s="85"/>
      <c r="DM137" s="85"/>
      <c r="DN137" s="85"/>
      <c r="DO137" s="85"/>
      <c r="DP137" s="85"/>
      <c r="DQ137" s="85"/>
      <c r="DR137" s="85"/>
      <c r="DS137" s="85"/>
      <c r="DT137" s="86"/>
      <c r="DU137" s="81"/>
      <c r="DV137" s="72"/>
      <c r="DW137" s="72"/>
      <c r="DX137" s="72"/>
      <c r="DY137" s="72"/>
      <c r="DZ137" s="74"/>
      <c r="EA137" s="68"/>
      <c r="EB137" s="68"/>
      <c r="EC137" s="68"/>
      <c r="ED137" s="68"/>
      <c r="EE137" s="68"/>
      <c r="EF137" s="68"/>
      <c r="EG137" s="68"/>
      <c r="EH137" s="68"/>
      <c r="EI137" s="68"/>
      <c r="EJ137" s="68"/>
      <c r="EK137" s="68"/>
    </row>
    <row r="138" spans="1:141" ht="30" customHeight="1">
      <c r="A138" s="3" t="s">
        <v>123</v>
      </c>
      <c r="B138" s="84">
        <v>2026</v>
      </c>
      <c r="C138" s="85" t="s">
        <v>1841</v>
      </c>
      <c r="D138" s="85"/>
      <c r="E138" s="85" t="s">
        <v>125</v>
      </c>
      <c r="F138" s="85">
        <v>144910</v>
      </c>
      <c r="G138" s="89">
        <v>46032</v>
      </c>
      <c r="H138" s="85" t="s">
        <v>1828</v>
      </c>
      <c r="I138" s="85" t="s">
        <v>1842</v>
      </c>
      <c r="J138" s="92" t="s">
        <v>1843</v>
      </c>
      <c r="K138" s="92" t="s">
        <v>1844</v>
      </c>
      <c r="L138" s="85" t="s">
        <v>1845</v>
      </c>
      <c r="M138" s="85" t="s">
        <v>1833</v>
      </c>
      <c r="N138" s="85">
        <v>80111700</v>
      </c>
      <c r="O138" s="85" t="s">
        <v>1834</v>
      </c>
      <c r="P138" s="85" t="s">
        <v>1846</v>
      </c>
      <c r="Q138" s="85">
        <v>126</v>
      </c>
      <c r="R138" s="89">
        <v>46028</v>
      </c>
      <c r="S138" s="85">
        <v>244</v>
      </c>
      <c r="T138" s="89">
        <v>46037</v>
      </c>
      <c r="U138" s="85" t="s">
        <v>134</v>
      </c>
      <c r="V138" s="85" t="s">
        <v>135</v>
      </c>
      <c r="W138" s="85" t="s">
        <v>460</v>
      </c>
      <c r="X138" s="85">
        <v>1</v>
      </c>
      <c r="Y138" s="85" t="s">
        <v>1836</v>
      </c>
      <c r="Z138" s="85" t="s">
        <v>1845</v>
      </c>
      <c r="AA138" s="85" t="s">
        <v>138</v>
      </c>
      <c r="AB138" s="85" t="s">
        <v>139</v>
      </c>
      <c r="AC138" s="85" t="s">
        <v>203</v>
      </c>
      <c r="AD138" s="85"/>
      <c r="AE138" s="85">
        <v>1023928325</v>
      </c>
      <c r="AF138" s="85">
        <v>7</v>
      </c>
      <c r="AG138" s="89">
        <v>34224</v>
      </c>
      <c r="AH138" s="85" t="s">
        <v>1847</v>
      </c>
      <c r="AI138" s="85"/>
      <c r="AJ138" s="92">
        <v>3196227528</v>
      </c>
      <c r="AK138" s="85" t="s">
        <v>1848</v>
      </c>
      <c r="AL138" s="85" t="s">
        <v>189</v>
      </c>
      <c r="AM138" s="85" t="s">
        <v>234</v>
      </c>
      <c r="AN138" s="85" t="s">
        <v>1790</v>
      </c>
      <c r="AO138" s="85">
        <v>20533153</v>
      </c>
      <c r="AP138" s="85" t="s">
        <v>1791</v>
      </c>
      <c r="AQ138" s="85"/>
      <c r="AR138" s="85"/>
      <c r="AS138" s="89">
        <v>46062</v>
      </c>
      <c r="AT138" s="85"/>
      <c r="AU138" s="85"/>
      <c r="AV138" s="85"/>
      <c r="AW138" s="85"/>
      <c r="AX138" s="85" t="s">
        <v>1792</v>
      </c>
      <c r="AY138" s="85" t="s">
        <v>147</v>
      </c>
      <c r="AZ138" s="105">
        <v>46031</v>
      </c>
      <c r="BA138" s="105">
        <v>46031</v>
      </c>
      <c r="BB138" s="115">
        <v>37136000</v>
      </c>
      <c r="BC138" s="105">
        <v>46037</v>
      </c>
      <c r="BD138" s="105">
        <v>46279</v>
      </c>
      <c r="BE138" s="105">
        <v>46279</v>
      </c>
      <c r="BF138" s="122"/>
      <c r="BG138" s="85" t="s">
        <v>929</v>
      </c>
      <c r="BH138" s="110">
        <v>4642000</v>
      </c>
      <c r="BI138" s="85"/>
      <c r="BJ138" s="85"/>
      <c r="BK138" s="85"/>
      <c r="BL138" s="85"/>
      <c r="BM138" s="85"/>
      <c r="BN138" s="85"/>
      <c r="BO138" s="85"/>
      <c r="BP138" s="85"/>
      <c r="BQ138" s="85"/>
      <c r="BR138" s="85"/>
      <c r="BS138" s="85"/>
      <c r="BT138" s="85"/>
      <c r="BU138" s="85"/>
      <c r="BV138" s="85"/>
      <c r="BW138" s="85"/>
      <c r="BX138" s="85"/>
      <c r="BY138" s="85"/>
      <c r="BZ138" s="85"/>
      <c r="CA138" s="85"/>
      <c r="CB138" s="85"/>
      <c r="CC138" s="85"/>
      <c r="CD138" s="85"/>
      <c r="CE138" s="85"/>
      <c r="CF138" s="85"/>
      <c r="CG138" s="85"/>
      <c r="CH138" s="85"/>
      <c r="CI138" s="85"/>
      <c r="CJ138" s="85"/>
      <c r="CK138" s="85"/>
      <c r="CL138" s="85">
        <v>0</v>
      </c>
      <c r="CM138" s="110">
        <v>37136000</v>
      </c>
      <c r="CN138" s="85"/>
      <c r="CO138" s="89">
        <v>46279</v>
      </c>
      <c r="CP138" s="89">
        <f t="shared" si="7"/>
        <v>46459</v>
      </c>
      <c r="CQ138" s="115">
        <v>37136000</v>
      </c>
      <c r="CR138" s="85" t="s">
        <v>223</v>
      </c>
      <c r="CS138" s="89">
        <v>46035</v>
      </c>
      <c r="CT138" s="128">
        <v>2146101127895</v>
      </c>
      <c r="CU138" s="85"/>
      <c r="CV138" s="85"/>
      <c r="CW138" s="85" t="s">
        <v>1840</v>
      </c>
      <c r="CX138" s="85" t="s">
        <v>203</v>
      </c>
      <c r="CY138" s="85" t="s">
        <v>1849</v>
      </c>
      <c r="CZ138" s="85">
        <v>2537</v>
      </c>
      <c r="DA138" s="85" t="s">
        <v>152</v>
      </c>
      <c r="DB138" s="85">
        <v>5</v>
      </c>
      <c r="DC138" s="85" t="s">
        <v>153</v>
      </c>
      <c r="DD138" s="85"/>
      <c r="DE138" s="85"/>
      <c r="DF138" s="85"/>
      <c r="DG138" s="85"/>
      <c r="DH138" s="85"/>
      <c r="DI138" s="85"/>
      <c r="DJ138" s="85"/>
      <c r="DK138" s="85"/>
      <c r="DL138" s="85"/>
      <c r="DM138" s="85"/>
      <c r="DN138" s="85"/>
      <c r="DO138" s="85"/>
      <c r="DP138" s="85"/>
      <c r="DQ138" s="85"/>
      <c r="DR138" s="85"/>
      <c r="DS138" s="85"/>
      <c r="DT138" s="86"/>
      <c r="DU138" s="81"/>
      <c r="DV138" s="72"/>
      <c r="DW138" s="72"/>
      <c r="DX138" s="72"/>
      <c r="DY138" s="72"/>
      <c r="DZ138" s="74"/>
      <c r="EA138" s="68"/>
      <c r="EB138" s="68"/>
      <c r="EC138" s="68"/>
      <c r="ED138" s="68"/>
      <c r="EE138" s="68"/>
      <c r="EF138" s="68"/>
      <c r="EG138" s="68"/>
      <c r="EH138" s="68"/>
      <c r="EI138" s="68"/>
      <c r="EJ138" s="68"/>
      <c r="EK138" s="68"/>
    </row>
    <row r="139" spans="1:141" ht="30" customHeight="1">
      <c r="A139" s="3" t="s">
        <v>123</v>
      </c>
      <c r="B139" s="84">
        <v>2026</v>
      </c>
      <c r="C139" s="85" t="s">
        <v>1850</v>
      </c>
      <c r="D139" s="85"/>
      <c r="E139" s="85" t="s">
        <v>125</v>
      </c>
      <c r="F139" s="85">
        <v>146374</v>
      </c>
      <c r="G139" s="89">
        <v>46030</v>
      </c>
      <c r="H139" s="85" t="s">
        <v>1851</v>
      </c>
      <c r="I139" s="85" t="s">
        <v>1852</v>
      </c>
      <c r="J139" s="92" t="s">
        <v>1853</v>
      </c>
      <c r="K139" s="92" t="s">
        <v>1854</v>
      </c>
      <c r="L139" s="85" t="s">
        <v>1855</v>
      </c>
      <c r="M139" s="85" t="s">
        <v>1856</v>
      </c>
      <c r="N139" s="85">
        <v>80111700</v>
      </c>
      <c r="O139" s="85" t="s">
        <v>1857</v>
      </c>
      <c r="P139" s="85" t="s">
        <v>1858</v>
      </c>
      <c r="Q139" s="85">
        <v>56</v>
      </c>
      <c r="R139" s="89">
        <v>46028</v>
      </c>
      <c r="S139" s="85">
        <v>233</v>
      </c>
      <c r="T139" s="89">
        <v>46037</v>
      </c>
      <c r="U139" s="85" t="s">
        <v>1859</v>
      </c>
      <c r="V139" s="85" t="s">
        <v>135</v>
      </c>
      <c r="W139" s="85" t="s">
        <v>460</v>
      </c>
      <c r="X139" s="85">
        <v>1</v>
      </c>
      <c r="Y139" s="85" t="s">
        <v>1860</v>
      </c>
      <c r="Z139" s="85" t="s">
        <v>1855</v>
      </c>
      <c r="AA139" s="85" t="s">
        <v>138</v>
      </c>
      <c r="AB139" s="85" t="s">
        <v>164</v>
      </c>
      <c r="AC139" s="85" t="s">
        <v>218</v>
      </c>
      <c r="AD139" s="85"/>
      <c r="AE139" s="85">
        <v>79512321</v>
      </c>
      <c r="AF139" s="85">
        <v>4</v>
      </c>
      <c r="AG139" s="89">
        <v>25628</v>
      </c>
      <c r="AH139" s="85" t="s">
        <v>1861</v>
      </c>
      <c r="AI139" s="85"/>
      <c r="AJ139" s="92">
        <v>3102959225</v>
      </c>
      <c r="AK139" s="85" t="s">
        <v>1862</v>
      </c>
      <c r="AL139" s="85" t="s">
        <v>189</v>
      </c>
      <c r="AM139" s="85" t="s">
        <v>385</v>
      </c>
      <c r="AN139" s="85" t="s">
        <v>1863</v>
      </c>
      <c r="AO139" s="85">
        <v>93376179</v>
      </c>
      <c r="AP139" s="85" t="s">
        <v>1864</v>
      </c>
      <c r="AQ139" s="85"/>
      <c r="AR139" s="85"/>
      <c r="AS139" s="89">
        <v>46062</v>
      </c>
      <c r="AT139" s="85"/>
      <c r="AU139" s="85"/>
      <c r="AV139" s="85"/>
      <c r="AW139" s="85"/>
      <c r="AX139" s="85" t="s">
        <v>1865</v>
      </c>
      <c r="AY139" s="85" t="s">
        <v>147</v>
      </c>
      <c r="AZ139" s="105">
        <v>46031</v>
      </c>
      <c r="BA139" s="105">
        <v>46032</v>
      </c>
      <c r="BB139" s="115">
        <v>24520000</v>
      </c>
      <c r="BC139" s="105">
        <v>46037</v>
      </c>
      <c r="BD139" s="105">
        <v>46279</v>
      </c>
      <c r="BE139" s="105">
        <f t="shared" ref="BE139:BE202" si="8">$CO139</f>
        <v>46279</v>
      </c>
      <c r="BF139" s="122"/>
      <c r="BG139" s="85" t="s">
        <v>929</v>
      </c>
      <c r="BH139" s="110">
        <v>3065000</v>
      </c>
      <c r="BI139" s="85"/>
      <c r="BJ139" s="85"/>
      <c r="BK139" s="85"/>
      <c r="BL139" s="85"/>
      <c r="BM139" s="85"/>
      <c r="BN139" s="85"/>
      <c r="BO139" s="85"/>
      <c r="BP139" s="85"/>
      <c r="BQ139" s="85"/>
      <c r="BR139" s="85"/>
      <c r="BS139" s="85"/>
      <c r="BT139" s="85"/>
      <c r="BU139" s="85"/>
      <c r="BV139" s="85"/>
      <c r="BW139" s="85"/>
      <c r="BX139" s="85"/>
      <c r="BY139" s="85"/>
      <c r="BZ139" s="85"/>
      <c r="CA139" s="85"/>
      <c r="CB139" s="85"/>
      <c r="CC139" s="85"/>
      <c r="CD139" s="85"/>
      <c r="CE139" s="85"/>
      <c r="CF139" s="85"/>
      <c r="CG139" s="85"/>
      <c r="CH139" s="85"/>
      <c r="CI139" s="85"/>
      <c r="CJ139" s="85"/>
      <c r="CK139" s="85"/>
      <c r="CL139" s="85">
        <v>0</v>
      </c>
      <c r="CM139" s="110">
        <v>24520000</v>
      </c>
      <c r="CN139" s="85"/>
      <c r="CO139" s="89">
        <v>46279</v>
      </c>
      <c r="CP139" s="89">
        <f t="shared" si="7"/>
        <v>46459</v>
      </c>
      <c r="CQ139" s="115">
        <v>24520000</v>
      </c>
      <c r="CR139" s="85" t="s">
        <v>223</v>
      </c>
      <c r="CS139" s="89">
        <v>46035</v>
      </c>
      <c r="CT139" s="128">
        <v>2144101489331</v>
      </c>
      <c r="CU139" s="85"/>
      <c r="CV139" s="85"/>
      <c r="CW139" s="85" t="s">
        <v>1866</v>
      </c>
      <c r="CX139" s="85" t="s">
        <v>218</v>
      </c>
      <c r="CY139" s="85" t="s">
        <v>1867</v>
      </c>
      <c r="CZ139" s="85">
        <v>2456</v>
      </c>
      <c r="DA139" s="85" t="s">
        <v>1868</v>
      </c>
      <c r="DB139" s="85">
        <v>5</v>
      </c>
      <c r="DC139" s="85" t="s">
        <v>153</v>
      </c>
      <c r="DD139" s="85"/>
      <c r="DE139" s="85"/>
      <c r="DF139" s="85"/>
      <c r="DG139" s="85"/>
      <c r="DH139" s="85"/>
      <c r="DI139" s="85"/>
      <c r="DJ139" s="85"/>
      <c r="DK139" s="85"/>
      <c r="DL139" s="85"/>
      <c r="DM139" s="85"/>
      <c r="DN139" s="85"/>
      <c r="DO139" s="85"/>
      <c r="DP139" s="85"/>
      <c r="DQ139" s="85"/>
      <c r="DR139" s="85"/>
      <c r="DS139" s="85"/>
      <c r="DT139" s="86"/>
      <c r="DU139" s="81"/>
      <c r="DV139" s="72"/>
      <c r="DW139" s="72"/>
      <c r="DX139" s="72"/>
      <c r="DY139" s="72"/>
      <c r="DZ139" s="74"/>
      <c r="EA139" s="68"/>
      <c r="EB139" s="68"/>
      <c r="EC139" s="68"/>
      <c r="ED139" s="68"/>
      <c r="EE139" s="68"/>
      <c r="EF139" s="68"/>
      <c r="EG139" s="68"/>
      <c r="EH139" s="68"/>
      <c r="EI139" s="68"/>
      <c r="EJ139" s="68"/>
      <c r="EK139" s="68"/>
    </row>
    <row r="140" spans="1:141" ht="30" customHeight="1">
      <c r="A140" s="3" t="s">
        <v>123</v>
      </c>
      <c r="B140" s="84">
        <v>2026</v>
      </c>
      <c r="C140" s="85" t="s">
        <v>1869</v>
      </c>
      <c r="D140" s="85"/>
      <c r="E140" s="85" t="s">
        <v>125</v>
      </c>
      <c r="F140" s="85">
        <v>146374</v>
      </c>
      <c r="G140" s="89">
        <v>46033</v>
      </c>
      <c r="H140" s="85" t="s">
        <v>1851</v>
      </c>
      <c r="I140" s="85" t="s">
        <v>1870</v>
      </c>
      <c r="J140" s="92" t="s">
        <v>1871</v>
      </c>
      <c r="K140" s="92" t="s">
        <v>1872</v>
      </c>
      <c r="L140" s="85" t="s">
        <v>1873</v>
      </c>
      <c r="M140" s="85" t="s">
        <v>1856</v>
      </c>
      <c r="N140" s="85">
        <v>80111700</v>
      </c>
      <c r="O140" s="85" t="s">
        <v>1857</v>
      </c>
      <c r="P140" s="85" t="s">
        <v>1874</v>
      </c>
      <c r="Q140" s="85">
        <v>56</v>
      </c>
      <c r="R140" s="89">
        <v>46028</v>
      </c>
      <c r="S140" s="85">
        <v>252</v>
      </c>
      <c r="T140" s="89">
        <v>46037</v>
      </c>
      <c r="U140" s="85" t="s">
        <v>1859</v>
      </c>
      <c r="V140" s="85" t="s">
        <v>135</v>
      </c>
      <c r="W140" s="85" t="s">
        <v>460</v>
      </c>
      <c r="X140" s="85">
        <v>1</v>
      </c>
      <c r="Y140" s="85" t="s">
        <v>1860</v>
      </c>
      <c r="Z140" s="85" t="s">
        <v>1873</v>
      </c>
      <c r="AA140" s="85" t="s">
        <v>138</v>
      </c>
      <c r="AB140" s="85" t="s">
        <v>164</v>
      </c>
      <c r="AC140" s="85" t="s">
        <v>218</v>
      </c>
      <c r="AD140" s="85"/>
      <c r="AE140" s="85">
        <v>79870166</v>
      </c>
      <c r="AF140" s="85">
        <v>3</v>
      </c>
      <c r="AG140" s="89">
        <v>27451</v>
      </c>
      <c r="AH140" s="85" t="s">
        <v>1875</v>
      </c>
      <c r="AI140" s="85"/>
      <c r="AJ140" s="92">
        <v>3103109216</v>
      </c>
      <c r="AK140" s="85" t="s">
        <v>1876</v>
      </c>
      <c r="AL140" s="85" t="s">
        <v>189</v>
      </c>
      <c r="AM140" s="85" t="s">
        <v>144</v>
      </c>
      <c r="AN140" s="85" t="s">
        <v>1863</v>
      </c>
      <c r="AO140" s="85">
        <v>93376179</v>
      </c>
      <c r="AP140" s="85" t="s">
        <v>1864</v>
      </c>
      <c r="AQ140" s="85"/>
      <c r="AR140" s="85"/>
      <c r="AS140" s="89">
        <v>46062</v>
      </c>
      <c r="AT140" s="85"/>
      <c r="AU140" s="85"/>
      <c r="AV140" s="85"/>
      <c r="AW140" s="85"/>
      <c r="AX140" s="85" t="s">
        <v>1865</v>
      </c>
      <c r="AY140" s="85" t="s">
        <v>147</v>
      </c>
      <c r="AZ140" s="105">
        <v>46031</v>
      </c>
      <c r="BA140" s="105">
        <v>46035</v>
      </c>
      <c r="BB140" s="115">
        <v>24520000</v>
      </c>
      <c r="BC140" s="105">
        <v>46037</v>
      </c>
      <c r="BD140" s="105">
        <v>46279</v>
      </c>
      <c r="BE140" s="105">
        <f t="shared" si="8"/>
        <v>46279</v>
      </c>
      <c r="BF140" s="122"/>
      <c r="BG140" s="85" t="s">
        <v>929</v>
      </c>
      <c r="BH140" s="110">
        <v>3065000</v>
      </c>
      <c r="BI140" s="85"/>
      <c r="BJ140" s="85"/>
      <c r="BK140" s="85"/>
      <c r="BL140" s="85"/>
      <c r="BM140" s="85"/>
      <c r="BN140" s="85"/>
      <c r="BO140" s="85"/>
      <c r="BP140" s="85"/>
      <c r="BQ140" s="85"/>
      <c r="BR140" s="85"/>
      <c r="BS140" s="85"/>
      <c r="BT140" s="85"/>
      <c r="BU140" s="85"/>
      <c r="BV140" s="85"/>
      <c r="BW140" s="85"/>
      <c r="BX140" s="85"/>
      <c r="BY140" s="85"/>
      <c r="BZ140" s="85"/>
      <c r="CA140" s="85"/>
      <c r="CB140" s="85"/>
      <c r="CC140" s="85"/>
      <c r="CD140" s="85"/>
      <c r="CE140" s="85"/>
      <c r="CF140" s="85"/>
      <c r="CG140" s="85"/>
      <c r="CH140" s="85"/>
      <c r="CI140" s="85"/>
      <c r="CJ140" s="85"/>
      <c r="CK140" s="85"/>
      <c r="CL140" s="85">
        <v>0</v>
      </c>
      <c r="CM140" s="110">
        <v>24520000</v>
      </c>
      <c r="CN140" s="85"/>
      <c r="CO140" s="89">
        <v>46279</v>
      </c>
      <c r="CP140" s="89">
        <f t="shared" si="7"/>
        <v>46459</v>
      </c>
      <c r="CQ140" s="115">
        <v>24520000</v>
      </c>
      <c r="CR140" s="85" t="s">
        <v>223</v>
      </c>
      <c r="CS140" s="89">
        <v>46036</v>
      </c>
      <c r="CT140" s="128">
        <v>2144101489426</v>
      </c>
      <c r="CU140" s="85"/>
      <c r="CV140" s="85"/>
      <c r="CW140" s="85" t="s">
        <v>1866</v>
      </c>
      <c r="CX140" s="85" t="s">
        <v>218</v>
      </c>
      <c r="CY140" s="85" t="s">
        <v>1877</v>
      </c>
      <c r="CZ140" s="85">
        <v>2456</v>
      </c>
      <c r="DA140" s="85" t="s">
        <v>1868</v>
      </c>
      <c r="DB140" s="85">
        <v>5</v>
      </c>
      <c r="DC140" s="85" t="s">
        <v>153</v>
      </c>
      <c r="DD140" s="85"/>
      <c r="DE140" s="85"/>
      <c r="DF140" s="85"/>
      <c r="DG140" s="85"/>
      <c r="DH140" s="85"/>
      <c r="DI140" s="85"/>
      <c r="DJ140" s="85"/>
      <c r="DK140" s="85"/>
      <c r="DL140" s="85"/>
      <c r="DM140" s="85"/>
      <c r="DN140" s="85"/>
      <c r="DO140" s="85"/>
      <c r="DP140" s="85"/>
      <c r="DQ140" s="85"/>
      <c r="DR140" s="85"/>
      <c r="DS140" s="85"/>
      <c r="DT140" s="86"/>
      <c r="DU140" s="81"/>
      <c r="DV140" s="72"/>
      <c r="DW140" s="72"/>
      <c r="DX140" s="72"/>
      <c r="DY140" s="72"/>
      <c r="DZ140" s="74"/>
      <c r="EA140" s="68"/>
      <c r="EB140" s="68"/>
      <c r="EC140" s="68"/>
      <c r="ED140" s="68"/>
      <c r="EE140" s="68"/>
      <c r="EF140" s="68"/>
      <c r="EG140" s="68"/>
      <c r="EH140" s="68"/>
      <c r="EI140" s="68"/>
      <c r="EJ140" s="68"/>
      <c r="EK140" s="68"/>
    </row>
    <row r="141" spans="1:141" ht="30" customHeight="1">
      <c r="A141" s="3" t="s">
        <v>123</v>
      </c>
      <c r="B141" s="84">
        <v>2026</v>
      </c>
      <c r="C141" s="85" t="s">
        <v>1878</v>
      </c>
      <c r="D141" s="85"/>
      <c r="E141" s="85" t="s">
        <v>125</v>
      </c>
      <c r="F141" s="85">
        <v>146412</v>
      </c>
      <c r="G141" s="89">
        <v>46033</v>
      </c>
      <c r="H141" s="85" t="s">
        <v>1879</v>
      </c>
      <c r="I141" s="85" t="s">
        <v>1880</v>
      </c>
      <c r="J141" s="92" t="s">
        <v>1881</v>
      </c>
      <c r="K141" s="92" t="s">
        <v>1882</v>
      </c>
      <c r="L141" s="85" t="s">
        <v>1863</v>
      </c>
      <c r="M141" s="85" t="s">
        <v>1883</v>
      </c>
      <c r="N141" s="85">
        <v>80111700</v>
      </c>
      <c r="O141" s="85" t="s">
        <v>1884</v>
      </c>
      <c r="P141" s="85" t="s">
        <v>1885</v>
      </c>
      <c r="Q141" s="85">
        <v>59</v>
      </c>
      <c r="R141" s="89">
        <v>46028</v>
      </c>
      <c r="S141" s="85">
        <v>232</v>
      </c>
      <c r="T141" s="89">
        <v>46037</v>
      </c>
      <c r="U141" s="85" t="s">
        <v>1859</v>
      </c>
      <c r="V141" s="85" t="s">
        <v>135</v>
      </c>
      <c r="W141" s="85" t="s">
        <v>136</v>
      </c>
      <c r="X141" s="85">
        <v>1</v>
      </c>
      <c r="Y141" s="85" t="s">
        <v>1886</v>
      </c>
      <c r="Z141" s="85" t="s">
        <v>1863</v>
      </c>
      <c r="AA141" s="85" t="s">
        <v>138</v>
      </c>
      <c r="AB141" s="85" t="s">
        <v>164</v>
      </c>
      <c r="AC141" s="85" t="s">
        <v>186</v>
      </c>
      <c r="AD141" s="85"/>
      <c r="AE141" s="85">
        <v>93376179</v>
      </c>
      <c r="AF141" s="85">
        <v>1</v>
      </c>
      <c r="AG141" s="89">
        <v>25356</v>
      </c>
      <c r="AH141" s="85" t="s">
        <v>1887</v>
      </c>
      <c r="AI141" s="85"/>
      <c r="AJ141" s="92">
        <v>3102453667</v>
      </c>
      <c r="AK141" s="85" t="s">
        <v>1888</v>
      </c>
      <c r="AL141" s="85" t="s">
        <v>168</v>
      </c>
      <c r="AM141" s="85" t="s">
        <v>234</v>
      </c>
      <c r="AN141" s="85" t="s">
        <v>1863</v>
      </c>
      <c r="AO141" s="85">
        <v>0</v>
      </c>
      <c r="AP141" s="85">
        <v>0</v>
      </c>
      <c r="AQ141" s="85"/>
      <c r="AR141" s="85"/>
      <c r="AS141" s="89">
        <v>46062</v>
      </c>
      <c r="AT141" s="85"/>
      <c r="AU141" s="85"/>
      <c r="AV141" s="85"/>
      <c r="AW141" s="85"/>
      <c r="AX141" s="85" t="s">
        <v>146</v>
      </c>
      <c r="AY141" s="85" t="s">
        <v>147</v>
      </c>
      <c r="AZ141" s="105">
        <v>46031</v>
      </c>
      <c r="BA141" s="105">
        <v>46032</v>
      </c>
      <c r="BB141" s="115">
        <v>127974000</v>
      </c>
      <c r="BC141" s="105">
        <v>46038</v>
      </c>
      <c r="BD141" s="105">
        <v>46371</v>
      </c>
      <c r="BE141" s="105">
        <f t="shared" si="8"/>
        <v>46371</v>
      </c>
      <c r="BF141" s="122"/>
      <c r="BG141" s="85" t="s">
        <v>148</v>
      </c>
      <c r="BH141" s="110">
        <v>11634000</v>
      </c>
      <c r="BI141" s="85"/>
      <c r="BJ141" s="85"/>
      <c r="BK141" s="85"/>
      <c r="BL141" s="85"/>
      <c r="BM141" s="85"/>
      <c r="BN141" s="85"/>
      <c r="BO141" s="85"/>
      <c r="BP141" s="85"/>
      <c r="BQ141" s="85"/>
      <c r="BR141" s="85"/>
      <c r="BS141" s="85"/>
      <c r="BT141" s="85"/>
      <c r="BU141" s="85"/>
      <c r="BV141" s="85"/>
      <c r="BW141" s="85"/>
      <c r="BX141" s="85"/>
      <c r="BY141" s="85"/>
      <c r="BZ141" s="85"/>
      <c r="CA141" s="85"/>
      <c r="CB141" s="85"/>
      <c r="CC141" s="85"/>
      <c r="CD141" s="85"/>
      <c r="CE141" s="85"/>
      <c r="CF141" s="85"/>
      <c r="CG141" s="85"/>
      <c r="CH141" s="85"/>
      <c r="CI141" s="85"/>
      <c r="CJ141" s="85"/>
      <c r="CK141" s="85"/>
      <c r="CL141" s="85">
        <v>0</v>
      </c>
      <c r="CM141" s="110">
        <v>127974000</v>
      </c>
      <c r="CN141" s="85"/>
      <c r="CO141" s="89">
        <v>46371</v>
      </c>
      <c r="CP141" s="89">
        <f t="shared" si="7"/>
        <v>46551</v>
      </c>
      <c r="CQ141" s="115">
        <v>127974000</v>
      </c>
      <c r="CR141" s="85" t="s">
        <v>223</v>
      </c>
      <c r="CS141" s="89">
        <v>46036</v>
      </c>
      <c r="CT141" s="128">
        <v>3346101069744</v>
      </c>
      <c r="CU141" s="85"/>
      <c r="CV141" s="85"/>
      <c r="CW141" s="85" t="s">
        <v>1889</v>
      </c>
      <c r="CX141" s="85" t="s">
        <v>186</v>
      </c>
      <c r="CY141" s="85" t="s">
        <v>1890</v>
      </c>
      <c r="CZ141" s="85">
        <v>2456</v>
      </c>
      <c r="DA141" s="85" t="s">
        <v>1868</v>
      </c>
      <c r="DB141" s="85">
        <v>1</v>
      </c>
      <c r="DC141" s="85" t="s">
        <v>153</v>
      </c>
      <c r="DD141" s="85"/>
      <c r="DE141" s="85"/>
      <c r="DF141" s="85"/>
      <c r="DG141" s="85"/>
      <c r="DH141" s="85"/>
      <c r="DI141" s="85"/>
      <c r="DJ141" s="85"/>
      <c r="DK141" s="85"/>
      <c r="DL141" s="85"/>
      <c r="DM141" s="85"/>
      <c r="DN141" s="85"/>
      <c r="DO141" s="85"/>
      <c r="DP141" s="85"/>
      <c r="DQ141" s="85"/>
      <c r="DR141" s="85"/>
      <c r="DS141" s="85"/>
      <c r="DT141" s="86"/>
      <c r="DU141" s="81"/>
      <c r="DV141" s="72"/>
      <c r="DW141" s="72"/>
      <c r="DX141" s="72"/>
      <c r="DY141" s="72"/>
      <c r="DZ141" s="74"/>
      <c r="EA141" s="68"/>
      <c r="EB141" s="68"/>
      <c r="EC141" s="68"/>
      <c r="ED141" s="68"/>
      <c r="EE141" s="68"/>
      <c r="EF141" s="68"/>
      <c r="EG141" s="68"/>
      <c r="EH141" s="68"/>
      <c r="EI141" s="68"/>
      <c r="EJ141" s="68"/>
      <c r="EK141" s="68"/>
    </row>
    <row r="142" spans="1:141" ht="30" customHeight="1">
      <c r="A142" s="3" t="s">
        <v>123</v>
      </c>
      <c r="B142" s="84">
        <v>2026</v>
      </c>
      <c r="C142" s="85" t="s">
        <v>1891</v>
      </c>
      <c r="D142" s="85"/>
      <c r="E142" s="85" t="s">
        <v>125</v>
      </c>
      <c r="F142" s="85">
        <v>146449</v>
      </c>
      <c r="G142" s="89">
        <v>46038</v>
      </c>
      <c r="H142" s="85" t="s">
        <v>1892</v>
      </c>
      <c r="I142" s="85" t="s">
        <v>1893</v>
      </c>
      <c r="J142" s="92" t="s">
        <v>1894</v>
      </c>
      <c r="K142" s="92" t="s">
        <v>1895</v>
      </c>
      <c r="L142" s="85" t="s">
        <v>1896</v>
      </c>
      <c r="M142" s="85" t="s">
        <v>1897</v>
      </c>
      <c r="N142" s="85">
        <v>80111700</v>
      </c>
      <c r="O142" s="85" t="s">
        <v>1898</v>
      </c>
      <c r="P142" s="85" t="s">
        <v>1899</v>
      </c>
      <c r="Q142" s="85">
        <v>64</v>
      </c>
      <c r="R142" s="89">
        <v>46028</v>
      </c>
      <c r="S142" s="85">
        <v>1</v>
      </c>
      <c r="T142" s="89">
        <v>46031</v>
      </c>
      <c r="U142" s="85" t="s">
        <v>1900</v>
      </c>
      <c r="V142" s="85" t="s">
        <v>135</v>
      </c>
      <c r="W142" s="85" t="s">
        <v>136</v>
      </c>
      <c r="X142" s="85">
        <v>1</v>
      </c>
      <c r="Y142" s="85" t="s">
        <v>1901</v>
      </c>
      <c r="Z142" s="85" t="s">
        <v>1896</v>
      </c>
      <c r="AA142" s="85" t="s">
        <v>138</v>
      </c>
      <c r="AB142" s="85" t="s">
        <v>139</v>
      </c>
      <c r="AC142" s="85" t="s">
        <v>203</v>
      </c>
      <c r="AD142" s="85"/>
      <c r="AE142" s="85">
        <v>52412962</v>
      </c>
      <c r="AF142" s="85">
        <v>8</v>
      </c>
      <c r="AG142" s="89">
        <v>27819</v>
      </c>
      <c r="AH142" s="85" t="s">
        <v>1902</v>
      </c>
      <c r="AI142" s="85"/>
      <c r="AJ142" s="92">
        <v>3212743785</v>
      </c>
      <c r="AK142" s="85" t="s">
        <v>1903</v>
      </c>
      <c r="AL142" s="85" t="s">
        <v>143</v>
      </c>
      <c r="AM142" s="85" t="s">
        <v>234</v>
      </c>
      <c r="AN142" s="85" t="s">
        <v>1863</v>
      </c>
      <c r="AO142" s="85">
        <v>93376179</v>
      </c>
      <c r="AP142" s="85" t="s">
        <v>1864</v>
      </c>
      <c r="AQ142" s="85"/>
      <c r="AR142" s="85"/>
      <c r="AS142" s="89">
        <v>46062</v>
      </c>
      <c r="AT142" s="85"/>
      <c r="AU142" s="85"/>
      <c r="AV142" s="85"/>
      <c r="AW142" s="85"/>
      <c r="AX142" s="85" t="s">
        <v>1865</v>
      </c>
      <c r="AY142" s="85" t="s">
        <v>147</v>
      </c>
      <c r="AZ142" s="105">
        <v>46029</v>
      </c>
      <c r="BA142" s="105">
        <v>46030</v>
      </c>
      <c r="BB142" s="115">
        <v>72656000</v>
      </c>
      <c r="BC142" s="105">
        <v>46031</v>
      </c>
      <c r="BD142" s="105">
        <v>46273</v>
      </c>
      <c r="BE142" s="105">
        <f t="shared" si="8"/>
        <v>46273</v>
      </c>
      <c r="BF142" s="122"/>
      <c r="BG142" s="85" t="s">
        <v>929</v>
      </c>
      <c r="BH142" s="110">
        <v>9082000</v>
      </c>
      <c r="BI142" s="85"/>
      <c r="BJ142" s="85"/>
      <c r="BK142" s="85"/>
      <c r="BL142" s="85"/>
      <c r="BM142" s="85"/>
      <c r="BN142" s="85"/>
      <c r="BO142" s="85"/>
      <c r="BP142" s="85"/>
      <c r="BQ142" s="85"/>
      <c r="BR142" s="85"/>
      <c r="BS142" s="85"/>
      <c r="BT142" s="85"/>
      <c r="BU142" s="85"/>
      <c r="BV142" s="85"/>
      <c r="BW142" s="85"/>
      <c r="BX142" s="85"/>
      <c r="BY142" s="85"/>
      <c r="BZ142" s="85"/>
      <c r="CA142" s="85"/>
      <c r="CB142" s="85"/>
      <c r="CC142" s="85"/>
      <c r="CD142" s="85"/>
      <c r="CE142" s="85"/>
      <c r="CF142" s="85"/>
      <c r="CG142" s="85"/>
      <c r="CH142" s="85"/>
      <c r="CI142" s="85"/>
      <c r="CJ142" s="85"/>
      <c r="CK142" s="85"/>
      <c r="CL142" s="85">
        <v>0</v>
      </c>
      <c r="CM142" s="110">
        <v>72656000</v>
      </c>
      <c r="CN142" s="85"/>
      <c r="CO142" s="89">
        <v>46273</v>
      </c>
      <c r="CP142" s="89">
        <f t="shared" si="7"/>
        <v>46453</v>
      </c>
      <c r="CQ142" s="115">
        <v>72656000</v>
      </c>
      <c r="CR142" s="85" t="s">
        <v>149</v>
      </c>
      <c r="CS142" s="89">
        <v>46030</v>
      </c>
      <c r="CT142" s="128">
        <v>3344101271331</v>
      </c>
      <c r="CU142" s="85"/>
      <c r="CV142" s="85"/>
      <c r="CW142" s="85" t="s">
        <v>1904</v>
      </c>
      <c r="CX142" s="85" t="s">
        <v>203</v>
      </c>
      <c r="CY142" s="85" t="s">
        <v>1905</v>
      </c>
      <c r="CZ142" s="85">
        <v>2545</v>
      </c>
      <c r="DA142" s="85" t="s">
        <v>1906</v>
      </c>
      <c r="DB142" s="85">
        <v>1</v>
      </c>
      <c r="DC142" s="85" t="s">
        <v>153</v>
      </c>
      <c r="DD142" s="85"/>
      <c r="DE142" s="85"/>
      <c r="DF142" s="85"/>
      <c r="DG142" s="85"/>
      <c r="DH142" s="85"/>
      <c r="DI142" s="85"/>
      <c r="DJ142" s="85"/>
      <c r="DK142" s="85"/>
      <c r="DL142" s="85"/>
      <c r="DM142" s="85"/>
      <c r="DN142" s="85"/>
      <c r="DO142" s="85"/>
      <c r="DP142" s="85"/>
      <c r="DQ142" s="85"/>
      <c r="DR142" s="85"/>
      <c r="DS142" s="85"/>
      <c r="DT142" s="86"/>
      <c r="DU142" s="81"/>
      <c r="DV142" s="72"/>
      <c r="DW142" s="72"/>
      <c r="DX142" s="72"/>
      <c r="DY142" s="72"/>
      <c r="DZ142" s="74"/>
      <c r="EA142" s="68"/>
      <c r="EB142" s="68"/>
      <c r="EC142" s="68"/>
      <c r="ED142" s="68"/>
      <c r="EE142" s="68"/>
      <c r="EF142" s="68"/>
      <c r="EG142" s="68"/>
      <c r="EH142" s="68"/>
      <c r="EI142" s="68"/>
      <c r="EJ142" s="68"/>
      <c r="EK142" s="68"/>
    </row>
    <row r="143" spans="1:141" ht="30" customHeight="1">
      <c r="A143" s="3" t="s">
        <v>123</v>
      </c>
      <c r="B143" s="84">
        <v>2026</v>
      </c>
      <c r="C143" s="85" t="s">
        <v>1907</v>
      </c>
      <c r="D143" s="85"/>
      <c r="E143" s="85" t="s">
        <v>125</v>
      </c>
      <c r="F143" s="85">
        <v>146449</v>
      </c>
      <c r="G143" s="89">
        <v>46043</v>
      </c>
      <c r="H143" s="85" t="s">
        <v>1892</v>
      </c>
      <c r="I143" s="85" t="s">
        <v>1908</v>
      </c>
      <c r="J143" s="92" t="s">
        <v>1909</v>
      </c>
      <c r="K143" s="92" t="s">
        <v>1910</v>
      </c>
      <c r="L143" s="85" t="s">
        <v>1911</v>
      </c>
      <c r="M143" s="85" t="s">
        <v>1897</v>
      </c>
      <c r="N143" s="85">
        <v>80111700</v>
      </c>
      <c r="O143" s="85" t="s">
        <v>1898</v>
      </c>
      <c r="P143" s="85" t="s">
        <v>1912</v>
      </c>
      <c r="Q143" s="85">
        <v>64</v>
      </c>
      <c r="R143" s="89">
        <v>46028</v>
      </c>
      <c r="S143" s="85">
        <v>2</v>
      </c>
      <c r="T143" s="89">
        <v>46031</v>
      </c>
      <c r="U143" s="85" t="s">
        <v>1900</v>
      </c>
      <c r="V143" s="85" t="s">
        <v>135</v>
      </c>
      <c r="W143" s="85" t="s">
        <v>136</v>
      </c>
      <c r="X143" s="85">
        <v>1</v>
      </c>
      <c r="Y143" s="85" t="s">
        <v>1901</v>
      </c>
      <c r="Z143" s="85" t="s">
        <v>1911</v>
      </c>
      <c r="AA143" s="85" t="s">
        <v>138</v>
      </c>
      <c r="AB143" s="85" t="s">
        <v>164</v>
      </c>
      <c r="AC143" s="85" t="s">
        <v>203</v>
      </c>
      <c r="AD143" s="85"/>
      <c r="AE143" s="85">
        <v>1018469980</v>
      </c>
      <c r="AF143" s="85">
        <v>3</v>
      </c>
      <c r="AG143" s="89">
        <v>34592</v>
      </c>
      <c r="AH143" s="85" t="s">
        <v>1913</v>
      </c>
      <c r="AI143" s="85"/>
      <c r="AJ143" s="92">
        <v>3233934241</v>
      </c>
      <c r="AK143" s="85" t="s">
        <v>1914</v>
      </c>
      <c r="AL143" s="85" t="s">
        <v>143</v>
      </c>
      <c r="AM143" s="85" t="s">
        <v>144</v>
      </c>
      <c r="AN143" s="85" t="s">
        <v>1863</v>
      </c>
      <c r="AO143" s="85">
        <v>93376179</v>
      </c>
      <c r="AP143" s="85" t="s">
        <v>1864</v>
      </c>
      <c r="AQ143" s="85"/>
      <c r="AR143" s="85"/>
      <c r="AS143" s="89">
        <v>46062</v>
      </c>
      <c r="AT143" s="85"/>
      <c r="AU143" s="85"/>
      <c r="AV143" s="85"/>
      <c r="AW143" s="85"/>
      <c r="AX143" s="85" t="s">
        <v>1865</v>
      </c>
      <c r="AY143" s="85" t="s">
        <v>147</v>
      </c>
      <c r="AZ143" s="105">
        <v>46029</v>
      </c>
      <c r="BA143" s="105">
        <v>46030</v>
      </c>
      <c r="BB143" s="115">
        <v>72656000</v>
      </c>
      <c r="BC143" s="105">
        <v>46031</v>
      </c>
      <c r="BD143" s="105">
        <v>46273</v>
      </c>
      <c r="BE143" s="105">
        <f t="shared" si="8"/>
        <v>46273</v>
      </c>
      <c r="BF143" s="122"/>
      <c r="BG143" s="85" t="s">
        <v>929</v>
      </c>
      <c r="BH143" s="110">
        <v>9082000</v>
      </c>
      <c r="BI143" s="85"/>
      <c r="BJ143" s="85"/>
      <c r="BK143" s="85"/>
      <c r="BL143" s="85"/>
      <c r="BM143" s="85"/>
      <c r="BN143" s="85"/>
      <c r="BO143" s="85"/>
      <c r="BP143" s="85"/>
      <c r="BQ143" s="85"/>
      <c r="BR143" s="85"/>
      <c r="BS143" s="85"/>
      <c r="BT143" s="85"/>
      <c r="BU143" s="85"/>
      <c r="BV143" s="85"/>
      <c r="BW143" s="85"/>
      <c r="BX143" s="85"/>
      <c r="BY143" s="85"/>
      <c r="BZ143" s="85"/>
      <c r="CA143" s="85"/>
      <c r="CB143" s="85"/>
      <c r="CC143" s="85"/>
      <c r="CD143" s="85"/>
      <c r="CE143" s="85"/>
      <c r="CF143" s="85"/>
      <c r="CG143" s="85"/>
      <c r="CH143" s="85"/>
      <c r="CI143" s="85"/>
      <c r="CJ143" s="85"/>
      <c r="CK143" s="85"/>
      <c r="CL143" s="85">
        <v>0</v>
      </c>
      <c r="CM143" s="110">
        <v>72656000</v>
      </c>
      <c r="CN143" s="85"/>
      <c r="CO143" s="89">
        <v>46273</v>
      </c>
      <c r="CP143" s="89">
        <f t="shared" si="7"/>
        <v>46453</v>
      </c>
      <c r="CQ143" s="115">
        <v>72656000</v>
      </c>
      <c r="CR143" s="85" t="s">
        <v>149</v>
      </c>
      <c r="CS143" s="89">
        <v>46030</v>
      </c>
      <c r="CT143" s="128">
        <v>3344101271335</v>
      </c>
      <c r="CU143" s="85"/>
      <c r="CV143" s="85"/>
      <c r="CW143" s="85" t="s">
        <v>1904</v>
      </c>
      <c r="CX143" s="85" t="s">
        <v>203</v>
      </c>
      <c r="CY143" s="85" t="s">
        <v>947</v>
      </c>
      <c r="CZ143" s="85">
        <v>2545</v>
      </c>
      <c r="DA143" s="85" t="s">
        <v>1906</v>
      </c>
      <c r="DB143" s="85">
        <v>1</v>
      </c>
      <c r="DC143" s="85" t="s">
        <v>153</v>
      </c>
      <c r="DD143" s="85"/>
      <c r="DE143" s="85"/>
      <c r="DF143" s="85"/>
      <c r="DG143" s="85"/>
      <c r="DH143" s="85"/>
      <c r="DI143" s="85"/>
      <c r="DJ143" s="85"/>
      <c r="DK143" s="85"/>
      <c r="DL143" s="85"/>
      <c r="DM143" s="85"/>
      <c r="DN143" s="85"/>
      <c r="DO143" s="85"/>
      <c r="DP143" s="85"/>
      <c r="DQ143" s="85"/>
      <c r="DR143" s="85"/>
      <c r="DS143" s="85"/>
      <c r="DT143" s="86"/>
      <c r="DU143" s="81"/>
      <c r="DV143" s="72"/>
      <c r="DW143" s="72"/>
      <c r="DX143" s="72"/>
      <c r="DY143" s="72"/>
      <c r="DZ143" s="74"/>
      <c r="EA143" s="68"/>
      <c r="EB143" s="68"/>
      <c r="EC143" s="68"/>
      <c r="ED143" s="68"/>
      <c r="EE143" s="68"/>
      <c r="EF143" s="68"/>
      <c r="EG143" s="68"/>
      <c r="EH143" s="68"/>
      <c r="EI143" s="68"/>
      <c r="EJ143" s="68"/>
      <c r="EK143" s="68"/>
    </row>
    <row r="144" spans="1:141" ht="30" customHeight="1">
      <c r="A144" s="3" t="s">
        <v>123</v>
      </c>
      <c r="B144" s="84">
        <v>2026</v>
      </c>
      <c r="C144" s="85" t="s">
        <v>1915</v>
      </c>
      <c r="D144" s="85"/>
      <c r="E144" s="85" t="s">
        <v>125</v>
      </c>
      <c r="F144" s="85">
        <v>146461</v>
      </c>
      <c r="G144" s="89">
        <v>46037</v>
      </c>
      <c r="H144" s="85" t="s">
        <v>1916</v>
      </c>
      <c r="I144" s="85" t="s">
        <v>1917</v>
      </c>
      <c r="J144" s="92" t="s">
        <v>1918</v>
      </c>
      <c r="K144" s="92" t="s">
        <v>1919</v>
      </c>
      <c r="L144" s="85" t="s">
        <v>1920</v>
      </c>
      <c r="M144" s="85" t="s">
        <v>1921</v>
      </c>
      <c r="N144" s="85">
        <v>80111700</v>
      </c>
      <c r="O144" s="85" t="s">
        <v>1922</v>
      </c>
      <c r="P144" s="85" t="s">
        <v>1923</v>
      </c>
      <c r="Q144" s="85">
        <v>65</v>
      </c>
      <c r="R144" s="89">
        <v>46028</v>
      </c>
      <c r="S144" s="85">
        <v>231</v>
      </c>
      <c r="T144" s="89">
        <v>46037</v>
      </c>
      <c r="U144" s="85" t="s">
        <v>1859</v>
      </c>
      <c r="V144" s="85" t="s">
        <v>135</v>
      </c>
      <c r="W144" s="85" t="s">
        <v>136</v>
      </c>
      <c r="X144" s="85">
        <v>1</v>
      </c>
      <c r="Y144" s="85" t="s">
        <v>1924</v>
      </c>
      <c r="Z144" s="85" t="s">
        <v>1920</v>
      </c>
      <c r="AA144" s="85" t="s">
        <v>138</v>
      </c>
      <c r="AB144" s="85" t="s">
        <v>164</v>
      </c>
      <c r="AC144" s="85" t="s">
        <v>203</v>
      </c>
      <c r="AD144" s="85"/>
      <c r="AE144" s="85">
        <v>85154567</v>
      </c>
      <c r="AF144" s="85">
        <v>4</v>
      </c>
      <c r="AG144" s="89">
        <v>31301</v>
      </c>
      <c r="AH144" s="85" t="s">
        <v>1925</v>
      </c>
      <c r="AI144" s="85"/>
      <c r="AJ144" s="92">
        <v>3012097728</v>
      </c>
      <c r="AK144" s="85" t="s">
        <v>1926</v>
      </c>
      <c r="AL144" s="85" t="s">
        <v>258</v>
      </c>
      <c r="AM144" s="85" t="s">
        <v>385</v>
      </c>
      <c r="AN144" s="85" t="s">
        <v>1863</v>
      </c>
      <c r="AO144" s="85">
        <v>93376179</v>
      </c>
      <c r="AP144" s="85" t="s">
        <v>1864</v>
      </c>
      <c r="AQ144" s="85"/>
      <c r="AR144" s="85"/>
      <c r="AS144" s="89">
        <v>46062</v>
      </c>
      <c r="AT144" s="85"/>
      <c r="AU144" s="85"/>
      <c r="AV144" s="85"/>
      <c r="AW144" s="85"/>
      <c r="AX144" s="85" t="s">
        <v>1865</v>
      </c>
      <c r="AY144" s="85" t="s">
        <v>147</v>
      </c>
      <c r="AZ144" s="105">
        <v>46031</v>
      </c>
      <c r="BA144" s="105">
        <v>46033</v>
      </c>
      <c r="BB144" s="115">
        <v>72656000</v>
      </c>
      <c r="BC144" s="105">
        <v>46038</v>
      </c>
      <c r="BD144" s="105">
        <v>46280</v>
      </c>
      <c r="BE144" s="105">
        <f t="shared" si="8"/>
        <v>46280</v>
      </c>
      <c r="BF144" s="122"/>
      <c r="BG144" s="85" t="s">
        <v>929</v>
      </c>
      <c r="BH144" s="110">
        <v>9082000</v>
      </c>
      <c r="BI144" s="85"/>
      <c r="BJ144" s="85"/>
      <c r="BK144" s="85"/>
      <c r="BL144" s="85"/>
      <c r="BM144" s="85"/>
      <c r="BN144" s="85"/>
      <c r="BO144" s="85"/>
      <c r="BP144" s="85"/>
      <c r="BQ144" s="85"/>
      <c r="BR144" s="85"/>
      <c r="BS144" s="85"/>
      <c r="BT144" s="85"/>
      <c r="BU144" s="85"/>
      <c r="BV144" s="85"/>
      <c r="BW144" s="85"/>
      <c r="BX144" s="85"/>
      <c r="BY144" s="85"/>
      <c r="BZ144" s="85"/>
      <c r="CA144" s="85"/>
      <c r="CB144" s="85"/>
      <c r="CC144" s="85"/>
      <c r="CD144" s="85"/>
      <c r="CE144" s="85"/>
      <c r="CF144" s="85"/>
      <c r="CG144" s="85"/>
      <c r="CH144" s="85"/>
      <c r="CI144" s="85"/>
      <c r="CJ144" s="85"/>
      <c r="CK144" s="85"/>
      <c r="CL144" s="85">
        <v>0</v>
      </c>
      <c r="CM144" s="110">
        <v>72656000</v>
      </c>
      <c r="CN144" s="85"/>
      <c r="CO144" s="89">
        <v>46280</v>
      </c>
      <c r="CP144" s="89">
        <f t="shared" si="7"/>
        <v>46460</v>
      </c>
      <c r="CQ144" s="115">
        <v>72656000</v>
      </c>
      <c r="CR144" s="85" t="s">
        <v>342</v>
      </c>
      <c r="CS144" s="89">
        <v>46037</v>
      </c>
      <c r="CT144" s="128" t="s">
        <v>1927</v>
      </c>
      <c r="CU144" s="85"/>
      <c r="CV144" s="85"/>
      <c r="CW144" s="85" t="s">
        <v>1928</v>
      </c>
      <c r="CX144" s="85" t="s">
        <v>203</v>
      </c>
      <c r="CY144" s="85" t="s">
        <v>1929</v>
      </c>
      <c r="CZ144" s="85">
        <v>2456</v>
      </c>
      <c r="DA144" s="85" t="s">
        <v>1868</v>
      </c>
      <c r="DB144" s="85">
        <v>1</v>
      </c>
      <c r="DC144" s="85" t="s">
        <v>153</v>
      </c>
      <c r="DD144" s="85"/>
      <c r="DE144" s="85"/>
      <c r="DF144" s="85"/>
      <c r="DG144" s="85"/>
      <c r="DH144" s="85"/>
      <c r="DI144" s="85"/>
      <c r="DJ144" s="85"/>
      <c r="DK144" s="85"/>
      <c r="DL144" s="85"/>
      <c r="DM144" s="85"/>
      <c r="DN144" s="85"/>
      <c r="DO144" s="85"/>
      <c r="DP144" s="85"/>
      <c r="DQ144" s="85"/>
      <c r="DR144" s="85"/>
      <c r="DS144" s="85"/>
      <c r="DT144" s="86"/>
      <c r="DU144" s="81"/>
      <c r="DV144" s="72"/>
      <c r="DW144" s="72"/>
      <c r="DX144" s="72"/>
      <c r="DY144" s="72"/>
      <c r="DZ144" s="74"/>
      <c r="EA144" s="68"/>
      <c r="EB144" s="68"/>
      <c r="EC144" s="68"/>
      <c r="ED144" s="68"/>
      <c r="EE144" s="68"/>
      <c r="EF144" s="68"/>
      <c r="EG144" s="68"/>
      <c r="EH144" s="68"/>
      <c r="EI144" s="68"/>
      <c r="EJ144" s="68"/>
      <c r="EK144" s="68"/>
    </row>
    <row r="145" spans="1:141" ht="30" customHeight="1">
      <c r="A145" s="3" t="s">
        <v>123</v>
      </c>
      <c r="B145" s="84">
        <v>2026</v>
      </c>
      <c r="C145" s="85" t="s">
        <v>1930</v>
      </c>
      <c r="D145" s="85"/>
      <c r="E145" s="85" t="s">
        <v>125</v>
      </c>
      <c r="F145" s="85">
        <v>146476</v>
      </c>
      <c r="G145" s="89">
        <v>46037</v>
      </c>
      <c r="H145" s="85" t="s">
        <v>1931</v>
      </c>
      <c r="I145" s="85" t="s">
        <v>1932</v>
      </c>
      <c r="J145" s="92" t="s">
        <v>1933</v>
      </c>
      <c r="K145" s="92" t="s">
        <v>1934</v>
      </c>
      <c r="L145" s="85" t="s">
        <v>1935</v>
      </c>
      <c r="M145" s="85" t="s">
        <v>1936</v>
      </c>
      <c r="N145" s="85">
        <v>80111700</v>
      </c>
      <c r="O145" s="85" t="s">
        <v>1937</v>
      </c>
      <c r="P145" s="85" t="s">
        <v>1938</v>
      </c>
      <c r="Q145" s="85">
        <v>66</v>
      </c>
      <c r="R145" s="89">
        <v>46028</v>
      </c>
      <c r="S145" s="85">
        <v>248</v>
      </c>
      <c r="T145" s="89">
        <v>46037</v>
      </c>
      <c r="U145" s="85" t="s">
        <v>1859</v>
      </c>
      <c r="V145" s="85" t="s">
        <v>135</v>
      </c>
      <c r="W145" s="85" t="s">
        <v>136</v>
      </c>
      <c r="X145" s="85">
        <v>1</v>
      </c>
      <c r="Y145" s="85" t="s">
        <v>1939</v>
      </c>
      <c r="Z145" s="85" t="s">
        <v>1935</v>
      </c>
      <c r="AA145" s="85" t="s">
        <v>138</v>
      </c>
      <c r="AB145" s="85" t="s">
        <v>139</v>
      </c>
      <c r="AC145" s="85" t="s">
        <v>203</v>
      </c>
      <c r="AD145" s="85"/>
      <c r="AE145" s="85">
        <v>52228310</v>
      </c>
      <c r="AF145" s="85">
        <v>8</v>
      </c>
      <c r="AG145" s="89">
        <v>27663</v>
      </c>
      <c r="AH145" s="85" t="s">
        <v>1940</v>
      </c>
      <c r="AI145" s="85"/>
      <c r="AJ145" s="92">
        <v>3112283854</v>
      </c>
      <c r="AK145" s="85" t="s">
        <v>1941</v>
      </c>
      <c r="AL145" s="85" t="s">
        <v>1286</v>
      </c>
      <c r="AM145" s="85" t="s">
        <v>144</v>
      </c>
      <c r="AN145" s="85" t="s">
        <v>1863</v>
      </c>
      <c r="AO145" s="85">
        <v>93376179</v>
      </c>
      <c r="AP145" s="85" t="s">
        <v>1864</v>
      </c>
      <c r="AQ145" s="85"/>
      <c r="AR145" s="85"/>
      <c r="AS145" s="89">
        <v>46062</v>
      </c>
      <c r="AT145" s="85"/>
      <c r="AU145" s="85"/>
      <c r="AV145" s="85"/>
      <c r="AW145" s="85"/>
      <c r="AX145" s="85" t="s">
        <v>1865</v>
      </c>
      <c r="AY145" s="85" t="s">
        <v>147</v>
      </c>
      <c r="AZ145" s="105">
        <v>46031</v>
      </c>
      <c r="BA145" s="105">
        <v>46033</v>
      </c>
      <c r="BB145" s="115">
        <v>63352000</v>
      </c>
      <c r="BC145" s="105">
        <v>46037</v>
      </c>
      <c r="BD145" s="105">
        <v>46279</v>
      </c>
      <c r="BE145" s="105">
        <f t="shared" si="8"/>
        <v>46279</v>
      </c>
      <c r="BF145" s="122"/>
      <c r="BG145" s="85" t="s">
        <v>929</v>
      </c>
      <c r="BH145" s="110">
        <v>7919000</v>
      </c>
      <c r="BI145" s="85"/>
      <c r="BJ145" s="85"/>
      <c r="BK145" s="85"/>
      <c r="BL145" s="85"/>
      <c r="BM145" s="85"/>
      <c r="BN145" s="85"/>
      <c r="BO145" s="85"/>
      <c r="BP145" s="85"/>
      <c r="BQ145" s="85"/>
      <c r="BR145" s="85"/>
      <c r="BS145" s="85"/>
      <c r="BT145" s="85"/>
      <c r="BU145" s="85"/>
      <c r="BV145" s="85"/>
      <c r="BW145" s="85"/>
      <c r="BX145" s="85"/>
      <c r="BY145" s="85"/>
      <c r="BZ145" s="85"/>
      <c r="CA145" s="85"/>
      <c r="CB145" s="85"/>
      <c r="CC145" s="85"/>
      <c r="CD145" s="85"/>
      <c r="CE145" s="85"/>
      <c r="CF145" s="85"/>
      <c r="CG145" s="85"/>
      <c r="CH145" s="85"/>
      <c r="CI145" s="85"/>
      <c r="CJ145" s="85"/>
      <c r="CK145" s="85"/>
      <c r="CL145" s="85">
        <v>0</v>
      </c>
      <c r="CM145" s="110">
        <v>63352000</v>
      </c>
      <c r="CN145" s="85"/>
      <c r="CO145" s="89">
        <v>46279</v>
      </c>
      <c r="CP145" s="89">
        <f t="shared" si="7"/>
        <v>46459</v>
      </c>
      <c r="CQ145" s="115">
        <v>63352000</v>
      </c>
      <c r="CR145" s="85" t="s">
        <v>1464</v>
      </c>
      <c r="CS145" s="89">
        <v>46036</v>
      </c>
      <c r="CT145" s="128" t="s">
        <v>1942</v>
      </c>
      <c r="CU145" s="85"/>
      <c r="CV145" s="85"/>
      <c r="CW145" s="85" t="s">
        <v>1943</v>
      </c>
      <c r="CX145" s="85" t="s">
        <v>203</v>
      </c>
      <c r="CY145" s="85" t="s">
        <v>1944</v>
      </c>
      <c r="CZ145" s="85">
        <v>2456</v>
      </c>
      <c r="DA145" s="85" t="s">
        <v>1868</v>
      </c>
      <c r="DB145" s="85">
        <v>3</v>
      </c>
      <c r="DC145" s="85" t="s">
        <v>153</v>
      </c>
      <c r="DD145" s="85"/>
      <c r="DE145" s="85"/>
      <c r="DF145" s="85"/>
      <c r="DG145" s="85"/>
      <c r="DH145" s="85"/>
      <c r="DI145" s="85"/>
      <c r="DJ145" s="85"/>
      <c r="DK145" s="85"/>
      <c r="DL145" s="85"/>
      <c r="DM145" s="85"/>
      <c r="DN145" s="85"/>
      <c r="DO145" s="85"/>
      <c r="DP145" s="85"/>
      <c r="DQ145" s="85"/>
      <c r="DR145" s="85"/>
      <c r="DS145" s="85"/>
      <c r="DT145" s="86"/>
      <c r="DU145" s="81"/>
      <c r="DV145" s="72"/>
      <c r="DW145" s="72"/>
      <c r="DX145" s="72"/>
      <c r="DY145" s="72"/>
      <c r="DZ145" s="74"/>
      <c r="EA145" s="68"/>
      <c r="EB145" s="68"/>
      <c r="EC145" s="68"/>
      <c r="ED145" s="68"/>
      <c r="EE145" s="68"/>
      <c r="EF145" s="68"/>
      <c r="EG145" s="68"/>
      <c r="EH145" s="68"/>
      <c r="EI145" s="68"/>
      <c r="EJ145" s="68"/>
      <c r="EK145" s="68"/>
    </row>
    <row r="146" spans="1:141" ht="30" customHeight="1">
      <c r="A146" s="3" t="s">
        <v>123</v>
      </c>
      <c r="B146" s="84">
        <v>2026</v>
      </c>
      <c r="C146" s="85" t="s">
        <v>1945</v>
      </c>
      <c r="D146" s="85"/>
      <c r="E146" s="85" t="s">
        <v>125</v>
      </c>
      <c r="F146" s="85">
        <v>146574</v>
      </c>
      <c r="G146" s="89">
        <v>46036</v>
      </c>
      <c r="H146" s="85" t="s">
        <v>1946</v>
      </c>
      <c r="I146" s="85" t="s">
        <v>1947</v>
      </c>
      <c r="J146" s="92" t="s">
        <v>1948</v>
      </c>
      <c r="K146" s="92" t="s">
        <v>1949</v>
      </c>
      <c r="L146" s="85" t="s">
        <v>1950</v>
      </c>
      <c r="M146" s="85" t="s">
        <v>1951</v>
      </c>
      <c r="N146" s="85">
        <v>80111700</v>
      </c>
      <c r="O146" s="85" t="s">
        <v>1952</v>
      </c>
      <c r="P146" s="85" t="s">
        <v>1953</v>
      </c>
      <c r="Q146" s="85">
        <v>85</v>
      </c>
      <c r="R146" s="89">
        <v>46028</v>
      </c>
      <c r="S146" s="85">
        <v>323</v>
      </c>
      <c r="T146" s="89">
        <v>46041</v>
      </c>
      <c r="U146" s="85" t="s">
        <v>1859</v>
      </c>
      <c r="V146" s="85" t="s">
        <v>135</v>
      </c>
      <c r="W146" s="85" t="s">
        <v>460</v>
      </c>
      <c r="X146" s="85">
        <v>1</v>
      </c>
      <c r="Y146" s="85" t="s">
        <v>1954</v>
      </c>
      <c r="Z146" s="85" t="s">
        <v>1950</v>
      </c>
      <c r="AA146" s="85" t="s">
        <v>138</v>
      </c>
      <c r="AB146" s="85" t="s">
        <v>164</v>
      </c>
      <c r="AC146" s="85" t="s">
        <v>218</v>
      </c>
      <c r="AD146" s="85"/>
      <c r="AE146" s="85">
        <v>1015405308</v>
      </c>
      <c r="AF146" s="85">
        <v>8</v>
      </c>
      <c r="AG146" s="89">
        <v>32294</v>
      </c>
      <c r="AH146" s="85" t="s">
        <v>1955</v>
      </c>
      <c r="AI146" s="85" t="e">
        <v>#REF!</v>
      </c>
      <c r="AJ146" s="92">
        <v>3117017783</v>
      </c>
      <c r="AK146" s="85" t="s">
        <v>1956</v>
      </c>
      <c r="AL146" s="85" t="s">
        <v>143</v>
      </c>
      <c r="AM146" s="85" t="s">
        <v>385</v>
      </c>
      <c r="AN146" s="85" t="s">
        <v>1863</v>
      </c>
      <c r="AO146" s="85">
        <v>93376179</v>
      </c>
      <c r="AP146" s="85" t="s">
        <v>1864</v>
      </c>
      <c r="AQ146" s="85"/>
      <c r="AR146" s="85"/>
      <c r="AS146" s="89">
        <v>46062</v>
      </c>
      <c r="AT146" s="85"/>
      <c r="AU146" s="85"/>
      <c r="AV146" s="85"/>
      <c r="AW146" s="85"/>
      <c r="AX146" s="85" t="s">
        <v>1865</v>
      </c>
      <c r="AY146" s="85" t="s">
        <v>147</v>
      </c>
      <c r="AZ146" s="105">
        <v>46037</v>
      </c>
      <c r="BA146" s="105">
        <v>46038</v>
      </c>
      <c r="BB146" s="115">
        <v>24520000</v>
      </c>
      <c r="BC146" s="105">
        <v>46041</v>
      </c>
      <c r="BD146" s="105">
        <v>46283</v>
      </c>
      <c r="BE146" s="105">
        <f t="shared" si="8"/>
        <v>46283</v>
      </c>
      <c r="BF146" s="122"/>
      <c r="BG146" s="85" t="s">
        <v>929</v>
      </c>
      <c r="BH146" s="110">
        <v>3065000</v>
      </c>
      <c r="BI146" s="85"/>
      <c r="BJ146" s="85"/>
      <c r="BK146" s="85"/>
      <c r="BL146" s="85"/>
      <c r="BM146" s="85"/>
      <c r="BN146" s="85"/>
      <c r="BO146" s="85"/>
      <c r="BP146" s="85"/>
      <c r="BQ146" s="85"/>
      <c r="BR146" s="85"/>
      <c r="BS146" s="85"/>
      <c r="BT146" s="85"/>
      <c r="BU146" s="85"/>
      <c r="BV146" s="85"/>
      <c r="BW146" s="85"/>
      <c r="BX146" s="85"/>
      <c r="BY146" s="85"/>
      <c r="BZ146" s="85"/>
      <c r="CA146" s="85"/>
      <c r="CB146" s="85"/>
      <c r="CC146" s="85"/>
      <c r="CD146" s="85"/>
      <c r="CE146" s="85"/>
      <c r="CF146" s="85"/>
      <c r="CG146" s="85"/>
      <c r="CH146" s="85"/>
      <c r="CI146" s="85"/>
      <c r="CJ146" s="85"/>
      <c r="CK146" s="85"/>
      <c r="CL146" s="85">
        <v>0</v>
      </c>
      <c r="CM146" s="110">
        <v>24520000</v>
      </c>
      <c r="CN146" s="85"/>
      <c r="CO146" s="89">
        <v>46283</v>
      </c>
      <c r="CP146" s="89">
        <f t="shared" si="7"/>
        <v>46463</v>
      </c>
      <c r="CQ146" s="115">
        <v>24520000</v>
      </c>
      <c r="CR146" s="85" t="s">
        <v>172</v>
      </c>
      <c r="CS146" s="89">
        <v>46038</v>
      </c>
      <c r="CT146" s="128" t="s">
        <v>1957</v>
      </c>
      <c r="CU146" s="85"/>
      <c r="CV146" s="85"/>
      <c r="CW146" s="85" t="s">
        <v>1958</v>
      </c>
      <c r="CX146" s="85" t="s">
        <v>218</v>
      </c>
      <c r="CY146" s="85" t="s">
        <v>1214</v>
      </c>
      <c r="CZ146" s="85">
        <v>2456</v>
      </c>
      <c r="DA146" s="85" t="s">
        <v>1868</v>
      </c>
      <c r="DB146" s="85">
        <v>5</v>
      </c>
      <c r="DC146" s="85" t="s">
        <v>153</v>
      </c>
      <c r="DD146" s="85"/>
      <c r="DE146" s="85"/>
      <c r="DF146" s="85"/>
      <c r="DG146" s="85"/>
      <c r="DH146" s="85"/>
      <c r="DI146" s="85"/>
      <c r="DJ146" s="85"/>
      <c r="DK146" s="85"/>
      <c r="DL146" s="85"/>
      <c r="DM146" s="85"/>
      <c r="DN146" s="85"/>
      <c r="DO146" s="85"/>
      <c r="DP146" s="85"/>
      <c r="DQ146" s="85"/>
      <c r="DR146" s="85"/>
      <c r="DS146" s="85"/>
      <c r="DT146" s="86"/>
      <c r="DU146" s="81"/>
      <c r="DV146" s="72"/>
      <c r="DW146" s="72"/>
      <c r="DX146" s="72"/>
      <c r="DY146" s="72"/>
      <c r="DZ146" s="74"/>
      <c r="EA146" s="68"/>
      <c r="EB146" s="68"/>
      <c r="EC146" s="68"/>
      <c r="ED146" s="68"/>
      <c r="EE146" s="68"/>
      <c r="EF146" s="68"/>
      <c r="EG146" s="68"/>
      <c r="EH146" s="68"/>
      <c r="EI146" s="68"/>
      <c r="EJ146" s="68"/>
      <c r="EK146" s="68"/>
    </row>
    <row r="147" spans="1:141" ht="30" customHeight="1">
      <c r="A147" s="3" t="s">
        <v>123</v>
      </c>
      <c r="B147" s="84">
        <v>2026</v>
      </c>
      <c r="C147" s="85" t="s">
        <v>1959</v>
      </c>
      <c r="D147" s="85"/>
      <c r="E147" s="85" t="s">
        <v>125</v>
      </c>
      <c r="F147" s="85">
        <v>146575</v>
      </c>
      <c r="G147" s="89">
        <v>46036</v>
      </c>
      <c r="H147" s="85" t="s">
        <v>1960</v>
      </c>
      <c r="I147" s="85" t="s">
        <v>1961</v>
      </c>
      <c r="J147" s="92" t="s">
        <v>1962</v>
      </c>
      <c r="K147" s="92" t="s">
        <v>1963</v>
      </c>
      <c r="L147" s="85" t="s">
        <v>1964</v>
      </c>
      <c r="M147" s="85" t="s">
        <v>1965</v>
      </c>
      <c r="N147" s="85">
        <v>80111700</v>
      </c>
      <c r="O147" s="85" t="s">
        <v>1966</v>
      </c>
      <c r="P147" s="85" t="s">
        <v>1967</v>
      </c>
      <c r="Q147" s="85">
        <v>2133</v>
      </c>
      <c r="R147" s="89">
        <v>46041</v>
      </c>
      <c r="S147" s="85">
        <v>1757</v>
      </c>
      <c r="T147" s="89">
        <v>46044</v>
      </c>
      <c r="U147" s="85" t="s">
        <v>1859</v>
      </c>
      <c r="V147" s="85" t="s">
        <v>135</v>
      </c>
      <c r="W147" s="85" t="s">
        <v>460</v>
      </c>
      <c r="X147" s="85">
        <v>1</v>
      </c>
      <c r="Y147" s="85" t="s">
        <v>1968</v>
      </c>
      <c r="Z147" s="85" t="s">
        <v>1964</v>
      </c>
      <c r="AA147" s="85" t="s">
        <v>138</v>
      </c>
      <c r="AB147" s="85" t="s">
        <v>164</v>
      </c>
      <c r="AC147" s="85" t="s">
        <v>1969</v>
      </c>
      <c r="AD147" s="85"/>
      <c r="AE147" s="85">
        <v>80179342</v>
      </c>
      <c r="AF147" s="85">
        <v>4</v>
      </c>
      <c r="AG147" s="89">
        <v>29631</v>
      </c>
      <c r="AH147" s="85" t="s">
        <v>1970</v>
      </c>
      <c r="AI147" s="85"/>
      <c r="AJ147" s="92">
        <v>3108090953</v>
      </c>
      <c r="AK147" s="85" t="s">
        <v>1971</v>
      </c>
      <c r="AL147" s="85" t="s">
        <v>258</v>
      </c>
      <c r="AM147" s="85" t="s">
        <v>234</v>
      </c>
      <c r="AN147" s="85" t="s">
        <v>1863</v>
      </c>
      <c r="AO147" s="85">
        <v>93376179</v>
      </c>
      <c r="AP147" s="85" t="s">
        <v>1864</v>
      </c>
      <c r="AQ147" s="85"/>
      <c r="AR147" s="85"/>
      <c r="AS147" s="89">
        <v>46062</v>
      </c>
      <c r="AT147" s="85"/>
      <c r="AU147" s="85"/>
      <c r="AV147" s="85"/>
      <c r="AW147" s="85"/>
      <c r="AX147" s="85" t="s">
        <v>1865</v>
      </c>
      <c r="AY147" s="85" t="s">
        <v>147</v>
      </c>
      <c r="AZ147" s="105">
        <v>46042</v>
      </c>
      <c r="BA147" s="105">
        <v>46043</v>
      </c>
      <c r="BB147" s="115">
        <v>24520000</v>
      </c>
      <c r="BC147" s="105">
        <v>46045</v>
      </c>
      <c r="BD147" s="105">
        <v>46287</v>
      </c>
      <c r="BE147" s="105">
        <f t="shared" si="8"/>
        <v>46287</v>
      </c>
      <c r="BF147" s="122"/>
      <c r="BG147" s="85" t="s">
        <v>929</v>
      </c>
      <c r="BH147" s="110">
        <v>3065000</v>
      </c>
      <c r="BI147" s="85"/>
      <c r="BJ147" s="85"/>
      <c r="BK147" s="85"/>
      <c r="BL147" s="85"/>
      <c r="BM147" s="85"/>
      <c r="BN147" s="85"/>
      <c r="BO147" s="85"/>
      <c r="BP147" s="85"/>
      <c r="BQ147" s="85"/>
      <c r="BR147" s="85"/>
      <c r="BS147" s="85"/>
      <c r="BT147" s="85"/>
      <c r="BU147" s="85"/>
      <c r="BV147" s="85"/>
      <c r="BW147" s="85"/>
      <c r="BX147" s="85"/>
      <c r="BY147" s="85"/>
      <c r="BZ147" s="85"/>
      <c r="CA147" s="85"/>
      <c r="CB147" s="85"/>
      <c r="CC147" s="85"/>
      <c r="CD147" s="85"/>
      <c r="CE147" s="85"/>
      <c r="CF147" s="85"/>
      <c r="CG147" s="85"/>
      <c r="CH147" s="85"/>
      <c r="CI147" s="85"/>
      <c r="CJ147" s="85"/>
      <c r="CK147" s="85"/>
      <c r="CL147" s="85">
        <v>0</v>
      </c>
      <c r="CM147" s="110">
        <v>24520000</v>
      </c>
      <c r="CN147" s="85"/>
      <c r="CO147" s="89">
        <v>46287</v>
      </c>
      <c r="CP147" s="89">
        <f t="shared" si="7"/>
        <v>46467</v>
      </c>
      <c r="CQ147" s="115">
        <v>24520000</v>
      </c>
      <c r="CR147" s="85" t="s">
        <v>223</v>
      </c>
      <c r="CS147" s="89">
        <v>46043</v>
      </c>
      <c r="CT147" s="128">
        <v>2144101490209</v>
      </c>
      <c r="CU147" s="85"/>
      <c r="CV147" s="85"/>
      <c r="CW147" s="85" t="s">
        <v>1972</v>
      </c>
      <c r="CX147" s="85" t="s">
        <v>1969</v>
      </c>
      <c r="CY147" s="85" t="s">
        <v>1973</v>
      </c>
      <c r="CZ147" s="85">
        <v>2456</v>
      </c>
      <c r="DA147" s="85" t="s">
        <v>1868</v>
      </c>
      <c r="DB147" s="85">
        <v>5</v>
      </c>
      <c r="DC147" s="85" t="s">
        <v>153</v>
      </c>
      <c r="DD147" s="85"/>
      <c r="DE147" s="85"/>
      <c r="DF147" s="85"/>
      <c r="DG147" s="85"/>
      <c r="DH147" s="85"/>
      <c r="DI147" s="85"/>
      <c r="DJ147" s="85"/>
      <c r="DK147" s="85"/>
      <c r="DL147" s="85"/>
      <c r="DM147" s="85"/>
      <c r="DN147" s="85"/>
      <c r="DO147" s="85"/>
      <c r="DP147" s="85"/>
      <c r="DQ147" s="85"/>
      <c r="DR147" s="85"/>
      <c r="DS147" s="85"/>
      <c r="DT147" s="86"/>
      <c r="DU147" s="81"/>
      <c r="DV147" s="72"/>
      <c r="DW147" s="72"/>
      <c r="DX147" s="72"/>
      <c r="DY147" s="72"/>
      <c r="DZ147" s="74"/>
      <c r="EA147" s="68"/>
      <c r="EB147" s="68"/>
      <c r="EC147" s="68"/>
      <c r="ED147" s="68"/>
      <c r="EE147" s="68"/>
      <c r="EF147" s="68"/>
      <c r="EG147" s="68"/>
      <c r="EH147" s="68"/>
      <c r="EI147" s="68"/>
      <c r="EJ147" s="68"/>
      <c r="EK147" s="68"/>
    </row>
    <row r="148" spans="1:141" ht="30" customHeight="1">
      <c r="A148" s="3" t="s">
        <v>123</v>
      </c>
      <c r="B148" s="84">
        <v>2026</v>
      </c>
      <c r="C148" s="85" t="s">
        <v>1974</v>
      </c>
      <c r="D148" s="85"/>
      <c r="E148" s="85" t="s">
        <v>125</v>
      </c>
      <c r="F148" s="85">
        <v>147142</v>
      </c>
      <c r="G148" s="89">
        <v>46037</v>
      </c>
      <c r="H148" s="85" t="s">
        <v>1975</v>
      </c>
      <c r="I148" s="85" t="s">
        <v>1976</v>
      </c>
      <c r="J148" s="92" t="s">
        <v>1977</v>
      </c>
      <c r="K148" s="92" t="s">
        <v>1978</v>
      </c>
      <c r="L148" s="85" t="s">
        <v>1979</v>
      </c>
      <c r="M148" s="85" t="s">
        <v>1980</v>
      </c>
      <c r="N148" s="85">
        <v>80111700</v>
      </c>
      <c r="O148" s="85" t="s">
        <v>1981</v>
      </c>
      <c r="P148" s="85" t="s">
        <v>1982</v>
      </c>
      <c r="Q148" s="85">
        <v>180</v>
      </c>
      <c r="R148" s="89">
        <v>46031</v>
      </c>
      <c r="S148" s="85">
        <v>366</v>
      </c>
      <c r="T148" s="89">
        <v>46041</v>
      </c>
      <c r="U148" s="85" t="s">
        <v>1859</v>
      </c>
      <c r="V148" s="85" t="s">
        <v>135</v>
      </c>
      <c r="W148" s="85" t="s">
        <v>460</v>
      </c>
      <c r="X148" s="85">
        <v>1</v>
      </c>
      <c r="Y148" s="85" t="s">
        <v>1983</v>
      </c>
      <c r="Z148" s="85" t="s">
        <v>1979</v>
      </c>
      <c r="AA148" s="85" t="s">
        <v>138</v>
      </c>
      <c r="AB148" s="85" t="s">
        <v>139</v>
      </c>
      <c r="AC148" s="85" t="s">
        <v>218</v>
      </c>
      <c r="AD148" s="85"/>
      <c r="AE148" s="85">
        <v>52440208</v>
      </c>
      <c r="AF148" s="85">
        <v>1</v>
      </c>
      <c r="AG148" s="89">
        <v>28694</v>
      </c>
      <c r="AH148" s="85" t="s">
        <v>1984</v>
      </c>
      <c r="AI148" s="85"/>
      <c r="AJ148" s="92">
        <v>3115780311</v>
      </c>
      <c r="AK148" s="85" t="s">
        <v>1985</v>
      </c>
      <c r="AL148" s="85" t="s">
        <v>143</v>
      </c>
      <c r="AM148" s="85" t="s">
        <v>144</v>
      </c>
      <c r="AN148" s="85" t="s">
        <v>1863</v>
      </c>
      <c r="AO148" s="85">
        <v>93376179</v>
      </c>
      <c r="AP148" s="85" t="s">
        <v>1864</v>
      </c>
      <c r="AQ148" s="85"/>
      <c r="AR148" s="85"/>
      <c r="AS148" s="89">
        <v>46062</v>
      </c>
      <c r="AT148" s="85"/>
      <c r="AU148" s="85"/>
      <c r="AV148" s="85"/>
      <c r="AW148" s="85"/>
      <c r="AX148" s="85" t="s">
        <v>1865</v>
      </c>
      <c r="AY148" s="85" t="s">
        <v>147</v>
      </c>
      <c r="AZ148" s="105">
        <v>46035</v>
      </c>
      <c r="BA148" s="105">
        <v>46036</v>
      </c>
      <c r="BB148" s="115">
        <v>40520000</v>
      </c>
      <c r="BC148" s="105">
        <v>46041</v>
      </c>
      <c r="BD148" s="105">
        <v>46283</v>
      </c>
      <c r="BE148" s="105">
        <f t="shared" si="8"/>
        <v>46283</v>
      </c>
      <c r="BF148" s="122"/>
      <c r="BG148" s="85" t="s">
        <v>929</v>
      </c>
      <c r="BH148" s="110">
        <v>5065000</v>
      </c>
      <c r="BI148" s="85"/>
      <c r="BJ148" s="85"/>
      <c r="BK148" s="85"/>
      <c r="BL148" s="85"/>
      <c r="BM148" s="85"/>
      <c r="BN148" s="85"/>
      <c r="BO148" s="85"/>
      <c r="BP148" s="85"/>
      <c r="BQ148" s="85"/>
      <c r="BR148" s="85"/>
      <c r="BS148" s="85"/>
      <c r="BT148" s="85"/>
      <c r="BU148" s="85"/>
      <c r="BV148" s="85"/>
      <c r="BW148" s="85"/>
      <c r="BX148" s="85"/>
      <c r="BY148" s="85"/>
      <c r="BZ148" s="85"/>
      <c r="CA148" s="85"/>
      <c r="CB148" s="85"/>
      <c r="CC148" s="85"/>
      <c r="CD148" s="85"/>
      <c r="CE148" s="85"/>
      <c r="CF148" s="85"/>
      <c r="CG148" s="85"/>
      <c r="CH148" s="85"/>
      <c r="CI148" s="85"/>
      <c r="CJ148" s="85"/>
      <c r="CK148" s="85"/>
      <c r="CL148" s="85">
        <v>0</v>
      </c>
      <c r="CM148" s="110">
        <v>40520000</v>
      </c>
      <c r="CN148" s="85"/>
      <c r="CO148" s="89">
        <v>46283</v>
      </c>
      <c r="CP148" s="89">
        <f t="shared" si="7"/>
        <v>46463</v>
      </c>
      <c r="CQ148" s="115">
        <v>40520000</v>
      </c>
      <c r="CR148" s="85" t="s">
        <v>223</v>
      </c>
      <c r="CS148" s="89">
        <v>46037</v>
      </c>
      <c r="CT148" s="128">
        <v>2144101489568</v>
      </c>
      <c r="CU148" s="85"/>
      <c r="CV148" s="85"/>
      <c r="CW148" s="85" t="s">
        <v>1986</v>
      </c>
      <c r="CX148" s="85" t="s">
        <v>218</v>
      </c>
      <c r="CY148" s="85" t="s">
        <v>1987</v>
      </c>
      <c r="CZ148" s="85">
        <v>2456</v>
      </c>
      <c r="DA148" s="85" t="s">
        <v>1868</v>
      </c>
      <c r="DB148" s="85">
        <v>3</v>
      </c>
      <c r="DC148" s="85" t="s">
        <v>153</v>
      </c>
      <c r="DD148" s="85"/>
      <c r="DE148" s="85"/>
      <c r="DF148" s="85"/>
      <c r="DG148" s="85"/>
      <c r="DH148" s="85"/>
      <c r="DI148" s="85"/>
      <c r="DJ148" s="85"/>
      <c r="DK148" s="85"/>
      <c r="DL148" s="85"/>
      <c r="DM148" s="85"/>
      <c r="DN148" s="85"/>
      <c r="DO148" s="85"/>
      <c r="DP148" s="85"/>
      <c r="DQ148" s="85"/>
      <c r="DR148" s="85"/>
      <c r="DS148" s="85"/>
      <c r="DT148" s="86"/>
      <c r="DU148" s="81"/>
      <c r="DV148" s="72"/>
      <c r="DW148" s="72"/>
      <c r="DX148" s="72"/>
      <c r="DY148" s="72"/>
      <c r="DZ148" s="74"/>
      <c r="EA148" s="68"/>
      <c r="EB148" s="68"/>
      <c r="EC148" s="68"/>
      <c r="ED148" s="68"/>
      <c r="EE148" s="68"/>
      <c r="EF148" s="68"/>
      <c r="EG148" s="68"/>
      <c r="EH148" s="68"/>
      <c r="EI148" s="68"/>
      <c r="EJ148" s="68"/>
      <c r="EK148" s="68"/>
    </row>
    <row r="149" spans="1:141" ht="30" customHeight="1">
      <c r="A149" s="3" t="s">
        <v>123</v>
      </c>
      <c r="B149" s="84">
        <v>2026</v>
      </c>
      <c r="C149" s="85" t="s">
        <v>1988</v>
      </c>
      <c r="D149" s="85"/>
      <c r="E149" s="85" t="s">
        <v>125</v>
      </c>
      <c r="F149" s="85">
        <v>147142</v>
      </c>
      <c r="G149" s="89">
        <v>46037</v>
      </c>
      <c r="H149" s="85" t="s">
        <v>1975</v>
      </c>
      <c r="I149" s="85" t="s">
        <v>1989</v>
      </c>
      <c r="J149" s="92" t="s">
        <v>1990</v>
      </c>
      <c r="K149" s="92" t="s">
        <v>1991</v>
      </c>
      <c r="L149" s="85" t="s">
        <v>1992</v>
      </c>
      <c r="M149" s="85" t="s">
        <v>1980</v>
      </c>
      <c r="N149" s="85">
        <v>80111700</v>
      </c>
      <c r="O149" s="85" t="s">
        <v>1981</v>
      </c>
      <c r="P149" s="85" t="s">
        <v>1993</v>
      </c>
      <c r="Q149" s="85">
        <v>180</v>
      </c>
      <c r="R149" s="89">
        <v>46031</v>
      </c>
      <c r="S149" s="85">
        <v>371</v>
      </c>
      <c r="T149" s="89">
        <v>46041</v>
      </c>
      <c r="U149" s="85" t="s">
        <v>1859</v>
      </c>
      <c r="V149" s="85" t="s">
        <v>135</v>
      </c>
      <c r="W149" s="85" t="s">
        <v>460</v>
      </c>
      <c r="X149" s="85">
        <v>1</v>
      </c>
      <c r="Y149" s="85" t="s">
        <v>1983</v>
      </c>
      <c r="Z149" s="85" t="s">
        <v>1992</v>
      </c>
      <c r="AA149" s="85" t="s">
        <v>138</v>
      </c>
      <c r="AB149" s="85" t="s">
        <v>139</v>
      </c>
      <c r="AC149" s="85" t="s">
        <v>218</v>
      </c>
      <c r="AD149" s="85"/>
      <c r="AE149" s="85">
        <v>1070957316</v>
      </c>
      <c r="AF149" s="85">
        <v>5</v>
      </c>
      <c r="AG149" s="89">
        <v>32989</v>
      </c>
      <c r="AH149" s="85" t="s">
        <v>1994</v>
      </c>
      <c r="AI149" s="85"/>
      <c r="AJ149" s="92">
        <v>3112414413</v>
      </c>
      <c r="AK149" s="85" t="s">
        <v>1995</v>
      </c>
      <c r="AL149" s="85" t="s">
        <v>189</v>
      </c>
      <c r="AM149" s="85" t="s">
        <v>144</v>
      </c>
      <c r="AN149" s="85" t="s">
        <v>1863</v>
      </c>
      <c r="AO149" s="85">
        <v>93376179</v>
      </c>
      <c r="AP149" s="85" t="s">
        <v>1864</v>
      </c>
      <c r="AQ149" s="85"/>
      <c r="AR149" s="85"/>
      <c r="AS149" s="89">
        <v>46062</v>
      </c>
      <c r="AT149" s="85"/>
      <c r="AU149" s="85"/>
      <c r="AV149" s="85"/>
      <c r="AW149" s="85"/>
      <c r="AX149" s="85" t="s">
        <v>1865</v>
      </c>
      <c r="AY149" s="85" t="s">
        <v>147</v>
      </c>
      <c r="AZ149" s="105">
        <v>46035</v>
      </c>
      <c r="BA149" s="105">
        <v>46036</v>
      </c>
      <c r="BB149" s="115">
        <v>40520000</v>
      </c>
      <c r="BC149" s="105">
        <v>46041</v>
      </c>
      <c r="BD149" s="105">
        <v>46283</v>
      </c>
      <c r="BE149" s="105">
        <f t="shared" si="8"/>
        <v>46283</v>
      </c>
      <c r="BF149" s="122"/>
      <c r="BG149" s="85" t="s">
        <v>929</v>
      </c>
      <c r="BH149" s="110">
        <v>5065000</v>
      </c>
      <c r="BI149" s="85"/>
      <c r="BJ149" s="85"/>
      <c r="BK149" s="85"/>
      <c r="BL149" s="85"/>
      <c r="BM149" s="85"/>
      <c r="BN149" s="85"/>
      <c r="BO149" s="85"/>
      <c r="BP149" s="85"/>
      <c r="BQ149" s="85"/>
      <c r="BR149" s="85"/>
      <c r="BS149" s="85"/>
      <c r="BT149" s="85"/>
      <c r="BU149" s="85"/>
      <c r="BV149" s="85"/>
      <c r="BW149" s="85"/>
      <c r="BX149" s="85"/>
      <c r="BY149" s="85"/>
      <c r="BZ149" s="85"/>
      <c r="CA149" s="85"/>
      <c r="CB149" s="85"/>
      <c r="CC149" s="85"/>
      <c r="CD149" s="85"/>
      <c r="CE149" s="85"/>
      <c r="CF149" s="85"/>
      <c r="CG149" s="85"/>
      <c r="CH149" s="85"/>
      <c r="CI149" s="85"/>
      <c r="CJ149" s="85"/>
      <c r="CK149" s="85"/>
      <c r="CL149" s="85">
        <v>0</v>
      </c>
      <c r="CM149" s="110">
        <v>40520000</v>
      </c>
      <c r="CN149" s="85"/>
      <c r="CO149" s="89">
        <v>46283</v>
      </c>
      <c r="CP149" s="89">
        <f t="shared" si="7"/>
        <v>46463</v>
      </c>
      <c r="CQ149" s="115">
        <v>40520000</v>
      </c>
      <c r="CR149" s="85" t="s">
        <v>223</v>
      </c>
      <c r="CS149" s="89">
        <v>46038</v>
      </c>
      <c r="CT149" s="128">
        <v>1846101032668</v>
      </c>
      <c r="CU149" s="85"/>
      <c r="CV149" s="85"/>
      <c r="CW149" s="85" t="s">
        <v>1986</v>
      </c>
      <c r="CX149" s="85" t="s">
        <v>218</v>
      </c>
      <c r="CY149" s="85" t="s">
        <v>1214</v>
      </c>
      <c r="CZ149" s="85">
        <v>2456</v>
      </c>
      <c r="DA149" s="85" t="s">
        <v>1868</v>
      </c>
      <c r="DB149" s="85">
        <v>3</v>
      </c>
      <c r="DC149" s="85" t="s">
        <v>153</v>
      </c>
      <c r="DD149" s="85"/>
      <c r="DE149" s="85"/>
      <c r="DF149" s="85"/>
      <c r="DG149" s="85"/>
      <c r="DH149" s="85"/>
      <c r="DI149" s="85"/>
      <c r="DJ149" s="85"/>
      <c r="DK149" s="85"/>
      <c r="DL149" s="85"/>
      <c r="DM149" s="85"/>
      <c r="DN149" s="85"/>
      <c r="DO149" s="85"/>
      <c r="DP149" s="85"/>
      <c r="DQ149" s="85"/>
      <c r="DR149" s="85"/>
      <c r="DS149" s="85"/>
      <c r="DT149" s="86"/>
      <c r="DU149" s="81"/>
      <c r="DV149" s="72"/>
      <c r="DW149" s="72"/>
      <c r="DX149" s="72"/>
      <c r="DY149" s="72"/>
      <c r="DZ149" s="74"/>
      <c r="EA149" s="68"/>
      <c r="EB149" s="68"/>
      <c r="EC149" s="68"/>
      <c r="ED149" s="68"/>
      <c r="EE149" s="68"/>
      <c r="EF149" s="68"/>
      <c r="EG149" s="68"/>
      <c r="EH149" s="68"/>
      <c r="EI149" s="68"/>
      <c r="EJ149" s="68"/>
      <c r="EK149" s="68"/>
    </row>
    <row r="150" spans="1:141" ht="30" customHeight="1">
      <c r="A150" s="3" t="s">
        <v>123</v>
      </c>
      <c r="B150" s="84">
        <v>2026</v>
      </c>
      <c r="C150" s="85" t="s">
        <v>1996</v>
      </c>
      <c r="D150" s="85" t="s">
        <v>277</v>
      </c>
      <c r="E150" s="85" t="s">
        <v>125</v>
      </c>
      <c r="F150" s="85">
        <v>147155</v>
      </c>
      <c r="G150" s="89">
        <v>46037</v>
      </c>
      <c r="H150" s="85" t="s">
        <v>1997</v>
      </c>
      <c r="I150" s="85" t="s">
        <v>1998</v>
      </c>
      <c r="J150" s="92" t="s">
        <v>1999</v>
      </c>
      <c r="K150" s="92" t="s">
        <v>2000</v>
      </c>
      <c r="L150" s="85" t="s">
        <v>2001</v>
      </c>
      <c r="M150" s="85" t="s">
        <v>2002</v>
      </c>
      <c r="N150" s="85">
        <v>80111700</v>
      </c>
      <c r="O150" s="85" t="s">
        <v>2003</v>
      </c>
      <c r="P150" s="85" t="s">
        <v>2004</v>
      </c>
      <c r="Q150" s="85">
        <v>102</v>
      </c>
      <c r="R150" s="89">
        <v>46028</v>
      </c>
      <c r="S150" s="85">
        <v>380</v>
      </c>
      <c r="T150" s="89">
        <v>46041</v>
      </c>
      <c r="U150" s="85" t="s">
        <v>1859</v>
      </c>
      <c r="V150" s="85" t="s">
        <v>135</v>
      </c>
      <c r="W150" s="85" t="s">
        <v>460</v>
      </c>
      <c r="X150" s="85">
        <v>1</v>
      </c>
      <c r="Y150" s="85" t="s">
        <v>2005</v>
      </c>
      <c r="Z150" s="85" t="s">
        <v>2001</v>
      </c>
      <c r="AA150" s="85" t="s">
        <v>138</v>
      </c>
      <c r="AB150" s="85" t="s">
        <v>139</v>
      </c>
      <c r="AC150" s="85" t="s">
        <v>2006</v>
      </c>
      <c r="AD150" s="85"/>
      <c r="AE150" s="85">
        <v>1022399500</v>
      </c>
      <c r="AF150" s="85">
        <v>5</v>
      </c>
      <c r="AG150" s="89">
        <v>34699</v>
      </c>
      <c r="AH150" s="85" t="s">
        <v>2007</v>
      </c>
      <c r="AI150" s="85"/>
      <c r="AJ150" s="92">
        <v>3013121250</v>
      </c>
      <c r="AK150" s="85" t="s">
        <v>2008</v>
      </c>
      <c r="AL150" s="85" t="s">
        <v>189</v>
      </c>
      <c r="AM150" s="85" t="s">
        <v>144</v>
      </c>
      <c r="AN150" s="85" t="s">
        <v>1863</v>
      </c>
      <c r="AO150" s="85">
        <v>93376179</v>
      </c>
      <c r="AP150" s="85" t="s">
        <v>1864</v>
      </c>
      <c r="AQ150" s="85"/>
      <c r="AR150" s="85"/>
      <c r="AS150" s="89">
        <v>46062</v>
      </c>
      <c r="AT150" s="85"/>
      <c r="AU150" s="85"/>
      <c r="AV150" s="85"/>
      <c r="AW150" s="85"/>
      <c r="AX150" s="85" t="s">
        <v>1865</v>
      </c>
      <c r="AY150" s="85" t="s">
        <v>147</v>
      </c>
      <c r="AZ150" s="105">
        <v>46031</v>
      </c>
      <c r="BA150" s="105">
        <v>46036</v>
      </c>
      <c r="BB150" s="115">
        <v>40520000</v>
      </c>
      <c r="BC150" s="105">
        <v>46041</v>
      </c>
      <c r="BD150" s="105">
        <v>46283</v>
      </c>
      <c r="BE150" s="105">
        <f t="shared" si="8"/>
        <v>46283</v>
      </c>
      <c r="BF150" s="122"/>
      <c r="BG150" s="85" t="s">
        <v>929</v>
      </c>
      <c r="BH150" s="110">
        <v>5065000</v>
      </c>
      <c r="BI150" s="85"/>
      <c r="BJ150" s="85"/>
      <c r="BK150" s="85"/>
      <c r="BL150" s="85"/>
      <c r="BM150" s="85"/>
      <c r="BN150" s="85"/>
      <c r="BO150" s="85"/>
      <c r="BP150" s="85"/>
      <c r="BQ150" s="85"/>
      <c r="BR150" s="85"/>
      <c r="BS150" s="85"/>
      <c r="BT150" s="85"/>
      <c r="BU150" s="85"/>
      <c r="BV150" s="85"/>
      <c r="BW150" s="85"/>
      <c r="BX150" s="85"/>
      <c r="BY150" s="85"/>
      <c r="BZ150" s="85"/>
      <c r="CA150" s="85"/>
      <c r="CB150" s="85"/>
      <c r="CC150" s="85"/>
      <c r="CD150" s="85"/>
      <c r="CE150" s="85"/>
      <c r="CF150" s="85"/>
      <c r="CG150" s="85"/>
      <c r="CH150" s="85"/>
      <c r="CI150" s="85"/>
      <c r="CJ150" s="85"/>
      <c r="CK150" s="85"/>
      <c r="CL150" s="85">
        <v>0</v>
      </c>
      <c r="CM150" s="110">
        <v>40520000</v>
      </c>
      <c r="CN150" s="85"/>
      <c r="CO150" s="89">
        <v>46283</v>
      </c>
      <c r="CP150" s="89">
        <f t="shared" si="7"/>
        <v>46463</v>
      </c>
      <c r="CQ150" s="115">
        <v>40520000</v>
      </c>
      <c r="CR150" s="85" t="s">
        <v>149</v>
      </c>
      <c r="CS150" s="89">
        <v>46055</v>
      </c>
      <c r="CT150" s="128">
        <v>2146101139444</v>
      </c>
      <c r="CU150" s="85"/>
      <c r="CV150" s="85"/>
      <c r="CW150" s="85" t="s">
        <v>1986</v>
      </c>
      <c r="CX150" s="85" t="s">
        <v>2006</v>
      </c>
      <c r="CY150" s="85" t="s">
        <v>2009</v>
      </c>
      <c r="CZ150" s="85">
        <v>2456</v>
      </c>
      <c r="DA150" s="85" t="s">
        <v>1868</v>
      </c>
      <c r="DB150" s="85">
        <v>1</v>
      </c>
      <c r="DC150" s="85" t="s">
        <v>153</v>
      </c>
      <c r="DD150" s="85" t="s">
        <v>303</v>
      </c>
      <c r="DE150" s="85">
        <v>46053</v>
      </c>
      <c r="DF150" s="85" t="s">
        <v>2010</v>
      </c>
      <c r="DG150" s="85">
        <v>52484382</v>
      </c>
      <c r="DH150" s="85">
        <v>3143870761</v>
      </c>
      <c r="DI150" s="85" t="s">
        <v>2011</v>
      </c>
      <c r="DJ150" s="85"/>
      <c r="DK150" s="85"/>
      <c r="DL150" s="85"/>
      <c r="DM150" s="85"/>
      <c r="DN150" s="85"/>
      <c r="DO150" s="85"/>
      <c r="DP150" s="85"/>
      <c r="DQ150" s="85"/>
      <c r="DR150" s="85"/>
      <c r="DS150" s="85"/>
      <c r="DT150" s="86"/>
      <c r="DU150" s="81" t="s">
        <v>303</v>
      </c>
      <c r="DV150" s="73">
        <v>46053</v>
      </c>
      <c r="DW150" s="72" t="s">
        <v>2010</v>
      </c>
      <c r="DX150" s="72">
        <v>52484382</v>
      </c>
      <c r="DY150" s="72">
        <v>3143870761</v>
      </c>
      <c r="DZ150" s="74" t="s">
        <v>2011</v>
      </c>
      <c r="EA150" s="68"/>
      <c r="EB150" s="68"/>
      <c r="EC150" s="68"/>
      <c r="ED150" s="68"/>
      <c r="EE150" s="68"/>
      <c r="EF150" s="68"/>
      <c r="EG150" s="68"/>
      <c r="EH150" s="68"/>
      <c r="EI150" s="68"/>
      <c r="EJ150" s="68"/>
      <c r="EK150" s="68"/>
    </row>
    <row r="151" spans="1:141" ht="30" customHeight="1">
      <c r="A151" s="3" t="s">
        <v>123</v>
      </c>
      <c r="B151" s="84">
        <v>2026</v>
      </c>
      <c r="C151" s="85" t="s">
        <v>2012</v>
      </c>
      <c r="D151" s="85"/>
      <c r="E151" s="85" t="s">
        <v>125</v>
      </c>
      <c r="F151" s="85">
        <v>147293</v>
      </c>
      <c r="G151" s="89">
        <v>46037</v>
      </c>
      <c r="H151" s="85" t="s">
        <v>2013</v>
      </c>
      <c r="I151" s="85" t="s">
        <v>2014</v>
      </c>
      <c r="J151" s="92" t="s">
        <v>2015</v>
      </c>
      <c r="K151" s="92" t="s">
        <v>2016</v>
      </c>
      <c r="L151" s="85" t="s">
        <v>2017</v>
      </c>
      <c r="M151" s="85" t="s">
        <v>2018</v>
      </c>
      <c r="N151" s="85">
        <v>80111700</v>
      </c>
      <c r="O151" s="85" t="s">
        <v>2019</v>
      </c>
      <c r="P151" s="85" t="s">
        <v>2020</v>
      </c>
      <c r="Q151" s="85">
        <v>209</v>
      </c>
      <c r="R151" s="89">
        <v>46032</v>
      </c>
      <c r="S151" s="85">
        <v>382</v>
      </c>
      <c r="T151" s="89">
        <v>46041</v>
      </c>
      <c r="U151" s="85" t="s">
        <v>1859</v>
      </c>
      <c r="V151" s="85" t="s">
        <v>135</v>
      </c>
      <c r="W151" s="85" t="s">
        <v>136</v>
      </c>
      <c r="X151" s="85">
        <v>1</v>
      </c>
      <c r="Y151" s="85" t="s">
        <v>2021</v>
      </c>
      <c r="Z151" s="85" t="s">
        <v>2017</v>
      </c>
      <c r="AA151" s="85" t="s">
        <v>138</v>
      </c>
      <c r="AB151" s="85" t="s">
        <v>164</v>
      </c>
      <c r="AC151" s="85" t="s">
        <v>203</v>
      </c>
      <c r="AD151" s="85"/>
      <c r="AE151" s="85">
        <v>1019092324</v>
      </c>
      <c r="AF151" s="85">
        <v>5</v>
      </c>
      <c r="AG151" s="89">
        <v>34355</v>
      </c>
      <c r="AH151" s="85" t="s">
        <v>2022</v>
      </c>
      <c r="AI151" s="85"/>
      <c r="AJ151" s="92">
        <v>3146674544</v>
      </c>
      <c r="AK151" s="85" t="s">
        <v>2023</v>
      </c>
      <c r="AL151" s="85" t="s">
        <v>1286</v>
      </c>
      <c r="AM151" s="85" t="s">
        <v>144</v>
      </c>
      <c r="AN151" s="85" t="s">
        <v>1863</v>
      </c>
      <c r="AO151" s="85">
        <v>93376179</v>
      </c>
      <c r="AP151" s="85" t="s">
        <v>1864</v>
      </c>
      <c r="AQ151" s="85"/>
      <c r="AR151" s="85"/>
      <c r="AS151" s="89">
        <v>46062</v>
      </c>
      <c r="AT151" s="85"/>
      <c r="AU151" s="85"/>
      <c r="AV151" s="85"/>
      <c r="AW151" s="85"/>
      <c r="AX151" s="85" t="s">
        <v>1865</v>
      </c>
      <c r="AY151" s="85" t="s">
        <v>147</v>
      </c>
      <c r="AZ151" s="105">
        <v>46035</v>
      </c>
      <c r="BA151" s="105">
        <v>46036</v>
      </c>
      <c r="BB151" s="115">
        <v>46432000</v>
      </c>
      <c r="BC151" s="105">
        <v>46041</v>
      </c>
      <c r="BD151" s="105">
        <v>46283</v>
      </c>
      <c r="BE151" s="105">
        <f t="shared" si="8"/>
        <v>46283</v>
      </c>
      <c r="BF151" s="122"/>
      <c r="BG151" s="85" t="s">
        <v>929</v>
      </c>
      <c r="BH151" s="110">
        <v>5804000</v>
      </c>
      <c r="BI151" s="85"/>
      <c r="BJ151" s="85"/>
      <c r="BK151" s="85"/>
      <c r="BL151" s="85"/>
      <c r="BM151" s="85"/>
      <c r="BN151" s="85"/>
      <c r="BO151" s="85"/>
      <c r="BP151" s="85"/>
      <c r="BQ151" s="85"/>
      <c r="BR151" s="85"/>
      <c r="BS151" s="85"/>
      <c r="BT151" s="85"/>
      <c r="BU151" s="85"/>
      <c r="BV151" s="85"/>
      <c r="BW151" s="85"/>
      <c r="BX151" s="85"/>
      <c r="BY151" s="85"/>
      <c r="BZ151" s="85"/>
      <c r="CA151" s="85"/>
      <c r="CB151" s="85"/>
      <c r="CC151" s="85"/>
      <c r="CD151" s="85"/>
      <c r="CE151" s="85"/>
      <c r="CF151" s="85"/>
      <c r="CG151" s="85"/>
      <c r="CH151" s="85"/>
      <c r="CI151" s="85"/>
      <c r="CJ151" s="85"/>
      <c r="CK151" s="85"/>
      <c r="CL151" s="85">
        <v>0</v>
      </c>
      <c r="CM151" s="110">
        <v>46432000</v>
      </c>
      <c r="CN151" s="85"/>
      <c r="CO151" s="89">
        <v>46283</v>
      </c>
      <c r="CP151" s="89">
        <f t="shared" si="7"/>
        <v>46463</v>
      </c>
      <c r="CQ151" s="115">
        <v>46432000</v>
      </c>
      <c r="CR151" s="85" t="s">
        <v>149</v>
      </c>
      <c r="CS151" s="89">
        <v>46037</v>
      </c>
      <c r="CT151" s="128">
        <v>2144101489591</v>
      </c>
      <c r="CU151" s="85"/>
      <c r="CV151" s="85"/>
      <c r="CW151" s="85" t="s">
        <v>2024</v>
      </c>
      <c r="CX151" s="85" t="s">
        <v>203</v>
      </c>
      <c r="CY151" s="85" t="s">
        <v>2025</v>
      </c>
      <c r="CZ151" s="85">
        <v>2456</v>
      </c>
      <c r="DA151" s="85" t="s">
        <v>1868</v>
      </c>
      <c r="DB151" s="85">
        <v>3</v>
      </c>
      <c r="DC151" s="85" t="s">
        <v>153</v>
      </c>
      <c r="DD151" s="85"/>
      <c r="DE151" s="85"/>
      <c r="DF151" s="85"/>
      <c r="DG151" s="85"/>
      <c r="DH151" s="85"/>
      <c r="DI151" s="85"/>
      <c r="DJ151" s="85"/>
      <c r="DK151" s="85"/>
      <c r="DL151" s="85"/>
      <c r="DM151" s="85"/>
      <c r="DN151" s="85"/>
      <c r="DO151" s="85"/>
      <c r="DP151" s="85"/>
      <c r="DQ151" s="85"/>
      <c r="DR151" s="85"/>
      <c r="DS151" s="85"/>
      <c r="DT151" s="86"/>
      <c r="DU151" s="81"/>
      <c r="DV151" s="72"/>
      <c r="DW151" s="72"/>
      <c r="DX151" s="72"/>
      <c r="DY151" s="72"/>
      <c r="DZ151" s="74"/>
      <c r="EA151" s="68"/>
      <c r="EB151" s="68"/>
      <c r="EC151" s="68"/>
      <c r="ED151" s="68"/>
      <c r="EE151" s="68"/>
      <c r="EF151" s="68"/>
      <c r="EG151" s="68"/>
      <c r="EH151" s="68"/>
      <c r="EI151" s="68"/>
      <c r="EJ151" s="68"/>
      <c r="EK151" s="68"/>
    </row>
    <row r="152" spans="1:141" ht="30" customHeight="1">
      <c r="A152" s="3" t="s">
        <v>123</v>
      </c>
      <c r="B152" s="84">
        <v>2026</v>
      </c>
      <c r="C152" s="85" t="s">
        <v>2026</v>
      </c>
      <c r="D152" s="85"/>
      <c r="E152" s="85" t="s">
        <v>125</v>
      </c>
      <c r="F152" s="85">
        <v>147186</v>
      </c>
      <c r="G152" s="89">
        <v>46037</v>
      </c>
      <c r="H152" s="85" t="s">
        <v>2027</v>
      </c>
      <c r="I152" s="85" t="s">
        <v>2028</v>
      </c>
      <c r="J152" s="92" t="s">
        <v>2029</v>
      </c>
      <c r="K152" s="92" t="s">
        <v>2030</v>
      </c>
      <c r="L152" s="85" t="s">
        <v>2031</v>
      </c>
      <c r="M152" s="85" t="s">
        <v>2032</v>
      </c>
      <c r="N152" s="85">
        <v>80111700</v>
      </c>
      <c r="O152" s="85" t="s">
        <v>2033</v>
      </c>
      <c r="P152" s="85" t="s">
        <v>2034</v>
      </c>
      <c r="Q152" s="85">
        <v>219</v>
      </c>
      <c r="R152" s="89">
        <v>46036</v>
      </c>
      <c r="S152" s="85">
        <v>413</v>
      </c>
      <c r="T152" s="89">
        <v>46041</v>
      </c>
      <c r="U152" s="85" t="s">
        <v>1859</v>
      </c>
      <c r="V152" s="85" t="s">
        <v>135</v>
      </c>
      <c r="W152" s="85" t="s">
        <v>136</v>
      </c>
      <c r="X152" s="85">
        <v>1</v>
      </c>
      <c r="Y152" s="85" t="s">
        <v>2035</v>
      </c>
      <c r="Z152" s="85" t="s">
        <v>2031</v>
      </c>
      <c r="AA152" s="85" t="s">
        <v>138</v>
      </c>
      <c r="AB152" s="85" t="s">
        <v>164</v>
      </c>
      <c r="AC152" s="85" t="s">
        <v>203</v>
      </c>
      <c r="AD152" s="85"/>
      <c r="AE152" s="85">
        <v>1014263066</v>
      </c>
      <c r="AF152" s="85">
        <v>6</v>
      </c>
      <c r="AG152" s="89">
        <v>34750</v>
      </c>
      <c r="AH152" s="85" t="s">
        <v>2036</v>
      </c>
      <c r="AI152" s="85"/>
      <c r="AJ152" s="92">
        <v>3112895268</v>
      </c>
      <c r="AK152" s="85" t="s">
        <v>2037</v>
      </c>
      <c r="AL152" s="85" t="s">
        <v>258</v>
      </c>
      <c r="AM152" s="85" t="s">
        <v>222</v>
      </c>
      <c r="AN152" s="85" t="s">
        <v>1863</v>
      </c>
      <c r="AO152" s="85">
        <v>93376179</v>
      </c>
      <c r="AP152" s="85" t="s">
        <v>1864</v>
      </c>
      <c r="AQ152" s="85"/>
      <c r="AR152" s="85"/>
      <c r="AS152" s="89">
        <v>46062</v>
      </c>
      <c r="AT152" s="85"/>
      <c r="AU152" s="85"/>
      <c r="AV152" s="85"/>
      <c r="AW152" s="85"/>
      <c r="AX152" s="85" t="s">
        <v>1865</v>
      </c>
      <c r="AY152" s="85" t="s">
        <v>147</v>
      </c>
      <c r="AZ152" s="105">
        <v>46036</v>
      </c>
      <c r="BA152" s="105">
        <v>46037</v>
      </c>
      <c r="BB152" s="115">
        <v>46432000</v>
      </c>
      <c r="BC152" s="105">
        <v>46041</v>
      </c>
      <c r="BD152" s="105">
        <v>46283</v>
      </c>
      <c r="BE152" s="105">
        <f t="shared" si="8"/>
        <v>46283</v>
      </c>
      <c r="BF152" s="122"/>
      <c r="BG152" s="85" t="s">
        <v>929</v>
      </c>
      <c r="BH152" s="110">
        <v>5804000</v>
      </c>
      <c r="BI152" s="85"/>
      <c r="BJ152" s="85"/>
      <c r="BK152" s="85"/>
      <c r="BL152" s="85"/>
      <c r="BM152" s="85"/>
      <c r="BN152" s="85"/>
      <c r="BO152" s="85"/>
      <c r="BP152" s="85"/>
      <c r="BQ152" s="85"/>
      <c r="BR152" s="85"/>
      <c r="BS152" s="85"/>
      <c r="BT152" s="85"/>
      <c r="BU152" s="85"/>
      <c r="BV152" s="85"/>
      <c r="BW152" s="85"/>
      <c r="BX152" s="85"/>
      <c r="BY152" s="85"/>
      <c r="BZ152" s="85"/>
      <c r="CA152" s="85"/>
      <c r="CB152" s="85"/>
      <c r="CC152" s="85"/>
      <c r="CD152" s="85"/>
      <c r="CE152" s="85"/>
      <c r="CF152" s="85"/>
      <c r="CG152" s="85"/>
      <c r="CH152" s="85"/>
      <c r="CI152" s="85"/>
      <c r="CJ152" s="85"/>
      <c r="CK152" s="85"/>
      <c r="CL152" s="85">
        <v>0</v>
      </c>
      <c r="CM152" s="110">
        <v>46432000</v>
      </c>
      <c r="CN152" s="85"/>
      <c r="CO152" s="89">
        <v>46283</v>
      </c>
      <c r="CP152" s="89">
        <f t="shared" si="7"/>
        <v>46463</v>
      </c>
      <c r="CQ152" s="115">
        <v>46432000</v>
      </c>
      <c r="CR152" s="85" t="s">
        <v>149</v>
      </c>
      <c r="CS152" s="89">
        <v>46038</v>
      </c>
      <c r="CT152" s="128">
        <v>1846101032818</v>
      </c>
      <c r="CU152" s="85"/>
      <c r="CV152" s="85"/>
      <c r="CW152" s="85" t="s">
        <v>1943</v>
      </c>
      <c r="CX152" s="85" t="s">
        <v>203</v>
      </c>
      <c r="CY152" s="85" t="s">
        <v>2038</v>
      </c>
      <c r="CZ152" s="85">
        <v>2456</v>
      </c>
      <c r="DA152" s="85" t="s">
        <v>1868</v>
      </c>
      <c r="DB152" s="85">
        <v>3</v>
      </c>
      <c r="DC152" s="85" t="s">
        <v>153</v>
      </c>
      <c r="DD152" s="85"/>
      <c r="DE152" s="85"/>
      <c r="DF152" s="85"/>
      <c r="DG152" s="85"/>
      <c r="DH152" s="85"/>
      <c r="DI152" s="85"/>
      <c r="DJ152" s="85"/>
      <c r="DK152" s="85"/>
      <c r="DL152" s="85"/>
      <c r="DM152" s="85"/>
      <c r="DN152" s="85"/>
      <c r="DO152" s="85"/>
      <c r="DP152" s="85"/>
      <c r="DQ152" s="85"/>
      <c r="DR152" s="85"/>
      <c r="DS152" s="85"/>
      <c r="DT152" s="86"/>
      <c r="DU152" s="81"/>
      <c r="DV152" s="72"/>
      <c r="DW152" s="72"/>
      <c r="DX152" s="72"/>
      <c r="DY152" s="72"/>
      <c r="DZ152" s="74"/>
      <c r="EA152" s="68"/>
      <c r="EB152" s="68"/>
      <c r="EC152" s="68"/>
      <c r="ED152" s="68"/>
      <c r="EE152" s="68"/>
      <c r="EF152" s="68"/>
      <c r="EG152" s="68"/>
      <c r="EH152" s="68"/>
      <c r="EI152" s="68"/>
      <c r="EJ152" s="68"/>
      <c r="EK152" s="68"/>
    </row>
    <row r="153" spans="1:141" ht="30" customHeight="1">
      <c r="A153" s="3" t="s">
        <v>123</v>
      </c>
      <c r="B153" s="84">
        <v>2026</v>
      </c>
      <c r="C153" s="85" t="s">
        <v>2039</v>
      </c>
      <c r="D153" s="85"/>
      <c r="E153" s="85" t="s">
        <v>125</v>
      </c>
      <c r="F153" s="85">
        <v>147186</v>
      </c>
      <c r="G153" s="89">
        <v>46037</v>
      </c>
      <c r="H153" s="85" t="s">
        <v>2027</v>
      </c>
      <c r="I153" s="85" t="s">
        <v>2040</v>
      </c>
      <c r="J153" s="92" t="s">
        <v>2041</v>
      </c>
      <c r="K153" s="92" t="s">
        <v>2042</v>
      </c>
      <c r="L153" s="85" t="s">
        <v>2043</v>
      </c>
      <c r="M153" s="85" t="s">
        <v>2032</v>
      </c>
      <c r="N153" s="85">
        <v>80111700</v>
      </c>
      <c r="O153" s="85" t="s">
        <v>2033</v>
      </c>
      <c r="P153" s="85" t="s">
        <v>2044</v>
      </c>
      <c r="Q153" s="85">
        <v>219</v>
      </c>
      <c r="R153" s="89">
        <v>46036</v>
      </c>
      <c r="S153" s="85">
        <v>414</v>
      </c>
      <c r="T153" s="89">
        <v>46041</v>
      </c>
      <c r="U153" s="85" t="s">
        <v>1859</v>
      </c>
      <c r="V153" s="85" t="s">
        <v>135</v>
      </c>
      <c r="W153" s="85" t="s">
        <v>136</v>
      </c>
      <c r="X153" s="85">
        <v>1</v>
      </c>
      <c r="Y153" s="85" t="s">
        <v>2035</v>
      </c>
      <c r="Z153" s="85" t="s">
        <v>2043</v>
      </c>
      <c r="AA153" s="85" t="s">
        <v>138</v>
      </c>
      <c r="AB153" s="85" t="s">
        <v>164</v>
      </c>
      <c r="AC153" s="85" t="s">
        <v>203</v>
      </c>
      <c r="AD153" s="85"/>
      <c r="AE153" s="85">
        <v>1016096301</v>
      </c>
      <c r="AF153" s="85">
        <v>3</v>
      </c>
      <c r="AG153" s="89">
        <v>35652</v>
      </c>
      <c r="AH153" s="85" t="s">
        <v>2045</v>
      </c>
      <c r="AI153" s="85"/>
      <c r="AJ153" s="92">
        <v>3057478867</v>
      </c>
      <c r="AK153" s="85" t="s">
        <v>2046</v>
      </c>
      <c r="AL153" s="85" t="s">
        <v>189</v>
      </c>
      <c r="AM153" s="85" t="s">
        <v>385</v>
      </c>
      <c r="AN153" s="85" t="s">
        <v>1863</v>
      </c>
      <c r="AO153" s="85">
        <v>93376179</v>
      </c>
      <c r="AP153" s="85" t="s">
        <v>1864</v>
      </c>
      <c r="AQ153" s="85"/>
      <c r="AR153" s="85"/>
      <c r="AS153" s="89">
        <v>46062</v>
      </c>
      <c r="AT153" s="85"/>
      <c r="AU153" s="85"/>
      <c r="AV153" s="85"/>
      <c r="AW153" s="85"/>
      <c r="AX153" s="85" t="s">
        <v>1865</v>
      </c>
      <c r="AY153" s="85" t="s">
        <v>147</v>
      </c>
      <c r="AZ153" s="105">
        <v>46036</v>
      </c>
      <c r="BA153" s="105">
        <v>46037</v>
      </c>
      <c r="BB153" s="115">
        <v>46432000</v>
      </c>
      <c r="BC153" s="105">
        <v>46041</v>
      </c>
      <c r="BD153" s="105">
        <v>46283</v>
      </c>
      <c r="BE153" s="105">
        <f t="shared" si="8"/>
        <v>46283</v>
      </c>
      <c r="BF153" s="122"/>
      <c r="BG153" s="85" t="s">
        <v>929</v>
      </c>
      <c r="BH153" s="110">
        <v>5804000</v>
      </c>
      <c r="BI153" s="85"/>
      <c r="BJ153" s="85"/>
      <c r="BK153" s="85"/>
      <c r="BL153" s="85"/>
      <c r="BM153" s="85"/>
      <c r="BN153" s="85"/>
      <c r="BO153" s="85"/>
      <c r="BP153" s="85"/>
      <c r="BQ153" s="85"/>
      <c r="BR153" s="85"/>
      <c r="BS153" s="85"/>
      <c r="BT153" s="85"/>
      <c r="BU153" s="85"/>
      <c r="BV153" s="85"/>
      <c r="BW153" s="85"/>
      <c r="BX153" s="85"/>
      <c r="BY153" s="85"/>
      <c r="BZ153" s="85"/>
      <c r="CA153" s="85"/>
      <c r="CB153" s="85"/>
      <c r="CC153" s="85"/>
      <c r="CD153" s="85"/>
      <c r="CE153" s="85"/>
      <c r="CF153" s="85"/>
      <c r="CG153" s="85"/>
      <c r="CH153" s="85"/>
      <c r="CI153" s="85"/>
      <c r="CJ153" s="85"/>
      <c r="CK153" s="85"/>
      <c r="CL153" s="85">
        <v>0</v>
      </c>
      <c r="CM153" s="110">
        <v>46432000</v>
      </c>
      <c r="CN153" s="85"/>
      <c r="CO153" s="89">
        <v>46283</v>
      </c>
      <c r="CP153" s="89">
        <f t="shared" si="7"/>
        <v>46463</v>
      </c>
      <c r="CQ153" s="115">
        <v>46432000</v>
      </c>
      <c r="CR153" s="85" t="s">
        <v>149</v>
      </c>
      <c r="CS153" s="89">
        <v>46038</v>
      </c>
      <c r="CT153" s="128">
        <v>1446101157111</v>
      </c>
      <c r="CU153" s="85"/>
      <c r="CV153" s="85"/>
      <c r="CW153" s="85" t="s">
        <v>1943</v>
      </c>
      <c r="CX153" s="85" t="s">
        <v>203</v>
      </c>
      <c r="CY153" s="85" t="s">
        <v>1214</v>
      </c>
      <c r="CZ153" s="85">
        <v>2456</v>
      </c>
      <c r="DA153" s="85" t="s">
        <v>1868</v>
      </c>
      <c r="DB153" s="85">
        <v>3</v>
      </c>
      <c r="DC153" s="85" t="s">
        <v>153</v>
      </c>
      <c r="DD153" s="85"/>
      <c r="DE153" s="85"/>
      <c r="DF153" s="85"/>
      <c r="DG153" s="85"/>
      <c r="DH153" s="85"/>
      <c r="DI153" s="85"/>
      <c r="DJ153" s="85"/>
      <c r="DK153" s="85"/>
      <c r="DL153" s="85"/>
      <c r="DM153" s="85"/>
      <c r="DN153" s="85"/>
      <c r="DO153" s="85"/>
      <c r="DP153" s="85"/>
      <c r="DQ153" s="85"/>
      <c r="DR153" s="85"/>
      <c r="DS153" s="85"/>
      <c r="DT153" s="86"/>
      <c r="DU153" s="81"/>
      <c r="DV153" s="72"/>
      <c r="DW153" s="72"/>
      <c r="DX153" s="72"/>
      <c r="DY153" s="72"/>
      <c r="DZ153" s="74"/>
      <c r="EA153" s="68"/>
      <c r="EB153" s="68"/>
      <c r="EC153" s="68"/>
      <c r="ED153" s="68"/>
      <c r="EE153" s="68"/>
      <c r="EF153" s="68"/>
      <c r="EG153" s="68"/>
      <c r="EH153" s="68"/>
      <c r="EI153" s="68"/>
      <c r="EJ153" s="68"/>
      <c r="EK153" s="68"/>
    </row>
    <row r="154" spans="1:141" ht="30" customHeight="1">
      <c r="A154" s="3" t="s">
        <v>123</v>
      </c>
      <c r="B154" s="84">
        <v>2026</v>
      </c>
      <c r="C154" s="85" t="s">
        <v>2047</v>
      </c>
      <c r="D154" s="85"/>
      <c r="E154" s="85" t="s">
        <v>125</v>
      </c>
      <c r="F154" s="85">
        <v>147186</v>
      </c>
      <c r="G154" s="89">
        <v>46037</v>
      </c>
      <c r="H154" s="85" t="s">
        <v>2027</v>
      </c>
      <c r="I154" s="85" t="s">
        <v>2048</v>
      </c>
      <c r="J154" s="92" t="s">
        <v>2049</v>
      </c>
      <c r="K154" s="92" t="s">
        <v>2050</v>
      </c>
      <c r="L154" s="85" t="s">
        <v>2051</v>
      </c>
      <c r="M154" s="85" t="s">
        <v>2032</v>
      </c>
      <c r="N154" s="85">
        <v>80111700</v>
      </c>
      <c r="O154" s="85" t="s">
        <v>2033</v>
      </c>
      <c r="P154" s="85" t="s">
        <v>2052</v>
      </c>
      <c r="Q154" s="85">
        <v>219</v>
      </c>
      <c r="R154" s="89">
        <v>46036</v>
      </c>
      <c r="S154" s="85">
        <v>1924</v>
      </c>
      <c r="T154" s="89">
        <v>46052</v>
      </c>
      <c r="U154" s="85" t="s">
        <v>1859</v>
      </c>
      <c r="V154" s="85" t="s">
        <v>135</v>
      </c>
      <c r="W154" s="85" t="s">
        <v>136</v>
      </c>
      <c r="X154" s="85">
        <v>1</v>
      </c>
      <c r="Y154" s="85" t="s">
        <v>2035</v>
      </c>
      <c r="Z154" s="85" t="s">
        <v>2051</v>
      </c>
      <c r="AA154" s="85" t="s">
        <v>138</v>
      </c>
      <c r="AB154" s="85" t="s">
        <v>164</v>
      </c>
      <c r="AC154" s="85" t="s">
        <v>186</v>
      </c>
      <c r="AD154" s="85"/>
      <c r="AE154" s="85">
        <v>1105786753</v>
      </c>
      <c r="AF154" s="85">
        <v>2</v>
      </c>
      <c r="AG154" s="89">
        <v>33529</v>
      </c>
      <c r="AH154" s="85" t="s">
        <v>2053</v>
      </c>
      <c r="AI154" s="85"/>
      <c r="AJ154" s="92">
        <v>3123423998</v>
      </c>
      <c r="AK154" s="85" t="s">
        <v>2054</v>
      </c>
      <c r="AL154" s="85" t="s">
        <v>189</v>
      </c>
      <c r="AM154" s="85" t="s">
        <v>234</v>
      </c>
      <c r="AN154" s="85" t="s">
        <v>1863</v>
      </c>
      <c r="AO154" s="85">
        <v>93376179</v>
      </c>
      <c r="AP154" s="85" t="s">
        <v>1864</v>
      </c>
      <c r="AQ154" s="85"/>
      <c r="AR154" s="85"/>
      <c r="AS154" s="89">
        <v>46062</v>
      </c>
      <c r="AT154" s="85"/>
      <c r="AU154" s="85"/>
      <c r="AV154" s="85"/>
      <c r="AW154" s="85"/>
      <c r="AX154" s="85" t="s">
        <v>1865</v>
      </c>
      <c r="AY154" s="85" t="s">
        <v>147</v>
      </c>
      <c r="AZ154" s="105">
        <v>46036</v>
      </c>
      <c r="BA154" s="105">
        <v>46050</v>
      </c>
      <c r="BB154" s="115">
        <v>46432000</v>
      </c>
      <c r="BC154" s="105">
        <v>46052</v>
      </c>
      <c r="BD154" s="105">
        <v>46294</v>
      </c>
      <c r="BE154" s="105">
        <f t="shared" si="8"/>
        <v>46294</v>
      </c>
      <c r="BF154" s="122"/>
      <c r="BG154" s="85" t="s">
        <v>929</v>
      </c>
      <c r="BH154" s="110">
        <v>5804000</v>
      </c>
      <c r="BI154" s="85"/>
      <c r="BJ154" s="85"/>
      <c r="BK154" s="85"/>
      <c r="BL154" s="85"/>
      <c r="BM154" s="85"/>
      <c r="BN154" s="85"/>
      <c r="BO154" s="85"/>
      <c r="BP154" s="85"/>
      <c r="BQ154" s="85"/>
      <c r="BR154" s="85"/>
      <c r="BS154" s="85"/>
      <c r="BT154" s="85"/>
      <c r="BU154" s="85"/>
      <c r="BV154" s="85"/>
      <c r="BW154" s="85"/>
      <c r="BX154" s="85"/>
      <c r="BY154" s="85"/>
      <c r="BZ154" s="85"/>
      <c r="CA154" s="85"/>
      <c r="CB154" s="85"/>
      <c r="CC154" s="85"/>
      <c r="CD154" s="85"/>
      <c r="CE154" s="85"/>
      <c r="CF154" s="85"/>
      <c r="CG154" s="85"/>
      <c r="CH154" s="85"/>
      <c r="CI154" s="85"/>
      <c r="CJ154" s="85"/>
      <c r="CK154" s="85"/>
      <c r="CL154" s="85">
        <v>0</v>
      </c>
      <c r="CM154" s="110">
        <v>46432000</v>
      </c>
      <c r="CN154" s="85"/>
      <c r="CO154" s="89">
        <v>46294</v>
      </c>
      <c r="CP154" s="89">
        <f t="shared" si="7"/>
        <v>46474</v>
      </c>
      <c r="CQ154" s="115">
        <v>46432000</v>
      </c>
      <c r="CR154" s="85" t="s">
        <v>2055</v>
      </c>
      <c r="CS154" s="89">
        <v>46050</v>
      </c>
      <c r="CT154" s="128">
        <v>1446101166605</v>
      </c>
      <c r="CU154" s="85"/>
      <c r="CV154" s="85"/>
      <c r="CW154" s="85" t="s">
        <v>1943</v>
      </c>
      <c r="CX154" s="85" t="s">
        <v>186</v>
      </c>
      <c r="CY154" s="85" t="s">
        <v>957</v>
      </c>
      <c r="CZ154" s="85">
        <v>2456</v>
      </c>
      <c r="DA154" s="85" t="s">
        <v>1868</v>
      </c>
      <c r="DB154" s="85">
        <v>3</v>
      </c>
      <c r="DC154" s="85" t="s">
        <v>153</v>
      </c>
      <c r="DD154" s="85"/>
      <c r="DE154" s="85"/>
      <c r="DF154" s="85"/>
      <c r="DG154" s="85"/>
      <c r="DH154" s="85"/>
      <c r="DI154" s="85"/>
      <c r="DJ154" s="85"/>
      <c r="DK154" s="85"/>
      <c r="DL154" s="85"/>
      <c r="DM154" s="85"/>
      <c r="DN154" s="85"/>
      <c r="DO154" s="85"/>
      <c r="DP154" s="85"/>
      <c r="DQ154" s="85"/>
      <c r="DR154" s="85"/>
      <c r="DS154" s="85"/>
      <c r="DT154" s="86"/>
      <c r="DU154" s="81"/>
      <c r="DV154" s="72"/>
      <c r="DW154" s="72"/>
      <c r="DX154" s="72"/>
      <c r="DY154" s="72"/>
      <c r="DZ154" s="74"/>
      <c r="EA154" s="68"/>
      <c r="EB154" s="68"/>
      <c r="EC154" s="68"/>
      <c r="ED154" s="68"/>
      <c r="EE154" s="68"/>
      <c r="EF154" s="68"/>
      <c r="EG154" s="68"/>
      <c r="EH154" s="68"/>
      <c r="EI154" s="68"/>
      <c r="EJ154" s="68"/>
      <c r="EK154" s="68"/>
    </row>
    <row r="155" spans="1:141" ht="30" customHeight="1">
      <c r="A155" s="3" t="s">
        <v>123</v>
      </c>
      <c r="B155" s="84">
        <v>2026</v>
      </c>
      <c r="C155" s="85" t="s">
        <v>2056</v>
      </c>
      <c r="D155" s="85"/>
      <c r="E155" s="85" t="s">
        <v>125</v>
      </c>
      <c r="F155" s="85">
        <v>147186</v>
      </c>
      <c r="G155" s="89">
        <v>46037</v>
      </c>
      <c r="H155" s="85" t="s">
        <v>2027</v>
      </c>
      <c r="I155" s="85" t="s">
        <v>2057</v>
      </c>
      <c r="J155" s="92" t="s">
        <v>2058</v>
      </c>
      <c r="K155" s="92" t="s">
        <v>2059</v>
      </c>
      <c r="L155" s="85" t="s">
        <v>2060</v>
      </c>
      <c r="M155" s="85" t="s">
        <v>2032</v>
      </c>
      <c r="N155" s="85">
        <v>80111700</v>
      </c>
      <c r="O155" s="85" t="s">
        <v>2033</v>
      </c>
      <c r="P155" s="85" t="s">
        <v>2061</v>
      </c>
      <c r="Q155" s="85">
        <v>219</v>
      </c>
      <c r="R155" s="89">
        <v>46036</v>
      </c>
      <c r="S155" s="85">
        <v>415</v>
      </c>
      <c r="T155" s="89">
        <v>46041</v>
      </c>
      <c r="U155" s="85" t="s">
        <v>1859</v>
      </c>
      <c r="V155" s="85" t="s">
        <v>135</v>
      </c>
      <c r="W155" s="85" t="s">
        <v>136</v>
      </c>
      <c r="X155" s="85">
        <v>1</v>
      </c>
      <c r="Y155" s="85" t="s">
        <v>2035</v>
      </c>
      <c r="Z155" s="85" t="s">
        <v>2060</v>
      </c>
      <c r="AA155" s="85" t="s">
        <v>138</v>
      </c>
      <c r="AB155" s="85" t="s">
        <v>164</v>
      </c>
      <c r="AC155" s="85" t="s">
        <v>203</v>
      </c>
      <c r="AD155" s="85"/>
      <c r="AE155" s="85">
        <v>1010247767</v>
      </c>
      <c r="AF155" s="85">
        <v>9</v>
      </c>
      <c r="AG155" s="89">
        <v>36442</v>
      </c>
      <c r="AH155" s="85" t="s">
        <v>2062</v>
      </c>
      <c r="AI155" s="85"/>
      <c r="AJ155" s="92">
        <v>3232318453</v>
      </c>
      <c r="AK155" s="85" t="s">
        <v>2063</v>
      </c>
      <c r="AL155" s="85" t="s">
        <v>168</v>
      </c>
      <c r="AM155" s="85" t="s">
        <v>385</v>
      </c>
      <c r="AN155" s="85" t="s">
        <v>1863</v>
      </c>
      <c r="AO155" s="85">
        <v>93376179</v>
      </c>
      <c r="AP155" s="85" t="s">
        <v>1864</v>
      </c>
      <c r="AQ155" s="85"/>
      <c r="AR155" s="85"/>
      <c r="AS155" s="89">
        <v>46062</v>
      </c>
      <c r="AT155" s="85"/>
      <c r="AU155" s="85"/>
      <c r="AV155" s="85"/>
      <c r="AW155" s="85"/>
      <c r="AX155" s="85" t="s">
        <v>1865</v>
      </c>
      <c r="AY155" s="85" t="s">
        <v>147</v>
      </c>
      <c r="AZ155" s="105">
        <v>46036</v>
      </c>
      <c r="BA155" s="105">
        <v>46037</v>
      </c>
      <c r="BB155" s="115">
        <v>46432000</v>
      </c>
      <c r="BC155" s="105">
        <v>46041</v>
      </c>
      <c r="BD155" s="105">
        <v>46283</v>
      </c>
      <c r="BE155" s="105">
        <f t="shared" si="8"/>
        <v>46283</v>
      </c>
      <c r="BF155" s="122"/>
      <c r="BG155" s="85" t="s">
        <v>929</v>
      </c>
      <c r="BH155" s="110">
        <v>5804000</v>
      </c>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v>0</v>
      </c>
      <c r="CM155" s="110">
        <v>46432000</v>
      </c>
      <c r="CN155" s="85"/>
      <c r="CO155" s="89">
        <v>46283</v>
      </c>
      <c r="CP155" s="89">
        <f t="shared" si="7"/>
        <v>46463</v>
      </c>
      <c r="CQ155" s="115">
        <v>46432000</v>
      </c>
      <c r="CR155" s="85" t="s">
        <v>149</v>
      </c>
      <c r="CS155" s="89">
        <v>46037</v>
      </c>
      <c r="CT155" s="128">
        <v>2144101489576</v>
      </c>
      <c r="CU155" s="85"/>
      <c r="CV155" s="85"/>
      <c r="CW155" s="85" t="s">
        <v>1943</v>
      </c>
      <c r="CX155" s="85" t="s">
        <v>203</v>
      </c>
      <c r="CY155" s="85" t="s">
        <v>261</v>
      </c>
      <c r="CZ155" s="85">
        <v>2456</v>
      </c>
      <c r="DA155" s="85" t="s">
        <v>1868</v>
      </c>
      <c r="DB155" s="85">
        <v>3</v>
      </c>
      <c r="DC155" s="85" t="s">
        <v>153</v>
      </c>
      <c r="DD155" s="85"/>
      <c r="DE155" s="85"/>
      <c r="DF155" s="85"/>
      <c r="DG155" s="85"/>
      <c r="DH155" s="85"/>
      <c r="DI155" s="85"/>
      <c r="DJ155" s="85"/>
      <c r="DK155" s="85"/>
      <c r="DL155" s="85"/>
      <c r="DM155" s="85"/>
      <c r="DN155" s="85"/>
      <c r="DO155" s="85"/>
      <c r="DP155" s="85"/>
      <c r="DQ155" s="85"/>
      <c r="DR155" s="85"/>
      <c r="DS155" s="85"/>
      <c r="DT155" s="86"/>
      <c r="DU155" s="81"/>
      <c r="DV155" s="72"/>
      <c r="DW155" s="72"/>
      <c r="DX155" s="72"/>
      <c r="DY155" s="72"/>
      <c r="DZ155" s="74"/>
      <c r="EA155" s="68"/>
      <c r="EB155" s="68"/>
      <c r="EC155" s="68"/>
      <c r="ED155" s="68"/>
      <c r="EE155" s="68"/>
      <c r="EF155" s="68"/>
      <c r="EG155" s="68"/>
      <c r="EH155" s="68"/>
      <c r="EI155" s="68"/>
      <c r="EJ155" s="68"/>
      <c r="EK155" s="68"/>
    </row>
    <row r="156" spans="1:141" ht="30" customHeight="1">
      <c r="A156" s="2" t="s">
        <v>2064</v>
      </c>
      <c r="B156" s="84">
        <v>2026</v>
      </c>
      <c r="C156" s="85" t="s">
        <v>2065</v>
      </c>
      <c r="D156" s="85" t="e">
        <v>#REF!</v>
      </c>
      <c r="E156" s="85" t="s">
        <v>125</v>
      </c>
      <c r="F156" s="85">
        <v>147186</v>
      </c>
      <c r="G156" s="89">
        <v>46037</v>
      </c>
      <c r="H156" s="85" t="s">
        <v>2027</v>
      </c>
      <c r="I156" s="85" t="s">
        <v>2066</v>
      </c>
      <c r="J156" s="92" t="s">
        <v>2067</v>
      </c>
      <c r="K156" s="92" t="s">
        <v>2068</v>
      </c>
      <c r="L156" s="85" t="s">
        <v>2069</v>
      </c>
      <c r="M156" s="85" t="s">
        <v>2032</v>
      </c>
      <c r="N156" s="85">
        <v>80111700</v>
      </c>
      <c r="O156" s="85" t="s">
        <v>2033</v>
      </c>
      <c r="P156" s="85" t="s">
        <v>2070</v>
      </c>
      <c r="Q156" s="85">
        <v>219</v>
      </c>
      <c r="R156" s="89">
        <v>46036</v>
      </c>
      <c r="S156" s="85">
        <v>416</v>
      </c>
      <c r="T156" s="89">
        <v>46041</v>
      </c>
      <c r="U156" s="85" t="s">
        <v>1859</v>
      </c>
      <c r="V156" s="85" t="s">
        <v>135</v>
      </c>
      <c r="W156" s="85" t="s">
        <v>136</v>
      </c>
      <c r="X156" s="85">
        <v>1</v>
      </c>
      <c r="Y156" s="85" t="s">
        <v>2035</v>
      </c>
      <c r="Z156" s="85" t="s">
        <v>2069</v>
      </c>
      <c r="AA156" s="85" t="s">
        <v>138</v>
      </c>
      <c r="AB156" s="85" t="s">
        <v>164</v>
      </c>
      <c r="AC156" s="85" t="s">
        <v>203</v>
      </c>
      <c r="AD156" s="85"/>
      <c r="AE156" s="85">
        <v>1013637730</v>
      </c>
      <c r="AF156" s="85">
        <v>1</v>
      </c>
      <c r="AG156" s="89">
        <v>33976</v>
      </c>
      <c r="AH156" s="85" t="s">
        <v>2071</v>
      </c>
      <c r="AI156" s="85"/>
      <c r="AJ156" s="92">
        <v>3102294706</v>
      </c>
      <c r="AK156" s="85" t="s">
        <v>2072</v>
      </c>
      <c r="AL156" s="85" t="s">
        <v>189</v>
      </c>
      <c r="AM156" s="85" t="s">
        <v>234</v>
      </c>
      <c r="AN156" s="85" t="s">
        <v>1863</v>
      </c>
      <c r="AO156" s="85">
        <v>93376179</v>
      </c>
      <c r="AP156" s="85" t="s">
        <v>1864</v>
      </c>
      <c r="AQ156" s="85"/>
      <c r="AR156" s="85"/>
      <c r="AS156" s="89">
        <v>46062</v>
      </c>
      <c r="AT156" s="85"/>
      <c r="AU156" s="85"/>
      <c r="AV156" s="85"/>
      <c r="AW156" s="85"/>
      <c r="AX156" s="85" t="s">
        <v>1865</v>
      </c>
      <c r="AY156" s="85" t="s">
        <v>147</v>
      </c>
      <c r="AZ156" s="105">
        <v>46036</v>
      </c>
      <c r="BA156" s="105">
        <v>46037</v>
      </c>
      <c r="BB156" s="115">
        <v>46432000</v>
      </c>
      <c r="BC156" s="105">
        <v>46041</v>
      </c>
      <c r="BD156" s="105">
        <v>46283</v>
      </c>
      <c r="BE156" s="105">
        <f t="shared" si="8"/>
        <v>46283</v>
      </c>
      <c r="BF156" s="122"/>
      <c r="BG156" s="85" t="s">
        <v>929</v>
      </c>
      <c r="BH156" s="110">
        <v>5804000</v>
      </c>
      <c r="BI156" s="85"/>
      <c r="BJ156" s="85"/>
      <c r="BK156" s="85"/>
      <c r="BL156" s="85"/>
      <c r="BM156" s="85"/>
      <c r="BN156" s="85"/>
      <c r="BO156" s="85"/>
      <c r="BP156" s="85"/>
      <c r="BQ156" s="85"/>
      <c r="BR156" s="85"/>
      <c r="BS156" s="85"/>
      <c r="BT156" s="85"/>
      <c r="BU156" s="85"/>
      <c r="BV156" s="85"/>
      <c r="BW156" s="85"/>
      <c r="BX156" s="85"/>
      <c r="BY156" s="85"/>
      <c r="BZ156" s="85"/>
      <c r="CA156" s="85"/>
      <c r="CB156" s="85"/>
      <c r="CC156" s="85"/>
      <c r="CD156" s="85"/>
      <c r="CE156" s="85"/>
      <c r="CF156" s="85"/>
      <c r="CG156" s="85"/>
      <c r="CH156" s="85"/>
      <c r="CI156" s="85"/>
      <c r="CJ156" s="85"/>
      <c r="CK156" s="85"/>
      <c r="CL156" s="85">
        <v>0</v>
      </c>
      <c r="CM156" s="110">
        <v>46432000</v>
      </c>
      <c r="CN156" s="85"/>
      <c r="CO156" s="89">
        <v>46283</v>
      </c>
      <c r="CP156" s="89">
        <f t="shared" si="7"/>
        <v>46463</v>
      </c>
      <c r="CQ156" s="115">
        <v>46432000</v>
      </c>
      <c r="CR156" s="85" t="s">
        <v>149</v>
      </c>
      <c r="CS156" s="89">
        <v>46038</v>
      </c>
      <c r="CT156" s="128">
        <v>6344101018200</v>
      </c>
      <c r="CU156" s="85"/>
      <c r="CV156" s="85"/>
      <c r="CW156" s="85" t="s">
        <v>1943</v>
      </c>
      <c r="CX156" s="85" t="s">
        <v>203</v>
      </c>
      <c r="CY156" s="85" t="s">
        <v>2073</v>
      </c>
      <c r="CZ156" s="85">
        <v>2456</v>
      </c>
      <c r="DA156" s="85" t="s">
        <v>1868</v>
      </c>
      <c r="DB156" s="85">
        <v>3</v>
      </c>
      <c r="DC156" s="85" t="s">
        <v>153</v>
      </c>
      <c r="DD156" s="85"/>
      <c r="DE156" s="85"/>
      <c r="DF156" s="85"/>
      <c r="DG156" s="85"/>
      <c r="DH156" s="85"/>
      <c r="DI156" s="85"/>
      <c r="DJ156" s="85"/>
      <c r="DK156" s="85"/>
      <c r="DL156" s="85"/>
      <c r="DM156" s="85"/>
      <c r="DN156" s="85"/>
      <c r="DO156" s="85"/>
      <c r="DP156" s="85"/>
      <c r="DQ156" s="85"/>
      <c r="DR156" s="85"/>
      <c r="DS156" s="85"/>
      <c r="DT156" s="86"/>
      <c r="DU156" s="81"/>
      <c r="DV156" s="72"/>
      <c r="DW156" s="72"/>
      <c r="DX156" s="72"/>
      <c r="DY156" s="72"/>
      <c r="DZ156" s="74"/>
      <c r="EA156" s="68"/>
      <c r="EB156" s="68"/>
      <c r="EC156" s="68"/>
      <c r="ED156" s="68"/>
      <c r="EE156" s="68"/>
      <c r="EF156" s="68"/>
      <c r="EG156" s="68"/>
      <c r="EH156" s="68"/>
      <c r="EI156" s="68"/>
      <c r="EJ156" s="68"/>
      <c r="EK156" s="68"/>
    </row>
    <row r="157" spans="1:141" ht="30" customHeight="1">
      <c r="A157" s="2" t="s">
        <v>2064</v>
      </c>
      <c r="B157" s="84">
        <v>2026</v>
      </c>
      <c r="C157" s="85" t="s">
        <v>2074</v>
      </c>
      <c r="D157" s="85" t="e">
        <v>#REF!</v>
      </c>
      <c r="E157" s="85" t="s">
        <v>125</v>
      </c>
      <c r="F157" s="85">
        <v>147202</v>
      </c>
      <c r="G157" s="89">
        <v>46037</v>
      </c>
      <c r="H157" s="85" t="s">
        <v>2075</v>
      </c>
      <c r="I157" s="85" t="s">
        <v>2076</v>
      </c>
      <c r="J157" s="92" t="s">
        <v>2077</v>
      </c>
      <c r="K157" s="92" t="s">
        <v>2078</v>
      </c>
      <c r="L157" s="85" t="s">
        <v>2079</v>
      </c>
      <c r="M157" s="85" t="s">
        <v>2080</v>
      </c>
      <c r="N157" s="85">
        <v>80111700</v>
      </c>
      <c r="O157" s="85" t="s">
        <v>2081</v>
      </c>
      <c r="P157" s="85" t="s">
        <v>2082</v>
      </c>
      <c r="Q157" s="85">
        <v>226</v>
      </c>
      <c r="R157" s="89">
        <v>46036</v>
      </c>
      <c r="S157" s="85">
        <v>406</v>
      </c>
      <c r="T157" s="89">
        <v>46041</v>
      </c>
      <c r="U157" s="85" t="s">
        <v>1859</v>
      </c>
      <c r="V157" s="85" t="s">
        <v>135</v>
      </c>
      <c r="W157" s="85" t="s">
        <v>136</v>
      </c>
      <c r="X157" s="85">
        <v>1</v>
      </c>
      <c r="Y157" s="85" t="s">
        <v>2083</v>
      </c>
      <c r="Z157" s="85" t="s">
        <v>2079</v>
      </c>
      <c r="AA157" s="85" t="s">
        <v>138</v>
      </c>
      <c r="AB157" s="85" t="s">
        <v>164</v>
      </c>
      <c r="AC157" s="85" t="s">
        <v>203</v>
      </c>
      <c r="AD157" s="85"/>
      <c r="AE157" s="85">
        <v>1019060266</v>
      </c>
      <c r="AF157" s="85">
        <v>9</v>
      </c>
      <c r="AG157" s="89">
        <v>33379</v>
      </c>
      <c r="AH157" s="85" t="s">
        <v>2084</v>
      </c>
      <c r="AI157" s="85"/>
      <c r="AJ157" s="92">
        <v>3183869013</v>
      </c>
      <c r="AK157" s="85" t="s">
        <v>2085</v>
      </c>
      <c r="AL157" s="85" t="s">
        <v>143</v>
      </c>
      <c r="AM157" s="85" t="s">
        <v>144</v>
      </c>
      <c r="AN157" s="85" t="s">
        <v>1863</v>
      </c>
      <c r="AO157" s="85">
        <v>93376179</v>
      </c>
      <c r="AP157" s="85" t="s">
        <v>1864</v>
      </c>
      <c r="AQ157" s="85"/>
      <c r="AR157" s="85"/>
      <c r="AS157" s="89">
        <v>46062</v>
      </c>
      <c r="AT157" s="85"/>
      <c r="AU157" s="85"/>
      <c r="AV157" s="85"/>
      <c r="AW157" s="85"/>
      <c r="AX157" s="85" t="s">
        <v>1865</v>
      </c>
      <c r="AY157" s="85" t="s">
        <v>147</v>
      </c>
      <c r="AZ157" s="105">
        <v>46036</v>
      </c>
      <c r="BA157" s="105">
        <v>46037</v>
      </c>
      <c r="BB157" s="115">
        <v>46432000</v>
      </c>
      <c r="BC157" s="105">
        <v>46041</v>
      </c>
      <c r="BD157" s="105">
        <v>46283</v>
      </c>
      <c r="BE157" s="105">
        <f t="shared" si="8"/>
        <v>46283</v>
      </c>
      <c r="BF157" s="122"/>
      <c r="BG157" s="85" t="s">
        <v>929</v>
      </c>
      <c r="BH157" s="110">
        <v>5804000</v>
      </c>
      <c r="BI157" s="85"/>
      <c r="BJ157" s="85"/>
      <c r="BK157" s="85"/>
      <c r="BL157" s="85"/>
      <c r="BM157" s="85"/>
      <c r="BN157" s="85"/>
      <c r="BO157" s="85"/>
      <c r="BP157" s="85"/>
      <c r="BQ157" s="85"/>
      <c r="BR157" s="85"/>
      <c r="BS157" s="85"/>
      <c r="BT157" s="85"/>
      <c r="BU157" s="85"/>
      <c r="BV157" s="85"/>
      <c r="BW157" s="85"/>
      <c r="BX157" s="85"/>
      <c r="BY157" s="85"/>
      <c r="BZ157" s="85"/>
      <c r="CA157" s="85"/>
      <c r="CB157" s="85"/>
      <c r="CC157" s="85"/>
      <c r="CD157" s="85"/>
      <c r="CE157" s="85"/>
      <c r="CF157" s="85"/>
      <c r="CG157" s="85"/>
      <c r="CH157" s="85"/>
      <c r="CI157" s="85"/>
      <c r="CJ157" s="85"/>
      <c r="CK157" s="85"/>
      <c r="CL157" s="85">
        <v>0</v>
      </c>
      <c r="CM157" s="110">
        <v>46432000</v>
      </c>
      <c r="CN157" s="85"/>
      <c r="CO157" s="89">
        <v>46283</v>
      </c>
      <c r="CP157" s="89">
        <f t="shared" si="7"/>
        <v>46463</v>
      </c>
      <c r="CQ157" s="115">
        <v>46432000</v>
      </c>
      <c r="CR157" s="85" t="s">
        <v>149</v>
      </c>
      <c r="CS157" s="89">
        <v>46037</v>
      </c>
      <c r="CT157" s="128">
        <v>1446101157059</v>
      </c>
      <c r="CU157" s="85"/>
      <c r="CV157" s="85"/>
      <c r="CW157" s="85" t="s">
        <v>2086</v>
      </c>
      <c r="CX157" s="85" t="s">
        <v>203</v>
      </c>
      <c r="CY157" s="85" t="s">
        <v>2087</v>
      </c>
      <c r="CZ157" s="85">
        <v>2456</v>
      </c>
      <c r="DA157" s="85" t="s">
        <v>1868</v>
      </c>
      <c r="DB157" s="85">
        <v>1</v>
      </c>
      <c r="DC157" s="85" t="s">
        <v>153</v>
      </c>
      <c r="DD157" s="85"/>
      <c r="DE157" s="85"/>
      <c r="DF157" s="85"/>
      <c r="DG157" s="85"/>
      <c r="DH157" s="85"/>
      <c r="DI157" s="85"/>
      <c r="DJ157" s="85"/>
      <c r="DK157" s="85"/>
      <c r="DL157" s="85"/>
      <c r="DM157" s="85"/>
      <c r="DN157" s="85"/>
      <c r="DO157" s="85"/>
      <c r="DP157" s="85"/>
      <c r="DQ157" s="85"/>
      <c r="DR157" s="85"/>
      <c r="DS157" s="85"/>
      <c r="DT157" s="86"/>
      <c r="DU157" s="81"/>
      <c r="DV157" s="72"/>
      <c r="DW157" s="72"/>
      <c r="DX157" s="72"/>
      <c r="DY157" s="72"/>
      <c r="DZ157" s="74"/>
      <c r="EA157" s="68"/>
      <c r="EB157" s="68"/>
      <c r="EC157" s="68"/>
      <c r="ED157" s="68"/>
      <c r="EE157" s="68"/>
      <c r="EF157" s="68"/>
      <c r="EG157" s="68"/>
      <c r="EH157" s="68"/>
      <c r="EI157" s="68"/>
      <c r="EJ157" s="68"/>
      <c r="EK157" s="68"/>
    </row>
    <row r="158" spans="1:141" ht="30" customHeight="1">
      <c r="A158" s="2" t="s">
        <v>2064</v>
      </c>
      <c r="B158" s="84">
        <v>2026</v>
      </c>
      <c r="C158" s="85" t="s">
        <v>2088</v>
      </c>
      <c r="D158" s="85" t="e">
        <v>#REF!</v>
      </c>
      <c r="E158" s="85" t="s">
        <v>125</v>
      </c>
      <c r="F158" s="85">
        <v>147160</v>
      </c>
      <c r="G158" s="89">
        <v>46037</v>
      </c>
      <c r="H158" s="85" t="s">
        <v>2089</v>
      </c>
      <c r="I158" s="85" t="s">
        <v>2090</v>
      </c>
      <c r="J158" s="92" t="s">
        <v>2091</v>
      </c>
      <c r="K158" s="92" t="s">
        <v>2092</v>
      </c>
      <c r="L158" s="85" t="s">
        <v>2093</v>
      </c>
      <c r="M158" s="85" t="s">
        <v>2094</v>
      </c>
      <c r="N158" s="85">
        <v>80111700</v>
      </c>
      <c r="O158" s="85" t="s">
        <v>2095</v>
      </c>
      <c r="P158" s="85" t="s">
        <v>2096</v>
      </c>
      <c r="Q158" s="85">
        <v>216</v>
      </c>
      <c r="R158" s="89">
        <v>46036</v>
      </c>
      <c r="S158" s="85">
        <v>407</v>
      </c>
      <c r="T158" s="89">
        <v>46041</v>
      </c>
      <c r="U158" s="85" t="s">
        <v>1859</v>
      </c>
      <c r="V158" s="85" t="s">
        <v>135</v>
      </c>
      <c r="W158" s="85" t="s">
        <v>136</v>
      </c>
      <c r="X158" s="85">
        <v>1</v>
      </c>
      <c r="Y158" s="85" t="s">
        <v>2097</v>
      </c>
      <c r="Z158" s="85" t="s">
        <v>2093</v>
      </c>
      <c r="AA158" s="85" t="s">
        <v>138</v>
      </c>
      <c r="AB158" s="85" t="s">
        <v>139</v>
      </c>
      <c r="AC158" s="85" t="s">
        <v>203</v>
      </c>
      <c r="AD158" s="85"/>
      <c r="AE158" s="85">
        <v>1001281834</v>
      </c>
      <c r="AF158" s="85">
        <v>5</v>
      </c>
      <c r="AG158" s="89">
        <v>36573</v>
      </c>
      <c r="AH158" s="85" t="s">
        <v>2098</v>
      </c>
      <c r="AI158" s="85"/>
      <c r="AJ158" s="92">
        <v>3052660662</v>
      </c>
      <c r="AK158" s="85" t="s">
        <v>2099</v>
      </c>
      <c r="AL158" s="85" t="s">
        <v>143</v>
      </c>
      <c r="AM158" s="85" t="s">
        <v>144</v>
      </c>
      <c r="AN158" s="85" t="s">
        <v>1863</v>
      </c>
      <c r="AO158" s="85">
        <v>93376179</v>
      </c>
      <c r="AP158" s="85" t="s">
        <v>1864</v>
      </c>
      <c r="AQ158" s="85"/>
      <c r="AR158" s="85"/>
      <c r="AS158" s="89">
        <v>46062</v>
      </c>
      <c r="AT158" s="85"/>
      <c r="AU158" s="85"/>
      <c r="AV158" s="85"/>
      <c r="AW158" s="85"/>
      <c r="AX158" s="85" t="s">
        <v>1865</v>
      </c>
      <c r="AY158" s="85" t="s">
        <v>147</v>
      </c>
      <c r="AZ158" s="105">
        <v>46036</v>
      </c>
      <c r="BA158" s="105">
        <v>46037</v>
      </c>
      <c r="BB158" s="115">
        <v>63352000</v>
      </c>
      <c r="BC158" s="105">
        <v>46041</v>
      </c>
      <c r="BD158" s="105">
        <v>46283</v>
      </c>
      <c r="BE158" s="105">
        <f t="shared" si="8"/>
        <v>46283</v>
      </c>
      <c r="BF158" s="122"/>
      <c r="BG158" s="85" t="s">
        <v>929</v>
      </c>
      <c r="BH158" s="110">
        <v>7919000</v>
      </c>
      <c r="BI158" s="85"/>
      <c r="BJ158" s="85"/>
      <c r="BK158" s="85"/>
      <c r="BL158" s="85"/>
      <c r="BM158" s="85"/>
      <c r="BN158" s="85"/>
      <c r="BO158" s="85"/>
      <c r="BP158" s="85"/>
      <c r="BQ158" s="85"/>
      <c r="BR158" s="85"/>
      <c r="BS158" s="85"/>
      <c r="BT158" s="85"/>
      <c r="BU158" s="85"/>
      <c r="BV158" s="85"/>
      <c r="BW158" s="85"/>
      <c r="BX158" s="85"/>
      <c r="BY158" s="85"/>
      <c r="BZ158" s="85"/>
      <c r="CA158" s="85"/>
      <c r="CB158" s="85"/>
      <c r="CC158" s="85"/>
      <c r="CD158" s="85"/>
      <c r="CE158" s="85"/>
      <c r="CF158" s="85"/>
      <c r="CG158" s="85"/>
      <c r="CH158" s="85"/>
      <c r="CI158" s="85"/>
      <c r="CJ158" s="85"/>
      <c r="CK158" s="85"/>
      <c r="CL158" s="85">
        <v>0</v>
      </c>
      <c r="CM158" s="110">
        <v>63352000</v>
      </c>
      <c r="CN158" s="85"/>
      <c r="CO158" s="89">
        <v>46283</v>
      </c>
      <c r="CP158" s="89">
        <f t="shared" si="7"/>
        <v>46463</v>
      </c>
      <c r="CQ158" s="115">
        <v>63352000</v>
      </c>
      <c r="CR158" s="85" t="s">
        <v>172</v>
      </c>
      <c r="CS158" s="89">
        <v>46037</v>
      </c>
      <c r="CT158" s="128" t="s">
        <v>2100</v>
      </c>
      <c r="CU158" s="85"/>
      <c r="CV158" s="85"/>
      <c r="CW158" s="85" t="s">
        <v>2101</v>
      </c>
      <c r="CX158" s="85" t="s">
        <v>203</v>
      </c>
      <c r="CY158" s="85" t="s">
        <v>2102</v>
      </c>
      <c r="CZ158" s="85">
        <v>2456</v>
      </c>
      <c r="DA158" s="85" t="s">
        <v>1868</v>
      </c>
      <c r="DB158" s="85">
        <v>3</v>
      </c>
      <c r="DC158" s="85" t="s">
        <v>153</v>
      </c>
      <c r="DD158" s="85"/>
      <c r="DE158" s="85"/>
      <c r="DF158" s="85"/>
      <c r="DG158" s="85"/>
      <c r="DH158" s="85"/>
      <c r="DI158" s="85"/>
      <c r="DJ158" s="85"/>
      <c r="DK158" s="85"/>
      <c r="DL158" s="85"/>
      <c r="DM158" s="85"/>
      <c r="DN158" s="85"/>
      <c r="DO158" s="85"/>
      <c r="DP158" s="85"/>
      <c r="DQ158" s="85"/>
      <c r="DR158" s="85"/>
      <c r="DS158" s="85"/>
      <c r="DT158" s="86"/>
      <c r="DU158" s="81"/>
      <c r="DV158" s="72"/>
      <c r="DW158" s="72"/>
      <c r="DX158" s="72"/>
      <c r="DY158" s="72"/>
      <c r="DZ158" s="74"/>
      <c r="EA158" s="68"/>
      <c r="EB158" s="68"/>
      <c r="EC158" s="68"/>
      <c r="ED158" s="68"/>
      <c r="EE158" s="68"/>
      <c r="EF158" s="68"/>
      <c r="EG158" s="68"/>
      <c r="EH158" s="68"/>
      <c r="EI158" s="68"/>
      <c r="EJ158" s="68"/>
      <c r="EK158" s="68"/>
    </row>
    <row r="159" spans="1:141" ht="30" customHeight="1">
      <c r="A159" s="2" t="s">
        <v>2064</v>
      </c>
      <c r="B159" s="84">
        <v>2026</v>
      </c>
      <c r="C159" s="85" t="s">
        <v>2103</v>
      </c>
      <c r="D159" s="85" t="e">
        <v>#REF!</v>
      </c>
      <c r="E159" s="85" t="s">
        <v>125</v>
      </c>
      <c r="F159" s="85">
        <v>147160</v>
      </c>
      <c r="G159" s="89">
        <v>46037</v>
      </c>
      <c r="H159" s="85" t="s">
        <v>2089</v>
      </c>
      <c r="I159" s="85" t="s">
        <v>2104</v>
      </c>
      <c r="J159" s="92" t="s">
        <v>2105</v>
      </c>
      <c r="K159" s="92" t="s">
        <v>2106</v>
      </c>
      <c r="L159" s="85" t="s">
        <v>2107</v>
      </c>
      <c r="M159" s="85" t="s">
        <v>2094</v>
      </c>
      <c r="N159" s="85">
        <v>80111700</v>
      </c>
      <c r="O159" s="85" t="s">
        <v>2095</v>
      </c>
      <c r="P159" s="85" t="s">
        <v>2108</v>
      </c>
      <c r="Q159" s="85">
        <v>216</v>
      </c>
      <c r="R159" s="89">
        <v>46036</v>
      </c>
      <c r="S159" s="85">
        <v>408</v>
      </c>
      <c r="T159" s="89">
        <v>46041</v>
      </c>
      <c r="U159" s="85" t="s">
        <v>1859</v>
      </c>
      <c r="V159" s="85" t="s">
        <v>135</v>
      </c>
      <c r="W159" s="85" t="s">
        <v>136</v>
      </c>
      <c r="X159" s="85">
        <v>1</v>
      </c>
      <c r="Y159" s="85" t="s">
        <v>2097</v>
      </c>
      <c r="Z159" s="85" t="s">
        <v>2107</v>
      </c>
      <c r="AA159" s="85" t="s">
        <v>138</v>
      </c>
      <c r="AB159" s="85" t="s">
        <v>164</v>
      </c>
      <c r="AC159" s="85" t="s">
        <v>203</v>
      </c>
      <c r="AD159" s="85"/>
      <c r="AE159" s="85">
        <v>1019053755</v>
      </c>
      <c r="AF159" s="85">
        <v>1</v>
      </c>
      <c r="AG159" s="89">
        <v>33182</v>
      </c>
      <c r="AH159" s="85" t="s">
        <v>2109</v>
      </c>
      <c r="AI159" s="85"/>
      <c r="AJ159" s="92">
        <v>3209642889</v>
      </c>
      <c r="AK159" s="85" t="s">
        <v>2110</v>
      </c>
      <c r="AL159" s="85" t="s">
        <v>168</v>
      </c>
      <c r="AM159" s="85" t="s">
        <v>144</v>
      </c>
      <c r="AN159" s="85" t="s">
        <v>1863</v>
      </c>
      <c r="AO159" s="85">
        <v>93376179</v>
      </c>
      <c r="AP159" s="85" t="s">
        <v>1864</v>
      </c>
      <c r="AQ159" s="85"/>
      <c r="AR159" s="85"/>
      <c r="AS159" s="89">
        <v>46062</v>
      </c>
      <c r="AT159" s="85"/>
      <c r="AU159" s="85"/>
      <c r="AV159" s="85"/>
      <c r="AW159" s="85"/>
      <c r="AX159" s="85" t="s">
        <v>1865</v>
      </c>
      <c r="AY159" s="85" t="s">
        <v>147</v>
      </c>
      <c r="AZ159" s="105">
        <v>46036</v>
      </c>
      <c r="BA159" s="105">
        <v>46036</v>
      </c>
      <c r="BB159" s="115">
        <v>63352000</v>
      </c>
      <c r="BC159" s="105">
        <v>46041</v>
      </c>
      <c r="BD159" s="105">
        <v>46283</v>
      </c>
      <c r="BE159" s="105">
        <f t="shared" si="8"/>
        <v>46283</v>
      </c>
      <c r="BF159" s="122"/>
      <c r="BG159" s="85" t="s">
        <v>929</v>
      </c>
      <c r="BH159" s="110">
        <v>7919000</v>
      </c>
      <c r="BI159" s="85"/>
      <c r="BJ159" s="85"/>
      <c r="BK159" s="85"/>
      <c r="BL159" s="85"/>
      <c r="BM159" s="85"/>
      <c r="BN159" s="85"/>
      <c r="BO159" s="85"/>
      <c r="BP159" s="85"/>
      <c r="BQ159" s="85"/>
      <c r="BR159" s="85"/>
      <c r="BS159" s="85"/>
      <c r="BT159" s="85"/>
      <c r="BU159" s="85"/>
      <c r="BV159" s="85"/>
      <c r="BW159" s="85"/>
      <c r="BX159" s="85"/>
      <c r="BY159" s="85"/>
      <c r="BZ159" s="85"/>
      <c r="CA159" s="85"/>
      <c r="CB159" s="85"/>
      <c r="CC159" s="85"/>
      <c r="CD159" s="85"/>
      <c r="CE159" s="85"/>
      <c r="CF159" s="85"/>
      <c r="CG159" s="85"/>
      <c r="CH159" s="85"/>
      <c r="CI159" s="85"/>
      <c r="CJ159" s="85"/>
      <c r="CK159" s="85"/>
      <c r="CL159" s="85">
        <v>0</v>
      </c>
      <c r="CM159" s="110">
        <v>63352000</v>
      </c>
      <c r="CN159" s="85"/>
      <c r="CO159" s="89">
        <v>46283</v>
      </c>
      <c r="CP159" s="89">
        <f t="shared" si="7"/>
        <v>46463</v>
      </c>
      <c r="CQ159" s="115">
        <v>63352000</v>
      </c>
      <c r="CR159" s="85" t="s">
        <v>149</v>
      </c>
      <c r="CS159" s="89">
        <v>46037</v>
      </c>
      <c r="CT159" s="128">
        <v>11455101096519</v>
      </c>
      <c r="CU159" s="85"/>
      <c r="CV159" s="85"/>
      <c r="CW159" s="85" t="s">
        <v>2101</v>
      </c>
      <c r="CX159" s="85" t="s">
        <v>203</v>
      </c>
      <c r="CY159" s="85" t="s">
        <v>2111</v>
      </c>
      <c r="CZ159" s="85">
        <v>2456</v>
      </c>
      <c r="DA159" s="85" t="s">
        <v>1868</v>
      </c>
      <c r="DB159" s="85">
        <v>3</v>
      </c>
      <c r="DC159" s="85" t="s">
        <v>153</v>
      </c>
      <c r="DD159" s="85"/>
      <c r="DE159" s="85"/>
      <c r="DF159" s="85"/>
      <c r="DG159" s="85"/>
      <c r="DH159" s="85"/>
      <c r="DI159" s="85"/>
      <c r="DJ159" s="85"/>
      <c r="DK159" s="85"/>
      <c r="DL159" s="85"/>
      <c r="DM159" s="85"/>
      <c r="DN159" s="85"/>
      <c r="DO159" s="85"/>
      <c r="DP159" s="85"/>
      <c r="DQ159" s="85"/>
      <c r="DR159" s="85"/>
      <c r="DS159" s="85"/>
      <c r="DT159" s="86"/>
      <c r="DU159" s="81"/>
      <c r="DV159" s="72"/>
      <c r="DW159" s="72"/>
      <c r="DX159" s="72"/>
      <c r="DY159" s="72"/>
      <c r="DZ159" s="74"/>
      <c r="EA159" s="68"/>
      <c r="EB159" s="68"/>
      <c r="EC159" s="68"/>
      <c r="ED159" s="68"/>
      <c r="EE159" s="68"/>
      <c r="EF159" s="68"/>
      <c r="EG159" s="68"/>
      <c r="EH159" s="68"/>
      <c r="EI159" s="68"/>
      <c r="EJ159" s="68"/>
      <c r="EK159" s="68"/>
    </row>
    <row r="160" spans="1:141" ht="30" customHeight="1">
      <c r="A160" s="2" t="s">
        <v>2064</v>
      </c>
      <c r="B160" s="84">
        <v>2026</v>
      </c>
      <c r="C160" s="85" t="s">
        <v>2112</v>
      </c>
      <c r="D160" s="85" t="e">
        <v>#REF!</v>
      </c>
      <c r="E160" s="85" t="s">
        <v>125</v>
      </c>
      <c r="F160" s="85">
        <v>147160</v>
      </c>
      <c r="G160" s="89">
        <v>46036</v>
      </c>
      <c r="H160" s="85" t="s">
        <v>2089</v>
      </c>
      <c r="I160" s="85" t="s">
        <v>2113</v>
      </c>
      <c r="J160" s="92" t="s">
        <v>2114</v>
      </c>
      <c r="K160" s="92" t="s">
        <v>2115</v>
      </c>
      <c r="L160" s="85" t="s">
        <v>2116</v>
      </c>
      <c r="M160" s="85" t="s">
        <v>2094</v>
      </c>
      <c r="N160" s="85">
        <v>80111700</v>
      </c>
      <c r="O160" s="85" t="s">
        <v>2095</v>
      </c>
      <c r="P160" s="85" t="s">
        <v>2117</v>
      </c>
      <c r="Q160" s="85">
        <v>216</v>
      </c>
      <c r="R160" s="89">
        <v>46036</v>
      </c>
      <c r="S160" s="85">
        <v>409</v>
      </c>
      <c r="T160" s="89">
        <v>46041</v>
      </c>
      <c r="U160" s="85" t="s">
        <v>1859</v>
      </c>
      <c r="V160" s="85" t="s">
        <v>135</v>
      </c>
      <c r="W160" s="85" t="s">
        <v>136</v>
      </c>
      <c r="X160" s="85">
        <v>1</v>
      </c>
      <c r="Y160" s="85" t="s">
        <v>2097</v>
      </c>
      <c r="Z160" s="85" t="s">
        <v>2116</v>
      </c>
      <c r="AA160" s="85" t="s">
        <v>138</v>
      </c>
      <c r="AB160" s="85" t="s">
        <v>164</v>
      </c>
      <c r="AC160" s="85" t="s">
        <v>203</v>
      </c>
      <c r="AD160" s="85"/>
      <c r="AE160" s="85">
        <v>7181761</v>
      </c>
      <c r="AF160" s="85">
        <v>8</v>
      </c>
      <c r="AG160" s="89">
        <v>30091</v>
      </c>
      <c r="AH160" s="85" t="s">
        <v>2118</v>
      </c>
      <c r="AI160" s="85"/>
      <c r="AJ160" s="92">
        <v>3118267609</v>
      </c>
      <c r="AK160" s="85" t="s">
        <v>2119</v>
      </c>
      <c r="AL160" s="85" t="s">
        <v>258</v>
      </c>
      <c r="AM160" s="85" t="s">
        <v>144</v>
      </c>
      <c r="AN160" s="85" t="s">
        <v>1863</v>
      </c>
      <c r="AO160" s="85">
        <v>93376179</v>
      </c>
      <c r="AP160" s="85" t="s">
        <v>1864</v>
      </c>
      <c r="AQ160" s="85"/>
      <c r="AR160" s="85"/>
      <c r="AS160" s="89">
        <v>46062</v>
      </c>
      <c r="AT160" s="85"/>
      <c r="AU160" s="85"/>
      <c r="AV160" s="85"/>
      <c r="AW160" s="85"/>
      <c r="AX160" s="85" t="s">
        <v>1865</v>
      </c>
      <c r="AY160" s="85" t="s">
        <v>147</v>
      </c>
      <c r="AZ160" s="105">
        <v>46036</v>
      </c>
      <c r="BA160" s="105">
        <v>46037</v>
      </c>
      <c r="BB160" s="115">
        <v>63352000</v>
      </c>
      <c r="BC160" s="105">
        <v>46041</v>
      </c>
      <c r="BD160" s="105">
        <v>46283</v>
      </c>
      <c r="BE160" s="105">
        <f t="shared" si="8"/>
        <v>46283</v>
      </c>
      <c r="BF160" s="122"/>
      <c r="BG160" s="85" t="s">
        <v>929</v>
      </c>
      <c r="BH160" s="110">
        <v>7919000</v>
      </c>
      <c r="BI160" s="85"/>
      <c r="BJ160" s="85"/>
      <c r="BK160" s="85"/>
      <c r="BL160" s="85"/>
      <c r="BM160" s="85"/>
      <c r="BN160" s="85"/>
      <c r="BO160" s="85"/>
      <c r="BP160" s="85"/>
      <c r="BQ160" s="85"/>
      <c r="BR160" s="85"/>
      <c r="BS160" s="85"/>
      <c r="BT160" s="85"/>
      <c r="BU160" s="85"/>
      <c r="BV160" s="85"/>
      <c r="BW160" s="85"/>
      <c r="BX160" s="85"/>
      <c r="BY160" s="85"/>
      <c r="BZ160" s="85"/>
      <c r="CA160" s="85"/>
      <c r="CB160" s="85"/>
      <c r="CC160" s="85"/>
      <c r="CD160" s="85"/>
      <c r="CE160" s="85"/>
      <c r="CF160" s="85"/>
      <c r="CG160" s="85"/>
      <c r="CH160" s="85"/>
      <c r="CI160" s="85"/>
      <c r="CJ160" s="85"/>
      <c r="CK160" s="85"/>
      <c r="CL160" s="85">
        <v>0</v>
      </c>
      <c r="CM160" s="110">
        <v>63352000</v>
      </c>
      <c r="CN160" s="85"/>
      <c r="CO160" s="89">
        <v>46283</v>
      </c>
      <c r="CP160" s="89">
        <f t="shared" si="7"/>
        <v>46463</v>
      </c>
      <c r="CQ160" s="115">
        <v>63352000</v>
      </c>
      <c r="CR160" s="85" t="s">
        <v>149</v>
      </c>
      <c r="CS160" s="89">
        <v>46037</v>
      </c>
      <c r="CT160" s="128">
        <v>2144101489589</v>
      </c>
      <c r="CU160" s="85"/>
      <c r="CV160" s="85"/>
      <c r="CW160" s="85" t="s">
        <v>2101</v>
      </c>
      <c r="CX160" s="85" t="s">
        <v>203</v>
      </c>
      <c r="CY160" s="85" t="s">
        <v>464</v>
      </c>
      <c r="CZ160" s="85">
        <v>2456</v>
      </c>
      <c r="DA160" s="85" t="s">
        <v>1868</v>
      </c>
      <c r="DB160" s="85">
        <v>3</v>
      </c>
      <c r="DC160" s="85" t="s">
        <v>153</v>
      </c>
      <c r="DD160" s="85"/>
      <c r="DE160" s="85"/>
      <c r="DF160" s="85"/>
      <c r="DG160" s="85"/>
      <c r="DH160" s="85"/>
      <c r="DI160" s="85"/>
      <c r="DJ160" s="85"/>
      <c r="DK160" s="85"/>
      <c r="DL160" s="85"/>
      <c r="DM160" s="85"/>
      <c r="DN160" s="85"/>
      <c r="DO160" s="85"/>
      <c r="DP160" s="85"/>
      <c r="DQ160" s="85"/>
      <c r="DR160" s="85"/>
      <c r="DS160" s="85"/>
      <c r="DT160" s="86"/>
      <c r="DU160" s="81"/>
      <c r="DV160" s="72"/>
      <c r="DW160" s="72"/>
      <c r="DX160" s="72"/>
      <c r="DY160" s="72"/>
      <c r="DZ160" s="74"/>
      <c r="EA160" s="68"/>
      <c r="EB160" s="68"/>
      <c r="EC160" s="68"/>
      <c r="ED160" s="68"/>
      <c r="EE160" s="68"/>
      <c r="EF160" s="68"/>
      <c r="EG160" s="68"/>
      <c r="EH160" s="68"/>
      <c r="EI160" s="68"/>
      <c r="EJ160" s="68"/>
      <c r="EK160" s="68"/>
    </row>
    <row r="161" spans="1:141" ht="30" customHeight="1">
      <c r="A161" s="2" t="s">
        <v>2064</v>
      </c>
      <c r="B161" s="84">
        <v>2026</v>
      </c>
      <c r="C161" s="85" t="s">
        <v>2120</v>
      </c>
      <c r="D161" s="85" t="e">
        <v>#REF!</v>
      </c>
      <c r="E161" s="85" t="s">
        <v>125</v>
      </c>
      <c r="F161" s="85">
        <v>147160</v>
      </c>
      <c r="G161" s="89">
        <v>46036</v>
      </c>
      <c r="H161" s="85" t="s">
        <v>2089</v>
      </c>
      <c r="I161" s="85" t="s">
        <v>2121</v>
      </c>
      <c r="J161" s="92" t="s">
        <v>2122</v>
      </c>
      <c r="K161" s="92" t="s">
        <v>2123</v>
      </c>
      <c r="L161" s="85" t="s">
        <v>2124</v>
      </c>
      <c r="M161" s="85" t="s">
        <v>2094</v>
      </c>
      <c r="N161" s="85">
        <v>80111700</v>
      </c>
      <c r="O161" s="85" t="s">
        <v>2095</v>
      </c>
      <c r="P161" s="85" t="s">
        <v>2125</v>
      </c>
      <c r="Q161" s="85">
        <v>216</v>
      </c>
      <c r="R161" s="89">
        <v>46036</v>
      </c>
      <c r="S161" s="85">
        <v>410</v>
      </c>
      <c r="T161" s="89">
        <v>46041</v>
      </c>
      <c r="U161" s="85" t="s">
        <v>1859</v>
      </c>
      <c r="V161" s="85" t="s">
        <v>135</v>
      </c>
      <c r="W161" s="85" t="s">
        <v>136</v>
      </c>
      <c r="X161" s="85">
        <v>1</v>
      </c>
      <c r="Y161" s="85" t="s">
        <v>2097</v>
      </c>
      <c r="Z161" s="85" t="s">
        <v>2124</v>
      </c>
      <c r="AA161" s="85" t="s">
        <v>138</v>
      </c>
      <c r="AB161" s="85" t="s">
        <v>164</v>
      </c>
      <c r="AC161" s="85" t="s">
        <v>140</v>
      </c>
      <c r="AD161" s="85"/>
      <c r="AE161" s="85">
        <v>79169164</v>
      </c>
      <c r="AF161" s="85">
        <v>3</v>
      </c>
      <c r="AG161" s="89">
        <v>29393</v>
      </c>
      <c r="AH161" s="85" t="s">
        <v>2126</v>
      </c>
      <c r="AI161" s="85"/>
      <c r="AJ161" s="92">
        <v>3115583797</v>
      </c>
      <c r="AK161" s="85" t="s">
        <v>2127</v>
      </c>
      <c r="AL161" s="85" t="s">
        <v>168</v>
      </c>
      <c r="AM161" s="85" t="s">
        <v>234</v>
      </c>
      <c r="AN161" s="85" t="s">
        <v>1863</v>
      </c>
      <c r="AO161" s="85">
        <v>93376179</v>
      </c>
      <c r="AP161" s="85" t="s">
        <v>1864</v>
      </c>
      <c r="AQ161" s="85"/>
      <c r="AR161" s="85"/>
      <c r="AS161" s="89">
        <v>46062</v>
      </c>
      <c r="AT161" s="85"/>
      <c r="AU161" s="85"/>
      <c r="AV161" s="85"/>
      <c r="AW161" s="85"/>
      <c r="AX161" s="85" t="s">
        <v>1865</v>
      </c>
      <c r="AY161" s="85" t="s">
        <v>147</v>
      </c>
      <c r="AZ161" s="105">
        <v>46036</v>
      </c>
      <c r="BA161" s="105">
        <v>46037</v>
      </c>
      <c r="BB161" s="115">
        <v>63352000</v>
      </c>
      <c r="BC161" s="105">
        <v>46041</v>
      </c>
      <c r="BD161" s="105">
        <v>46283</v>
      </c>
      <c r="BE161" s="105">
        <f t="shared" si="8"/>
        <v>46283</v>
      </c>
      <c r="BF161" s="122"/>
      <c r="BG161" s="85" t="s">
        <v>929</v>
      </c>
      <c r="BH161" s="110">
        <v>7919000</v>
      </c>
      <c r="BI161" s="85"/>
      <c r="BJ161" s="85"/>
      <c r="BK161" s="85"/>
      <c r="BL161" s="85"/>
      <c r="BM161" s="85"/>
      <c r="BN161" s="85"/>
      <c r="BO161" s="85"/>
      <c r="BP161" s="85"/>
      <c r="BQ161" s="85"/>
      <c r="BR161" s="85"/>
      <c r="BS161" s="85"/>
      <c r="BT161" s="85"/>
      <c r="BU161" s="85"/>
      <c r="BV161" s="85"/>
      <c r="BW161" s="85"/>
      <c r="BX161" s="85"/>
      <c r="BY161" s="85"/>
      <c r="BZ161" s="85"/>
      <c r="CA161" s="85"/>
      <c r="CB161" s="85"/>
      <c r="CC161" s="85"/>
      <c r="CD161" s="85"/>
      <c r="CE161" s="85"/>
      <c r="CF161" s="85"/>
      <c r="CG161" s="85"/>
      <c r="CH161" s="85"/>
      <c r="CI161" s="85"/>
      <c r="CJ161" s="85"/>
      <c r="CK161" s="85"/>
      <c r="CL161" s="85">
        <v>0</v>
      </c>
      <c r="CM161" s="110">
        <v>63352000</v>
      </c>
      <c r="CN161" s="85"/>
      <c r="CO161" s="89">
        <v>46283</v>
      </c>
      <c r="CP161" s="89">
        <f t="shared" si="7"/>
        <v>46463</v>
      </c>
      <c r="CQ161" s="115">
        <v>63352000</v>
      </c>
      <c r="CR161" s="85" t="s">
        <v>149</v>
      </c>
      <c r="CS161" s="89">
        <v>46038</v>
      </c>
      <c r="CT161" s="128">
        <v>3344101271781</v>
      </c>
      <c r="CU161" s="85"/>
      <c r="CV161" s="85"/>
      <c r="CW161" s="85" t="s">
        <v>2101</v>
      </c>
      <c r="CX161" s="85" t="s">
        <v>140</v>
      </c>
      <c r="CY161" s="85" t="s">
        <v>2128</v>
      </c>
      <c r="CZ161" s="85">
        <v>2456</v>
      </c>
      <c r="DA161" s="85" t="s">
        <v>1868</v>
      </c>
      <c r="DB161" s="85">
        <v>3</v>
      </c>
      <c r="DC161" s="85" t="s">
        <v>153</v>
      </c>
      <c r="DD161" s="85"/>
      <c r="DE161" s="85"/>
      <c r="DF161" s="85"/>
      <c r="DG161" s="85"/>
      <c r="DH161" s="85"/>
      <c r="DI161" s="85"/>
      <c r="DJ161" s="85"/>
      <c r="DK161" s="85"/>
      <c r="DL161" s="85"/>
      <c r="DM161" s="85"/>
      <c r="DN161" s="85"/>
      <c r="DO161" s="85"/>
      <c r="DP161" s="85"/>
      <c r="DQ161" s="85"/>
      <c r="DR161" s="85"/>
      <c r="DS161" s="85"/>
      <c r="DT161" s="86"/>
      <c r="DU161" s="81"/>
      <c r="DV161" s="72"/>
      <c r="DW161" s="72"/>
      <c r="DX161" s="72"/>
      <c r="DY161" s="72"/>
      <c r="DZ161" s="74"/>
      <c r="EA161" s="68"/>
      <c r="EB161" s="68"/>
      <c r="EC161" s="68"/>
      <c r="ED161" s="68"/>
      <c r="EE161" s="68"/>
      <c r="EF161" s="68"/>
      <c r="EG161" s="68"/>
      <c r="EH161" s="68"/>
      <c r="EI161" s="68"/>
      <c r="EJ161" s="68"/>
      <c r="EK161" s="68"/>
    </row>
    <row r="162" spans="1:141" ht="30" customHeight="1">
      <c r="A162" s="2" t="s">
        <v>2064</v>
      </c>
      <c r="B162" s="84">
        <v>2026</v>
      </c>
      <c r="C162" s="85" t="s">
        <v>2129</v>
      </c>
      <c r="D162" s="85" t="e">
        <v>#REF!</v>
      </c>
      <c r="E162" s="85" t="s">
        <v>125</v>
      </c>
      <c r="F162" s="85">
        <v>147160</v>
      </c>
      <c r="G162" s="89">
        <v>46030</v>
      </c>
      <c r="H162" s="85" t="s">
        <v>2089</v>
      </c>
      <c r="I162" s="85" t="s">
        <v>2130</v>
      </c>
      <c r="J162" s="92" t="s">
        <v>2131</v>
      </c>
      <c r="K162" s="92" t="s">
        <v>2132</v>
      </c>
      <c r="L162" s="85" t="s">
        <v>2133</v>
      </c>
      <c r="M162" s="85" t="s">
        <v>2094</v>
      </c>
      <c r="N162" s="85">
        <v>80111700</v>
      </c>
      <c r="O162" s="85" t="s">
        <v>2095</v>
      </c>
      <c r="P162" s="85" t="s">
        <v>2134</v>
      </c>
      <c r="Q162" s="85">
        <v>216</v>
      </c>
      <c r="R162" s="89">
        <v>46036</v>
      </c>
      <c r="S162" s="85">
        <v>411</v>
      </c>
      <c r="T162" s="89">
        <v>46041</v>
      </c>
      <c r="U162" s="85" t="s">
        <v>1859</v>
      </c>
      <c r="V162" s="85" t="s">
        <v>135</v>
      </c>
      <c r="W162" s="85" t="s">
        <v>136</v>
      </c>
      <c r="X162" s="85">
        <v>1</v>
      </c>
      <c r="Y162" s="85" t="s">
        <v>2097</v>
      </c>
      <c r="Z162" s="85" t="s">
        <v>2133</v>
      </c>
      <c r="AA162" s="85" t="s">
        <v>138</v>
      </c>
      <c r="AB162" s="85" t="s">
        <v>139</v>
      </c>
      <c r="AC162" s="85" t="s">
        <v>203</v>
      </c>
      <c r="AD162" s="85"/>
      <c r="AE162" s="85">
        <v>1019119947</v>
      </c>
      <c r="AF162" s="85">
        <v>2</v>
      </c>
      <c r="AG162" s="89">
        <v>35234</v>
      </c>
      <c r="AH162" s="85" t="s">
        <v>2135</v>
      </c>
      <c r="AI162" s="85"/>
      <c r="AJ162" s="92">
        <v>3196997995</v>
      </c>
      <c r="AK162" s="85" t="s">
        <v>2136</v>
      </c>
      <c r="AL162" s="85" t="s">
        <v>143</v>
      </c>
      <c r="AM162" s="85" t="s">
        <v>234</v>
      </c>
      <c r="AN162" s="85" t="s">
        <v>1863</v>
      </c>
      <c r="AO162" s="85">
        <v>93376179</v>
      </c>
      <c r="AP162" s="85" t="s">
        <v>1864</v>
      </c>
      <c r="AQ162" s="85"/>
      <c r="AR162" s="85"/>
      <c r="AS162" s="89">
        <v>46062</v>
      </c>
      <c r="AT162" s="85"/>
      <c r="AU162" s="85"/>
      <c r="AV162" s="85"/>
      <c r="AW162" s="85"/>
      <c r="AX162" s="85" t="s">
        <v>1865</v>
      </c>
      <c r="AY162" s="85" t="s">
        <v>147</v>
      </c>
      <c r="AZ162" s="105">
        <v>46036</v>
      </c>
      <c r="BA162" s="105">
        <v>46037</v>
      </c>
      <c r="BB162" s="115">
        <v>63352000</v>
      </c>
      <c r="BC162" s="105">
        <v>46041</v>
      </c>
      <c r="BD162" s="105">
        <v>46283</v>
      </c>
      <c r="BE162" s="105">
        <f t="shared" si="8"/>
        <v>46283</v>
      </c>
      <c r="BF162" s="122"/>
      <c r="BG162" s="85" t="s">
        <v>929</v>
      </c>
      <c r="BH162" s="110">
        <v>7919000</v>
      </c>
      <c r="BI162" s="85"/>
      <c r="BJ162" s="85"/>
      <c r="BK162" s="85"/>
      <c r="BL162" s="85"/>
      <c r="BM162" s="85"/>
      <c r="BN162" s="85"/>
      <c r="BO162" s="85"/>
      <c r="BP162" s="85"/>
      <c r="BQ162" s="85"/>
      <c r="BR162" s="85"/>
      <c r="BS162" s="85"/>
      <c r="BT162" s="85"/>
      <c r="BU162" s="85"/>
      <c r="BV162" s="85"/>
      <c r="BW162" s="85"/>
      <c r="BX162" s="85"/>
      <c r="BY162" s="85"/>
      <c r="BZ162" s="85"/>
      <c r="CA162" s="85"/>
      <c r="CB162" s="85"/>
      <c r="CC162" s="85"/>
      <c r="CD162" s="85"/>
      <c r="CE162" s="85"/>
      <c r="CF162" s="85"/>
      <c r="CG162" s="85"/>
      <c r="CH162" s="85"/>
      <c r="CI162" s="85"/>
      <c r="CJ162" s="85"/>
      <c r="CK162" s="85"/>
      <c r="CL162" s="85">
        <v>0</v>
      </c>
      <c r="CM162" s="110">
        <v>63352000</v>
      </c>
      <c r="CN162" s="85"/>
      <c r="CO162" s="89">
        <v>46283</v>
      </c>
      <c r="CP162" s="89">
        <f t="shared" si="7"/>
        <v>46463</v>
      </c>
      <c r="CQ162" s="115">
        <v>63352000</v>
      </c>
      <c r="CR162" s="85" t="s">
        <v>149</v>
      </c>
      <c r="CS162" s="89">
        <v>46041</v>
      </c>
      <c r="CT162" s="128">
        <v>2144101489533</v>
      </c>
      <c r="CU162" s="85"/>
      <c r="CV162" s="85"/>
      <c r="CW162" s="85" t="s">
        <v>2101</v>
      </c>
      <c r="CX162" s="85" t="s">
        <v>203</v>
      </c>
      <c r="CY162" s="85" t="s">
        <v>2137</v>
      </c>
      <c r="CZ162" s="85">
        <v>2456</v>
      </c>
      <c r="DA162" s="85" t="s">
        <v>1868</v>
      </c>
      <c r="DB162" s="85">
        <v>3</v>
      </c>
      <c r="DC162" s="85" t="s">
        <v>153</v>
      </c>
      <c r="DD162" s="85"/>
      <c r="DE162" s="85"/>
      <c r="DF162" s="85"/>
      <c r="DG162" s="85"/>
      <c r="DH162" s="85"/>
      <c r="DI162" s="85"/>
      <c r="DJ162" s="85"/>
      <c r="DK162" s="85"/>
      <c r="DL162" s="85"/>
      <c r="DM162" s="85"/>
      <c r="DN162" s="85"/>
      <c r="DO162" s="85"/>
      <c r="DP162" s="85"/>
      <c r="DQ162" s="85"/>
      <c r="DR162" s="85"/>
      <c r="DS162" s="85"/>
      <c r="DT162" s="86"/>
      <c r="DU162" s="81"/>
      <c r="DV162" s="72"/>
      <c r="DW162" s="72"/>
      <c r="DX162" s="72"/>
      <c r="DY162" s="72"/>
      <c r="DZ162" s="74"/>
      <c r="EA162" s="68"/>
      <c r="EB162" s="68"/>
      <c r="EC162" s="68"/>
      <c r="ED162" s="68"/>
      <c r="EE162" s="68"/>
      <c r="EF162" s="68"/>
      <c r="EG162" s="68"/>
      <c r="EH162" s="68"/>
      <c r="EI162" s="68"/>
      <c r="EJ162" s="68"/>
      <c r="EK162" s="68"/>
    </row>
    <row r="163" spans="1:141" ht="30" customHeight="1">
      <c r="A163" s="2" t="s">
        <v>2064</v>
      </c>
      <c r="B163" s="84">
        <v>2026</v>
      </c>
      <c r="C163" s="85" t="s">
        <v>2138</v>
      </c>
      <c r="D163" s="85" t="e">
        <v>#REF!</v>
      </c>
      <c r="E163" s="85" t="s">
        <v>125</v>
      </c>
      <c r="F163" s="85">
        <v>147160</v>
      </c>
      <c r="G163" s="89">
        <v>46030</v>
      </c>
      <c r="H163" s="85" t="s">
        <v>2089</v>
      </c>
      <c r="I163" s="85" t="s">
        <v>2139</v>
      </c>
      <c r="J163" s="92" t="s">
        <v>2140</v>
      </c>
      <c r="K163" s="92" t="s">
        <v>2141</v>
      </c>
      <c r="L163" s="85" t="s">
        <v>2142</v>
      </c>
      <c r="M163" s="85" t="s">
        <v>2094</v>
      </c>
      <c r="N163" s="85">
        <v>80111700</v>
      </c>
      <c r="O163" s="85" t="s">
        <v>2095</v>
      </c>
      <c r="P163" s="85" t="s">
        <v>2143</v>
      </c>
      <c r="Q163" s="85">
        <v>216</v>
      </c>
      <c r="R163" s="89">
        <v>46036</v>
      </c>
      <c r="S163" s="85">
        <v>412</v>
      </c>
      <c r="T163" s="89">
        <v>46041</v>
      </c>
      <c r="U163" s="85" t="s">
        <v>1859</v>
      </c>
      <c r="V163" s="85" t="s">
        <v>135</v>
      </c>
      <c r="W163" s="85" t="s">
        <v>136</v>
      </c>
      <c r="X163" s="85">
        <v>1</v>
      </c>
      <c r="Y163" s="85" t="s">
        <v>2097</v>
      </c>
      <c r="Z163" s="85" t="s">
        <v>2142</v>
      </c>
      <c r="AA163" s="85" t="s">
        <v>138</v>
      </c>
      <c r="AB163" s="85" t="s">
        <v>164</v>
      </c>
      <c r="AC163" s="85" t="s">
        <v>203</v>
      </c>
      <c r="AD163" s="85"/>
      <c r="AE163" s="85">
        <v>79244137</v>
      </c>
      <c r="AF163" s="85">
        <v>5</v>
      </c>
      <c r="AG163" s="89">
        <v>25073</v>
      </c>
      <c r="AH163" s="85" t="s">
        <v>2144</v>
      </c>
      <c r="AI163" s="85" t="e">
        <v>#REF!</v>
      </c>
      <c r="AJ163" s="92">
        <v>3143312649</v>
      </c>
      <c r="AK163" s="85" t="s">
        <v>2145</v>
      </c>
      <c r="AL163" s="85" t="s">
        <v>143</v>
      </c>
      <c r="AM163" s="85" t="s">
        <v>385</v>
      </c>
      <c r="AN163" s="85" t="s">
        <v>1863</v>
      </c>
      <c r="AO163" s="85">
        <v>93376179</v>
      </c>
      <c r="AP163" s="85" t="s">
        <v>1864</v>
      </c>
      <c r="AQ163" s="85"/>
      <c r="AR163" s="85"/>
      <c r="AS163" s="89">
        <v>46062</v>
      </c>
      <c r="AT163" s="85"/>
      <c r="AU163" s="85"/>
      <c r="AV163" s="85"/>
      <c r="AW163" s="85"/>
      <c r="AX163" s="85" t="s">
        <v>1865</v>
      </c>
      <c r="AY163" s="85" t="s">
        <v>147</v>
      </c>
      <c r="AZ163" s="105">
        <v>46036</v>
      </c>
      <c r="BA163" s="105">
        <v>46037</v>
      </c>
      <c r="BB163" s="115">
        <v>63352000</v>
      </c>
      <c r="BC163" s="105">
        <v>46041</v>
      </c>
      <c r="BD163" s="105">
        <v>46283</v>
      </c>
      <c r="BE163" s="105">
        <f t="shared" si="8"/>
        <v>46283</v>
      </c>
      <c r="BF163" s="122"/>
      <c r="BG163" s="85" t="s">
        <v>929</v>
      </c>
      <c r="BH163" s="110">
        <v>7919000</v>
      </c>
      <c r="BI163" s="85"/>
      <c r="BJ163" s="85"/>
      <c r="BK163" s="85"/>
      <c r="BL163" s="85"/>
      <c r="BM163" s="85"/>
      <c r="BN163" s="85"/>
      <c r="BO163" s="85"/>
      <c r="BP163" s="85"/>
      <c r="BQ163" s="85"/>
      <c r="BR163" s="85"/>
      <c r="BS163" s="85"/>
      <c r="BT163" s="85"/>
      <c r="BU163" s="85"/>
      <c r="BV163" s="85"/>
      <c r="BW163" s="85"/>
      <c r="BX163" s="85"/>
      <c r="BY163" s="85"/>
      <c r="BZ163" s="85"/>
      <c r="CA163" s="85"/>
      <c r="CB163" s="85"/>
      <c r="CC163" s="85"/>
      <c r="CD163" s="85"/>
      <c r="CE163" s="85"/>
      <c r="CF163" s="85"/>
      <c r="CG163" s="85"/>
      <c r="CH163" s="85"/>
      <c r="CI163" s="85"/>
      <c r="CJ163" s="85"/>
      <c r="CK163" s="85"/>
      <c r="CL163" s="85">
        <v>0</v>
      </c>
      <c r="CM163" s="110">
        <v>63352000</v>
      </c>
      <c r="CN163" s="85"/>
      <c r="CO163" s="89">
        <v>46283</v>
      </c>
      <c r="CP163" s="89">
        <f t="shared" si="7"/>
        <v>46463</v>
      </c>
      <c r="CQ163" s="115">
        <v>63352000</v>
      </c>
      <c r="CR163" s="85" t="s">
        <v>149</v>
      </c>
      <c r="CS163" s="89">
        <v>46038</v>
      </c>
      <c r="CT163" s="128">
        <v>1846101032807</v>
      </c>
      <c r="CU163" s="85"/>
      <c r="CV163" s="85"/>
      <c r="CW163" s="85" t="s">
        <v>2101</v>
      </c>
      <c r="CX163" s="85" t="s">
        <v>203</v>
      </c>
      <c r="CY163" s="85" t="s">
        <v>947</v>
      </c>
      <c r="CZ163" s="85">
        <v>2456</v>
      </c>
      <c r="DA163" s="85" t="s">
        <v>1868</v>
      </c>
      <c r="DB163" s="85">
        <v>3</v>
      </c>
      <c r="DC163" s="85" t="s">
        <v>153</v>
      </c>
      <c r="DD163" s="85"/>
      <c r="DE163" s="85"/>
      <c r="DF163" s="85"/>
      <c r="DG163" s="85"/>
      <c r="DH163" s="85"/>
      <c r="DI163" s="85"/>
      <c r="DJ163" s="85"/>
      <c r="DK163" s="85"/>
      <c r="DL163" s="85"/>
      <c r="DM163" s="85"/>
      <c r="DN163" s="85"/>
      <c r="DO163" s="85"/>
      <c r="DP163" s="85"/>
      <c r="DQ163" s="85"/>
      <c r="DR163" s="85"/>
      <c r="DS163" s="85"/>
      <c r="DT163" s="86"/>
      <c r="DU163" s="81"/>
      <c r="DV163" s="72"/>
      <c r="DW163" s="72"/>
      <c r="DX163" s="72"/>
      <c r="DY163" s="72"/>
      <c r="DZ163" s="74"/>
      <c r="EA163" s="68"/>
      <c r="EB163" s="68"/>
      <c r="EC163" s="68"/>
      <c r="ED163" s="68"/>
      <c r="EE163" s="68"/>
      <c r="EF163" s="68"/>
      <c r="EG163" s="68"/>
      <c r="EH163" s="68"/>
      <c r="EI163" s="68"/>
      <c r="EJ163" s="68"/>
      <c r="EK163" s="68"/>
    </row>
    <row r="164" spans="1:141" ht="30" customHeight="1">
      <c r="A164" s="2" t="s">
        <v>2064</v>
      </c>
      <c r="B164" s="84">
        <v>2026</v>
      </c>
      <c r="C164" s="85" t="s">
        <v>2146</v>
      </c>
      <c r="D164" s="85" t="e">
        <v>#REF!</v>
      </c>
      <c r="E164" s="85" t="s">
        <v>125</v>
      </c>
      <c r="F164" s="85">
        <v>147162</v>
      </c>
      <c r="G164" s="89">
        <v>46030</v>
      </c>
      <c r="H164" s="85" t="s">
        <v>2147</v>
      </c>
      <c r="I164" s="85" t="s">
        <v>2148</v>
      </c>
      <c r="J164" s="92" t="s">
        <v>2149</v>
      </c>
      <c r="K164" s="92" t="s">
        <v>2150</v>
      </c>
      <c r="L164" s="85" t="s">
        <v>2151</v>
      </c>
      <c r="M164" s="85" t="s">
        <v>2152</v>
      </c>
      <c r="N164" s="85">
        <v>80111700</v>
      </c>
      <c r="O164" s="85" t="s">
        <v>2153</v>
      </c>
      <c r="P164" s="85" t="s">
        <v>2154</v>
      </c>
      <c r="Q164" s="85">
        <v>103</v>
      </c>
      <c r="R164" s="89">
        <v>46028</v>
      </c>
      <c r="S164" s="85">
        <v>385</v>
      </c>
      <c r="T164" s="89">
        <v>46041</v>
      </c>
      <c r="U164" s="85" t="s">
        <v>1859</v>
      </c>
      <c r="V164" s="85" t="s">
        <v>135</v>
      </c>
      <c r="W164" s="85" t="s">
        <v>460</v>
      </c>
      <c r="X164" s="85">
        <v>1</v>
      </c>
      <c r="Y164" s="85" t="s">
        <v>2155</v>
      </c>
      <c r="Z164" s="85" t="s">
        <v>2151</v>
      </c>
      <c r="AA164" s="85" t="s">
        <v>138</v>
      </c>
      <c r="AB164" s="85" t="s">
        <v>139</v>
      </c>
      <c r="AC164" s="85" t="s">
        <v>447</v>
      </c>
      <c r="AD164" s="85"/>
      <c r="AE164" s="85">
        <v>36300765</v>
      </c>
      <c r="AF164" s="85">
        <v>4</v>
      </c>
      <c r="AG164" s="89">
        <v>29365</v>
      </c>
      <c r="AH164" s="85" t="s">
        <v>2156</v>
      </c>
      <c r="AI164" s="85"/>
      <c r="AJ164" s="92">
        <v>3217053162</v>
      </c>
      <c r="AK164" s="85" t="s">
        <v>2157</v>
      </c>
      <c r="AL164" s="85" t="s">
        <v>221</v>
      </c>
      <c r="AM164" s="85" t="s">
        <v>234</v>
      </c>
      <c r="AN164" s="85" t="s">
        <v>1863</v>
      </c>
      <c r="AO164" s="85">
        <v>93376179</v>
      </c>
      <c r="AP164" s="85" t="s">
        <v>1864</v>
      </c>
      <c r="AQ164" s="85"/>
      <c r="AR164" s="85"/>
      <c r="AS164" s="89">
        <v>46062</v>
      </c>
      <c r="AT164" s="85"/>
      <c r="AU164" s="85"/>
      <c r="AV164" s="85"/>
      <c r="AW164" s="85"/>
      <c r="AX164" s="85" t="s">
        <v>1865</v>
      </c>
      <c r="AY164" s="85" t="s">
        <v>147</v>
      </c>
      <c r="AZ164" s="105">
        <v>46035</v>
      </c>
      <c r="BA164" s="105">
        <v>46036</v>
      </c>
      <c r="BB164" s="115">
        <v>28840000</v>
      </c>
      <c r="BC164" s="105">
        <v>46041</v>
      </c>
      <c r="BD164" s="105">
        <v>46283</v>
      </c>
      <c r="BE164" s="105">
        <f t="shared" si="8"/>
        <v>46283</v>
      </c>
      <c r="BF164" s="122"/>
      <c r="BG164" s="85" t="s">
        <v>929</v>
      </c>
      <c r="BH164" s="110">
        <v>3605000</v>
      </c>
      <c r="BI164" s="85"/>
      <c r="BJ164" s="85"/>
      <c r="BK164" s="85"/>
      <c r="BL164" s="85"/>
      <c r="BM164" s="85"/>
      <c r="BN164" s="85"/>
      <c r="BO164" s="85"/>
      <c r="BP164" s="85"/>
      <c r="BQ164" s="85"/>
      <c r="BR164" s="85"/>
      <c r="BS164" s="85"/>
      <c r="BT164" s="85"/>
      <c r="BU164" s="85"/>
      <c r="BV164" s="85"/>
      <c r="BW164" s="85"/>
      <c r="BX164" s="85"/>
      <c r="BY164" s="85"/>
      <c r="BZ164" s="85"/>
      <c r="CA164" s="85"/>
      <c r="CB164" s="85"/>
      <c r="CC164" s="85"/>
      <c r="CD164" s="85"/>
      <c r="CE164" s="85"/>
      <c r="CF164" s="85"/>
      <c r="CG164" s="85"/>
      <c r="CH164" s="85"/>
      <c r="CI164" s="85"/>
      <c r="CJ164" s="85"/>
      <c r="CK164" s="85"/>
      <c r="CL164" s="85">
        <v>0</v>
      </c>
      <c r="CM164" s="110">
        <v>28840000</v>
      </c>
      <c r="CN164" s="85"/>
      <c r="CO164" s="89">
        <v>46283</v>
      </c>
      <c r="CP164" s="89">
        <f t="shared" si="7"/>
        <v>46463</v>
      </c>
      <c r="CQ164" s="115">
        <v>28840000</v>
      </c>
      <c r="CR164" s="85" t="s">
        <v>149</v>
      </c>
      <c r="CS164" s="89">
        <v>46036</v>
      </c>
      <c r="CT164" s="128">
        <v>1846101032597</v>
      </c>
      <c r="CU164" s="85"/>
      <c r="CV164" s="85"/>
      <c r="CW164" s="85" t="s">
        <v>2158</v>
      </c>
      <c r="CX164" s="85" t="s">
        <v>447</v>
      </c>
      <c r="CY164" s="85" t="s">
        <v>1214</v>
      </c>
      <c r="CZ164" s="85">
        <v>2456</v>
      </c>
      <c r="DA164" s="85" t="s">
        <v>1868</v>
      </c>
      <c r="DB164" s="85">
        <v>1</v>
      </c>
      <c r="DC164" s="85" t="s">
        <v>153</v>
      </c>
      <c r="DD164" s="85"/>
      <c r="DE164" s="85"/>
      <c r="DF164" s="85"/>
      <c r="DG164" s="85"/>
      <c r="DH164" s="85"/>
      <c r="DI164" s="85"/>
      <c r="DJ164" s="85"/>
      <c r="DK164" s="85"/>
      <c r="DL164" s="85"/>
      <c r="DM164" s="85"/>
      <c r="DN164" s="85"/>
      <c r="DO164" s="85"/>
      <c r="DP164" s="85"/>
      <c r="DQ164" s="85"/>
      <c r="DR164" s="85"/>
      <c r="DS164" s="85"/>
      <c r="DT164" s="86"/>
      <c r="DU164" s="81"/>
      <c r="DV164" s="72"/>
      <c r="DW164" s="72"/>
      <c r="DX164" s="72"/>
      <c r="DY164" s="72"/>
      <c r="DZ164" s="74"/>
      <c r="EA164" s="68"/>
      <c r="EB164" s="68"/>
      <c r="EC164" s="68"/>
      <c r="ED164" s="68"/>
      <c r="EE164" s="68"/>
      <c r="EF164" s="68"/>
      <c r="EG164" s="68"/>
      <c r="EH164" s="68"/>
      <c r="EI164" s="68"/>
      <c r="EJ164" s="68"/>
      <c r="EK164" s="68"/>
    </row>
    <row r="165" spans="1:141" ht="30" customHeight="1">
      <c r="A165" s="2" t="s">
        <v>2064</v>
      </c>
      <c r="B165" s="84">
        <v>2026</v>
      </c>
      <c r="C165" s="85" t="s">
        <v>2159</v>
      </c>
      <c r="D165" s="85" t="e">
        <v>#REF!</v>
      </c>
      <c r="E165" s="85" t="s">
        <v>125</v>
      </c>
      <c r="F165" s="85">
        <v>147179</v>
      </c>
      <c r="G165" s="89">
        <v>46030</v>
      </c>
      <c r="H165" s="85" t="s">
        <v>2160</v>
      </c>
      <c r="I165" s="85" t="s">
        <v>2161</v>
      </c>
      <c r="J165" s="92" t="s">
        <v>2162</v>
      </c>
      <c r="K165" s="92" t="s">
        <v>2163</v>
      </c>
      <c r="L165" s="85" t="s">
        <v>2164</v>
      </c>
      <c r="M165" s="85" t="s">
        <v>2165</v>
      </c>
      <c r="N165" s="85">
        <v>80111700</v>
      </c>
      <c r="O165" s="85" t="s">
        <v>2166</v>
      </c>
      <c r="P165" s="85" t="s">
        <v>2167</v>
      </c>
      <c r="Q165" s="85">
        <v>138</v>
      </c>
      <c r="R165" s="89">
        <v>46028</v>
      </c>
      <c r="S165" s="85">
        <v>387</v>
      </c>
      <c r="T165" s="89">
        <v>46041</v>
      </c>
      <c r="U165" s="85" t="s">
        <v>1859</v>
      </c>
      <c r="V165" s="85" t="s">
        <v>135</v>
      </c>
      <c r="W165" s="85" t="s">
        <v>136</v>
      </c>
      <c r="X165" s="85">
        <v>1</v>
      </c>
      <c r="Y165" s="85" t="s">
        <v>1924</v>
      </c>
      <c r="Z165" s="85" t="s">
        <v>2164</v>
      </c>
      <c r="AA165" s="85" t="s">
        <v>138</v>
      </c>
      <c r="AB165" s="85" t="s">
        <v>164</v>
      </c>
      <c r="AC165" s="85" t="s">
        <v>203</v>
      </c>
      <c r="AD165" s="85"/>
      <c r="AE165" s="85">
        <v>79316990</v>
      </c>
      <c r="AF165" s="85">
        <v>1</v>
      </c>
      <c r="AG165" s="89">
        <v>23602</v>
      </c>
      <c r="AH165" s="85" t="s">
        <v>2168</v>
      </c>
      <c r="AI165" s="85"/>
      <c r="AJ165" s="92">
        <v>3214547868</v>
      </c>
      <c r="AK165" s="85" t="s">
        <v>2169</v>
      </c>
      <c r="AL165" s="85" t="s">
        <v>189</v>
      </c>
      <c r="AM165" s="85" t="s">
        <v>144</v>
      </c>
      <c r="AN165" s="85" t="s">
        <v>1863</v>
      </c>
      <c r="AO165" s="85">
        <v>93376179</v>
      </c>
      <c r="AP165" s="85" t="s">
        <v>1864</v>
      </c>
      <c r="AQ165" s="85"/>
      <c r="AR165" s="85"/>
      <c r="AS165" s="89">
        <v>46062</v>
      </c>
      <c r="AT165" s="85"/>
      <c r="AU165" s="85"/>
      <c r="AV165" s="85"/>
      <c r="AW165" s="85"/>
      <c r="AX165" s="85" t="s">
        <v>1865</v>
      </c>
      <c r="AY165" s="85" t="s">
        <v>147</v>
      </c>
      <c r="AZ165" s="105">
        <v>46035</v>
      </c>
      <c r="BA165" s="105">
        <v>46036</v>
      </c>
      <c r="BB165" s="115">
        <v>63352000</v>
      </c>
      <c r="BC165" s="105">
        <v>46041</v>
      </c>
      <c r="BD165" s="105">
        <v>46283</v>
      </c>
      <c r="BE165" s="105">
        <f t="shared" si="8"/>
        <v>46283</v>
      </c>
      <c r="BF165" s="122"/>
      <c r="BG165" s="85" t="s">
        <v>929</v>
      </c>
      <c r="BH165" s="110">
        <v>7919000</v>
      </c>
      <c r="BI165" s="85"/>
      <c r="BJ165" s="85"/>
      <c r="BK165" s="85"/>
      <c r="BL165" s="85"/>
      <c r="BM165" s="85"/>
      <c r="BN165" s="85"/>
      <c r="BO165" s="85"/>
      <c r="BP165" s="85"/>
      <c r="BQ165" s="85"/>
      <c r="BR165" s="85"/>
      <c r="BS165" s="85"/>
      <c r="BT165" s="85"/>
      <c r="BU165" s="85"/>
      <c r="BV165" s="85"/>
      <c r="BW165" s="85"/>
      <c r="BX165" s="85"/>
      <c r="BY165" s="85"/>
      <c r="BZ165" s="85"/>
      <c r="CA165" s="85"/>
      <c r="CB165" s="85"/>
      <c r="CC165" s="85"/>
      <c r="CD165" s="85"/>
      <c r="CE165" s="85"/>
      <c r="CF165" s="85"/>
      <c r="CG165" s="85"/>
      <c r="CH165" s="85"/>
      <c r="CI165" s="85"/>
      <c r="CJ165" s="85"/>
      <c r="CK165" s="85"/>
      <c r="CL165" s="85">
        <v>0</v>
      </c>
      <c r="CM165" s="110">
        <v>63352000</v>
      </c>
      <c r="CN165" s="85"/>
      <c r="CO165" s="89">
        <v>46283</v>
      </c>
      <c r="CP165" s="89">
        <f t="shared" si="7"/>
        <v>46463</v>
      </c>
      <c r="CQ165" s="115">
        <v>63352000</v>
      </c>
      <c r="CR165" s="85" t="s">
        <v>149</v>
      </c>
      <c r="CS165" s="89">
        <v>46036</v>
      </c>
      <c r="CT165" s="128">
        <v>3344101271646</v>
      </c>
      <c r="CU165" s="85"/>
      <c r="CV165" s="85"/>
      <c r="CW165" s="85" t="s">
        <v>1928</v>
      </c>
      <c r="CX165" s="85" t="s">
        <v>203</v>
      </c>
      <c r="CY165" s="85" t="s">
        <v>947</v>
      </c>
      <c r="CZ165" s="85">
        <v>2456</v>
      </c>
      <c r="DA165" s="85" t="s">
        <v>1868</v>
      </c>
      <c r="DB165" s="85">
        <v>1</v>
      </c>
      <c r="DC165" s="85" t="s">
        <v>153</v>
      </c>
      <c r="DD165" s="85"/>
      <c r="DE165" s="85"/>
      <c r="DF165" s="85"/>
      <c r="DG165" s="85"/>
      <c r="DH165" s="85"/>
      <c r="DI165" s="85"/>
      <c r="DJ165" s="85"/>
      <c r="DK165" s="85"/>
      <c r="DL165" s="85"/>
      <c r="DM165" s="85"/>
      <c r="DN165" s="85"/>
      <c r="DO165" s="85"/>
      <c r="DP165" s="85"/>
      <c r="DQ165" s="85"/>
      <c r="DR165" s="85"/>
      <c r="DS165" s="85"/>
      <c r="DT165" s="86"/>
      <c r="DU165" s="81"/>
      <c r="DV165" s="72"/>
      <c r="DW165" s="72"/>
      <c r="DX165" s="72"/>
      <c r="DY165" s="72"/>
      <c r="DZ165" s="74"/>
      <c r="EA165" s="68"/>
      <c r="EB165" s="68"/>
      <c r="EC165" s="68"/>
      <c r="ED165" s="68"/>
      <c r="EE165" s="68"/>
      <c r="EF165" s="68"/>
      <c r="EG165" s="68"/>
      <c r="EH165" s="68"/>
      <c r="EI165" s="68"/>
      <c r="EJ165" s="68"/>
      <c r="EK165" s="68"/>
    </row>
    <row r="166" spans="1:141" ht="30" customHeight="1">
      <c r="A166" s="2" t="s">
        <v>2064</v>
      </c>
      <c r="B166" s="84">
        <v>2026</v>
      </c>
      <c r="C166" s="85" t="s">
        <v>2170</v>
      </c>
      <c r="D166" s="85" t="e">
        <v>#REF!</v>
      </c>
      <c r="E166" s="85" t="s">
        <v>125</v>
      </c>
      <c r="F166" s="85">
        <v>145499</v>
      </c>
      <c r="G166" s="89">
        <v>46030</v>
      </c>
      <c r="H166" s="85" t="s">
        <v>2171</v>
      </c>
      <c r="I166" s="85" t="s">
        <v>2172</v>
      </c>
      <c r="J166" s="92" t="s">
        <v>2173</v>
      </c>
      <c r="K166" s="92" t="s">
        <v>2174</v>
      </c>
      <c r="L166" s="85" t="s">
        <v>2175</v>
      </c>
      <c r="M166" s="85" t="s">
        <v>2176</v>
      </c>
      <c r="N166" s="85">
        <v>80111700</v>
      </c>
      <c r="O166" s="85" t="s">
        <v>2177</v>
      </c>
      <c r="P166" s="85" t="s">
        <v>2178</v>
      </c>
      <c r="Q166" s="85">
        <v>38</v>
      </c>
      <c r="R166" s="89">
        <v>46028</v>
      </c>
      <c r="S166" s="85">
        <v>4</v>
      </c>
      <c r="T166" s="89">
        <v>46031</v>
      </c>
      <c r="U166" s="85" t="s">
        <v>134</v>
      </c>
      <c r="V166" s="85" t="s">
        <v>135</v>
      </c>
      <c r="W166" s="85" t="s">
        <v>136</v>
      </c>
      <c r="X166" s="85">
        <v>1</v>
      </c>
      <c r="Y166" s="85" t="s">
        <v>2179</v>
      </c>
      <c r="Z166" s="85" t="s">
        <v>2175</v>
      </c>
      <c r="AA166" s="85" t="s">
        <v>138</v>
      </c>
      <c r="AB166" s="85" t="s">
        <v>139</v>
      </c>
      <c r="AC166" s="85" t="s">
        <v>140</v>
      </c>
      <c r="AD166" s="85"/>
      <c r="AE166" s="85">
        <v>24332666</v>
      </c>
      <c r="AF166" s="85">
        <v>7</v>
      </c>
      <c r="AG166" s="89">
        <v>30005</v>
      </c>
      <c r="AH166" s="85" t="s">
        <v>2180</v>
      </c>
      <c r="AI166" s="85"/>
      <c r="AJ166" s="92">
        <v>3117227118</v>
      </c>
      <c r="AK166" s="85" t="s">
        <v>2181</v>
      </c>
      <c r="AL166" s="85" t="s">
        <v>271</v>
      </c>
      <c r="AM166" s="85" t="s">
        <v>234</v>
      </c>
      <c r="AN166" s="85" t="s">
        <v>2182</v>
      </c>
      <c r="AO166" s="85">
        <v>79642822</v>
      </c>
      <c r="AP166" s="85" t="s">
        <v>2183</v>
      </c>
      <c r="AQ166" s="85"/>
      <c r="AR166" s="85"/>
      <c r="AS166" s="89">
        <v>46062</v>
      </c>
      <c r="AT166" s="85"/>
      <c r="AU166" s="85"/>
      <c r="AV166" s="85"/>
      <c r="AW166" s="85"/>
      <c r="AX166" s="85" t="s">
        <v>2184</v>
      </c>
      <c r="AY166" s="85" t="s">
        <v>147</v>
      </c>
      <c r="AZ166" s="105">
        <v>46030</v>
      </c>
      <c r="BA166" s="105">
        <v>46030</v>
      </c>
      <c r="BB166" s="115">
        <v>63352000</v>
      </c>
      <c r="BC166" s="105">
        <v>46035</v>
      </c>
      <c r="BD166" s="105">
        <v>46277</v>
      </c>
      <c r="BE166" s="105">
        <f t="shared" si="8"/>
        <v>46277</v>
      </c>
      <c r="BF166" s="122"/>
      <c r="BG166" s="85" t="s">
        <v>929</v>
      </c>
      <c r="BH166" s="110">
        <v>7919000</v>
      </c>
      <c r="BI166" s="85"/>
      <c r="BJ166" s="85"/>
      <c r="BK166" s="85"/>
      <c r="BL166" s="85"/>
      <c r="BM166" s="85"/>
      <c r="BN166" s="85"/>
      <c r="BO166" s="85"/>
      <c r="BP166" s="85"/>
      <c r="BQ166" s="85"/>
      <c r="BR166" s="85"/>
      <c r="BS166" s="85"/>
      <c r="BT166" s="85"/>
      <c r="BU166" s="85"/>
      <c r="BV166" s="85"/>
      <c r="BW166" s="85"/>
      <c r="BX166" s="85"/>
      <c r="BY166" s="85"/>
      <c r="BZ166" s="85"/>
      <c r="CA166" s="85"/>
      <c r="CB166" s="85"/>
      <c r="CC166" s="85"/>
      <c r="CD166" s="85"/>
      <c r="CE166" s="85"/>
      <c r="CF166" s="85"/>
      <c r="CG166" s="85"/>
      <c r="CH166" s="85"/>
      <c r="CI166" s="85"/>
      <c r="CJ166" s="85"/>
      <c r="CK166" s="85"/>
      <c r="CL166" s="85">
        <v>0</v>
      </c>
      <c r="CM166" s="110">
        <v>63352000</v>
      </c>
      <c r="CN166" s="85"/>
      <c r="CO166" s="89">
        <v>46277</v>
      </c>
      <c r="CP166" s="89">
        <f t="shared" si="7"/>
        <v>46457</v>
      </c>
      <c r="CQ166" s="115">
        <v>63352000</v>
      </c>
      <c r="CR166" s="85" t="s">
        <v>149</v>
      </c>
      <c r="CS166" s="89">
        <v>46031</v>
      </c>
      <c r="CT166" s="128">
        <v>6344101018162</v>
      </c>
      <c r="CU166" s="85"/>
      <c r="CV166" s="85"/>
      <c r="CW166" s="85" t="s">
        <v>2185</v>
      </c>
      <c r="CX166" s="85" t="s">
        <v>140</v>
      </c>
      <c r="CY166" s="85" t="s">
        <v>2186</v>
      </c>
      <c r="CZ166" s="85">
        <v>2537</v>
      </c>
      <c r="DA166" s="85" t="s">
        <v>152</v>
      </c>
      <c r="DB166" s="85">
        <v>5</v>
      </c>
      <c r="DC166" s="85" t="s">
        <v>153</v>
      </c>
      <c r="DD166" s="85"/>
      <c r="DE166" s="85"/>
      <c r="DF166" s="85"/>
      <c r="DG166" s="85"/>
      <c r="DH166" s="85"/>
      <c r="DI166" s="85"/>
      <c r="DJ166" s="85"/>
      <c r="DK166" s="85"/>
      <c r="DL166" s="85"/>
      <c r="DM166" s="85"/>
      <c r="DN166" s="85"/>
      <c r="DO166" s="85"/>
      <c r="DP166" s="85"/>
      <c r="DQ166" s="85"/>
      <c r="DR166" s="85"/>
      <c r="DS166" s="85"/>
      <c r="DT166" s="86"/>
      <c r="DU166" s="81"/>
      <c r="DV166" s="72"/>
      <c r="DW166" s="72"/>
      <c r="DX166" s="72"/>
      <c r="DY166" s="72"/>
      <c r="DZ166" s="74"/>
      <c r="EA166" s="68"/>
      <c r="EB166" s="68"/>
      <c r="EC166" s="68"/>
      <c r="ED166" s="68"/>
      <c r="EE166" s="68"/>
      <c r="EF166" s="68"/>
      <c r="EG166" s="68"/>
      <c r="EH166" s="68"/>
      <c r="EI166" s="68"/>
      <c r="EJ166" s="68"/>
      <c r="EK166" s="68"/>
    </row>
    <row r="167" spans="1:141" ht="30" customHeight="1">
      <c r="A167" s="2" t="s">
        <v>2064</v>
      </c>
      <c r="B167" s="84">
        <v>2026</v>
      </c>
      <c r="C167" s="85" t="s">
        <v>2187</v>
      </c>
      <c r="D167" s="85" t="e">
        <v>#REF!</v>
      </c>
      <c r="E167" s="85" t="s">
        <v>125</v>
      </c>
      <c r="F167" s="85">
        <v>145499</v>
      </c>
      <c r="G167" s="89">
        <v>46030</v>
      </c>
      <c r="H167" s="85" t="s">
        <v>2171</v>
      </c>
      <c r="I167" s="85" t="s">
        <v>2188</v>
      </c>
      <c r="J167" s="92" t="s">
        <v>2189</v>
      </c>
      <c r="K167" s="92" t="s">
        <v>2190</v>
      </c>
      <c r="L167" s="85" t="s">
        <v>2191</v>
      </c>
      <c r="M167" s="85" t="s">
        <v>2176</v>
      </c>
      <c r="N167" s="85">
        <v>80111700</v>
      </c>
      <c r="O167" s="85" t="s">
        <v>2177</v>
      </c>
      <c r="P167" s="85" t="s">
        <v>2192</v>
      </c>
      <c r="Q167" s="85">
        <v>38</v>
      </c>
      <c r="R167" s="89">
        <v>46028</v>
      </c>
      <c r="S167" s="85">
        <v>103</v>
      </c>
      <c r="T167" s="89">
        <v>46035</v>
      </c>
      <c r="U167" s="85" t="s">
        <v>134</v>
      </c>
      <c r="V167" s="85" t="s">
        <v>135</v>
      </c>
      <c r="W167" s="85" t="s">
        <v>460</v>
      </c>
      <c r="X167" s="85">
        <v>1</v>
      </c>
      <c r="Y167" s="85" t="s">
        <v>2179</v>
      </c>
      <c r="Z167" s="85" t="s">
        <v>2191</v>
      </c>
      <c r="AA167" s="85" t="s">
        <v>138</v>
      </c>
      <c r="AB167" s="85" t="s">
        <v>164</v>
      </c>
      <c r="AC167" s="85" t="s">
        <v>203</v>
      </c>
      <c r="AD167" s="85"/>
      <c r="AE167" s="85">
        <v>80154746</v>
      </c>
      <c r="AF167" s="85">
        <v>8</v>
      </c>
      <c r="AG167" s="89">
        <v>29704</v>
      </c>
      <c r="AH167" s="85" t="s">
        <v>2193</v>
      </c>
      <c r="AI167" s="85"/>
      <c r="AJ167" s="92">
        <v>3208237991</v>
      </c>
      <c r="AK167" s="85" t="s">
        <v>2194</v>
      </c>
      <c r="AL167" s="85" t="s">
        <v>189</v>
      </c>
      <c r="AM167" s="85" t="s">
        <v>144</v>
      </c>
      <c r="AN167" s="85" t="s">
        <v>2195</v>
      </c>
      <c r="AO167" s="85">
        <v>52804730</v>
      </c>
      <c r="AP167" s="85" t="s">
        <v>2196</v>
      </c>
      <c r="AQ167" s="85"/>
      <c r="AR167" s="85"/>
      <c r="AS167" s="89">
        <v>46062</v>
      </c>
      <c r="AT167" s="85"/>
      <c r="AU167" s="85"/>
      <c r="AV167" s="85"/>
      <c r="AW167" s="85"/>
      <c r="AX167" s="85" t="s">
        <v>2197</v>
      </c>
      <c r="AY167" s="85" t="s">
        <v>147</v>
      </c>
      <c r="AZ167" s="105">
        <v>46030</v>
      </c>
      <c r="BA167" s="105">
        <v>46031</v>
      </c>
      <c r="BB167" s="115">
        <v>63352000</v>
      </c>
      <c r="BC167" s="105">
        <v>46041</v>
      </c>
      <c r="BD167" s="105">
        <v>46283</v>
      </c>
      <c r="BE167" s="105">
        <f t="shared" si="8"/>
        <v>46283</v>
      </c>
      <c r="BF167" s="122"/>
      <c r="BG167" s="85" t="s">
        <v>929</v>
      </c>
      <c r="BH167" s="110">
        <v>7919000</v>
      </c>
      <c r="BI167" s="85"/>
      <c r="BJ167" s="85"/>
      <c r="BK167" s="85"/>
      <c r="BL167" s="85"/>
      <c r="BM167" s="85"/>
      <c r="BN167" s="85"/>
      <c r="BO167" s="85"/>
      <c r="BP167" s="85"/>
      <c r="BQ167" s="85"/>
      <c r="BR167" s="85"/>
      <c r="BS167" s="85"/>
      <c r="BT167" s="85"/>
      <c r="BU167" s="85"/>
      <c r="BV167" s="85"/>
      <c r="BW167" s="85"/>
      <c r="BX167" s="85"/>
      <c r="BY167" s="85"/>
      <c r="BZ167" s="85"/>
      <c r="CA167" s="85"/>
      <c r="CB167" s="85"/>
      <c r="CC167" s="85"/>
      <c r="CD167" s="85"/>
      <c r="CE167" s="85"/>
      <c r="CF167" s="85"/>
      <c r="CG167" s="85"/>
      <c r="CH167" s="85"/>
      <c r="CI167" s="85"/>
      <c r="CJ167" s="85"/>
      <c r="CK167" s="85"/>
      <c r="CL167" s="85">
        <v>0</v>
      </c>
      <c r="CM167" s="110">
        <v>63352000</v>
      </c>
      <c r="CN167" s="85"/>
      <c r="CO167" s="89">
        <v>46283</v>
      </c>
      <c r="CP167" s="89">
        <f t="shared" si="7"/>
        <v>46463</v>
      </c>
      <c r="CQ167" s="115">
        <v>63352000</v>
      </c>
      <c r="CR167" s="85" t="s">
        <v>223</v>
      </c>
      <c r="CS167" s="89">
        <v>46036</v>
      </c>
      <c r="CT167" s="128">
        <v>1446101155938</v>
      </c>
      <c r="CU167" s="85"/>
      <c r="CV167" s="85"/>
      <c r="CW167" s="85" t="s">
        <v>2185</v>
      </c>
      <c r="CX167" s="85" t="s">
        <v>203</v>
      </c>
      <c r="CY167" s="85" t="s">
        <v>1251</v>
      </c>
      <c r="CZ167" s="85">
        <v>2537</v>
      </c>
      <c r="DA167" s="85" t="s">
        <v>152</v>
      </c>
      <c r="DB167" s="85">
        <v>5</v>
      </c>
      <c r="DC167" s="85" t="s">
        <v>153</v>
      </c>
      <c r="DD167" s="85"/>
      <c r="DE167" s="85"/>
      <c r="DF167" s="85"/>
      <c r="DG167" s="85"/>
      <c r="DH167" s="85"/>
      <c r="DI167" s="85"/>
      <c r="DJ167" s="85"/>
      <c r="DK167" s="85"/>
      <c r="DL167" s="85"/>
      <c r="DM167" s="85"/>
      <c r="DN167" s="85"/>
      <c r="DO167" s="85"/>
      <c r="DP167" s="85"/>
      <c r="DQ167" s="85"/>
      <c r="DR167" s="85"/>
      <c r="DS167" s="85"/>
      <c r="DT167" s="86"/>
      <c r="DU167" s="81"/>
      <c r="DV167" s="72"/>
      <c r="DW167" s="72"/>
      <c r="DX167" s="72"/>
      <c r="DY167" s="72"/>
      <c r="DZ167" s="74"/>
      <c r="EA167" s="68"/>
      <c r="EB167" s="68"/>
      <c r="EC167" s="68"/>
      <c r="ED167" s="68"/>
      <c r="EE167" s="68"/>
      <c r="EF167" s="68"/>
      <c r="EG167" s="68"/>
      <c r="EH167" s="68"/>
      <c r="EI167" s="68"/>
      <c r="EJ167" s="68"/>
      <c r="EK167" s="68"/>
    </row>
    <row r="168" spans="1:141" ht="30" customHeight="1">
      <c r="A168" s="2" t="s">
        <v>2064</v>
      </c>
      <c r="B168" s="84">
        <v>2026</v>
      </c>
      <c r="C168" s="85" t="s">
        <v>2198</v>
      </c>
      <c r="D168" s="85" t="e">
        <v>#REF!</v>
      </c>
      <c r="E168" s="85" t="s">
        <v>125</v>
      </c>
      <c r="F168" s="85">
        <v>145499</v>
      </c>
      <c r="G168" s="89">
        <v>46030</v>
      </c>
      <c r="H168" s="85" t="s">
        <v>2171</v>
      </c>
      <c r="I168" s="85" t="s">
        <v>2199</v>
      </c>
      <c r="J168" s="92" t="s">
        <v>2200</v>
      </c>
      <c r="K168" s="92" t="s">
        <v>2201</v>
      </c>
      <c r="L168" s="85" t="s">
        <v>2202</v>
      </c>
      <c r="M168" s="85" t="s">
        <v>2176</v>
      </c>
      <c r="N168" s="85">
        <v>80111700</v>
      </c>
      <c r="O168" s="85" t="s">
        <v>2177</v>
      </c>
      <c r="P168" s="85" t="s">
        <v>2203</v>
      </c>
      <c r="Q168" s="85">
        <v>38</v>
      </c>
      <c r="R168" s="89">
        <v>46028</v>
      </c>
      <c r="S168" s="85">
        <v>107</v>
      </c>
      <c r="T168" s="89">
        <v>46035</v>
      </c>
      <c r="U168" s="85" t="s">
        <v>134</v>
      </c>
      <c r="V168" s="85" t="s">
        <v>135</v>
      </c>
      <c r="W168" s="85" t="s">
        <v>136</v>
      </c>
      <c r="X168" s="85">
        <v>1</v>
      </c>
      <c r="Y168" s="85" t="s">
        <v>2179</v>
      </c>
      <c r="Z168" s="85" t="s">
        <v>2202</v>
      </c>
      <c r="AA168" s="85" t="s">
        <v>138</v>
      </c>
      <c r="AB168" s="85" t="s">
        <v>164</v>
      </c>
      <c r="AC168" s="85" t="s">
        <v>203</v>
      </c>
      <c r="AD168" s="85"/>
      <c r="AE168" s="85">
        <v>80818422</v>
      </c>
      <c r="AF168" s="85">
        <v>8</v>
      </c>
      <c r="AG168" s="89">
        <v>30950</v>
      </c>
      <c r="AH168" s="85" t="s">
        <v>2204</v>
      </c>
      <c r="AI168" s="85"/>
      <c r="AJ168" s="92">
        <v>3214079838</v>
      </c>
      <c r="AK168" s="85" t="s">
        <v>2205</v>
      </c>
      <c r="AL168" s="85" t="s">
        <v>189</v>
      </c>
      <c r="AM168" s="85" t="s">
        <v>144</v>
      </c>
      <c r="AN168" s="85" t="s">
        <v>2206</v>
      </c>
      <c r="AO168" s="85">
        <v>52887426</v>
      </c>
      <c r="AP168" s="85" t="s">
        <v>2207</v>
      </c>
      <c r="AQ168" s="85"/>
      <c r="AR168" s="85"/>
      <c r="AS168" s="89">
        <v>46062</v>
      </c>
      <c r="AT168" s="85"/>
      <c r="AU168" s="85"/>
      <c r="AV168" s="85"/>
      <c r="AW168" s="85"/>
      <c r="AX168" s="85" t="s">
        <v>2208</v>
      </c>
      <c r="AY168" s="85" t="s">
        <v>147</v>
      </c>
      <c r="AZ168" s="105">
        <v>46030</v>
      </c>
      <c r="BA168" s="105">
        <v>46031</v>
      </c>
      <c r="BB168" s="115">
        <v>63352000</v>
      </c>
      <c r="BC168" s="105">
        <v>46035</v>
      </c>
      <c r="BD168" s="105">
        <v>46277</v>
      </c>
      <c r="BE168" s="105">
        <f t="shared" si="8"/>
        <v>46277</v>
      </c>
      <c r="BF168" s="122"/>
      <c r="BG168" s="85" t="s">
        <v>929</v>
      </c>
      <c r="BH168" s="110">
        <v>7919000</v>
      </c>
      <c r="BI168" s="85"/>
      <c r="BJ168" s="85"/>
      <c r="BK168" s="85"/>
      <c r="BL168" s="85"/>
      <c r="BM168" s="85"/>
      <c r="BN168" s="85"/>
      <c r="BO168" s="85"/>
      <c r="BP168" s="85"/>
      <c r="BQ168" s="85"/>
      <c r="BR168" s="85"/>
      <c r="BS168" s="85"/>
      <c r="BT168" s="85"/>
      <c r="BU168" s="85"/>
      <c r="BV168" s="85"/>
      <c r="BW168" s="85"/>
      <c r="BX168" s="85"/>
      <c r="BY168" s="85"/>
      <c r="BZ168" s="85"/>
      <c r="CA168" s="85"/>
      <c r="CB168" s="85"/>
      <c r="CC168" s="85"/>
      <c r="CD168" s="85"/>
      <c r="CE168" s="85"/>
      <c r="CF168" s="85"/>
      <c r="CG168" s="85"/>
      <c r="CH168" s="85"/>
      <c r="CI168" s="85"/>
      <c r="CJ168" s="85"/>
      <c r="CK168" s="85"/>
      <c r="CL168" s="85">
        <v>0</v>
      </c>
      <c r="CM168" s="110">
        <v>63352000</v>
      </c>
      <c r="CN168" s="85"/>
      <c r="CO168" s="89">
        <v>46277</v>
      </c>
      <c r="CP168" s="89">
        <f t="shared" si="7"/>
        <v>46457</v>
      </c>
      <c r="CQ168" s="115">
        <v>63352000</v>
      </c>
      <c r="CR168" s="85" t="s">
        <v>223</v>
      </c>
      <c r="CS168" s="89">
        <v>46031</v>
      </c>
      <c r="CT168" s="128">
        <v>3346101069527</v>
      </c>
      <c r="CU168" s="85"/>
      <c r="CV168" s="85"/>
      <c r="CW168" s="85" t="s">
        <v>2185</v>
      </c>
      <c r="CX168" s="85" t="s">
        <v>203</v>
      </c>
      <c r="CY168" s="85" t="s">
        <v>2209</v>
      </c>
      <c r="CZ168" s="85">
        <v>2537</v>
      </c>
      <c r="DA168" s="85" t="s">
        <v>152</v>
      </c>
      <c r="DB168" s="85">
        <v>5</v>
      </c>
      <c r="DC168" s="85" t="s">
        <v>153</v>
      </c>
      <c r="DD168" s="85"/>
      <c r="DE168" s="85"/>
      <c r="DF168" s="85"/>
      <c r="DG168" s="85"/>
      <c r="DH168" s="85"/>
      <c r="DI168" s="85"/>
      <c r="DJ168" s="85"/>
      <c r="DK168" s="85"/>
      <c r="DL168" s="85"/>
      <c r="DM168" s="85"/>
      <c r="DN168" s="85"/>
      <c r="DO168" s="85"/>
      <c r="DP168" s="85"/>
      <c r="DQ168" s="85"/>
      <c r="DR168" s="85"/>
      <c r="DS168" s="85"/>
      <c r="DT168" s="86"/>
      <c r="DU168" s="81"/>
      <c r="DV168" s="72"/>
      <c r="DW168" s="72"/>
      <c r="DX168" s="72"/>
      <c r="DY168" s="72"/>
      <c r="DZ168" s="74"/>
      <c r="EA168" s="68"/>
      <c r="EB168" s="68"/>
      <c r="EC168" s="68"/>
      <c r="ED168" s="68"/>
      <c r="EE168" s="68"/>
      <c r="EF168" s="68"/>
      <c r="EG168" s="68"/>
      <c r="EH168" s="68"/>
      <c r="EI168" s="68"/>
      <c r="EJ168" s="68"/>
      <c r="EK168" s="68"/>
    </row>
    <row r="169" spans="1:141" ht="30" customHeight="1">
      <c r="A169" s="2" t="s">
        <v>2064</v>
      </c>
      <c r="B169" s="84">
        <v>2026</v>
      </c>
      <c r="C169" s="85" t="s">
        <v>2210</v>
      </c>
      <c r="D169" s="85" t="e">
        <v>#REF!</v>
      </c>
      <c r="E169" s="85" t="s">
        <v>125</v>
      </c>
      <c r="F169" s="85">
        <v>145499</v>
      </c>
      <c r="G169" s="89">
        <v>46030</v>
      </c>
      <c r="H169" s="85" t="s">
        <v>2171</v>
      </c>
      <c r="I169" s="85" t="s">
        <v>2211</v>
      </c>
      <c r="J169" s="92" t="s">
        <v>2212</v>
      </c>
      <c r="K169" s="92" t="s">
        <v>2213</v>
      </c>
      <c r="L169" s="85" t="s">
        <v>2214</v>
      </c>
      <c r="M169" s="85" t="s">
        <v>2176</v>
      </c>
      <c r="N169" s="85">
        <v>80111700</v>
      </c>
      <c r="O169" s="85" t="s">
        <v>2177</v>
      </c>
      <c r="P169" s="85" t="s">
        <v>2215</v>
      </c>
      <c r="Q169" s="85">
        <v>38</v>
      </c>
      <c r="R169" s="89">
        <v>46028</v>
      </c>
      <c r="S169" s="85">
        <v>5</v>
      </c>
      <c r="T169" s="89">
        <v>46031</v>
      </c>
      <c r="U169" s="85" t="s">
        <v>2216</v>
      </c>
      <c r="V169" s="85" t="s">
        <v>135</v>
      </c>
      <c r="W169" s="85" t="s">
        <v>136</v>
      </c>
      <c r="X169" s="85">
        <v>1</v>
      </c>
      <c r="Y169" s="85" t="s">
        <v>2179</v>
      </c>
      <c r="Z169" s="85" t="s">
        <v>2214</v>
      </c>
      <c r="AA169" s="85" t="s">
        <v>138</v>
      </c>
      <c r="AB169" s="85" t="s">
        <v>139</v>
      </c>
      <c r="AC169" s="85" t="s">
        <v>140</v>
      </c>
      <c r="AD169" s="85"/>
      <c r="AE169" s="85">
        <v>1018422753</v>
      </c>
      <c r="AF169" s="85">
        <v>5</v>
      </c>
      <c r="AG169" s="89">
        <v>32507</v>
      </c>
      <c r="AH169" s="85" t="s">
        <v>2217</v>
      </c>
      <c r="AI169" s="85" t="e">
        <v>#REF!</v>
      </c>
      <c r="AJ169" s="92" t="s">
        <v>2218</v>
      </c>
      <c r="AK169" s="85" t="s">
        <v>2219</v>
      </c>
      <c r="AL169" s="85" t="s">
        <v>143</v>
      </c>
      <c r="AM169" s="85" t="s">
        <v>385</v>
      </c>
      <c r="AN169" s="85" t="s">
        <v>2220</v>
      </c>
      <c r="AO169" s="85">
        <v>80259844</v>
      </c>
      <c r="AP169" s="85" t="s">
        <v>2221</v>
      </c>
      <c r="AQ169" s="85"/>
      <c r="AR169" s="85"/>
      <c r="AS169" s="89">
        <v>46062</v>
      </c>
      <c r="AT169" s="85"/>
      <c r="AU169" s="85"/>
      <c r="AV169" s="85"/>
      <c r="AW169" s="85"/>
      <c r="AX169" s="85" t="s">
        <v>2222</v>
      </c>
      <c r="AY169" s="85" t="s">
        <v>147</v>
      </c>
      <c r="AZ169" s="105">
        <v>46030</v>
      </c>
      <c r="BA169" s="105">
        <v>46030</v>
      </c>
      <c r="BB169" s="115">
        <v>63352000</v>
      </c>
      <c r="BC169" s="105">
        <v>46035</v>
      </c>
      <c r="BD169" s="105">
        <v>46277</v>
      </c>
      <c r="BE169" s="105">
        <f t="shared" si="8"/>
        <v>46277</v>
      </c>
      <c r="BF169" s="122"/>
      <c r="BG169" s="85" t="s">
        <v>929</v>
      </c>
      <c r="BH169" s="110">
        <v>7919000</v>
      </c>
      <c r="BI169" s="85"/>
      <c r="BJ169" s="85"/>
      <c r="BK169" s="85"/>
      <c r="BL169" s="85"/>
      <c r="BM169" s="85"/>
      <c r="BN169" s="85"/>
      <c r="BO169" s="85"/>
      <c r="BP169" s="85"/>
      <c r="BQ169" s="85"/>
      <c r="BR169" s="85"/>
      <c r="BS169" s="85"/>
      <c r="BT169" s="85"/>
      <c r="BU169" s="85"/>
      <c r="BV169" s="85"/>
      <c r="BW169" s="85"/>
      <c r="BX169" s="85"/>
      <c r="BY169" s="85"/>
      <c r="BZ169" s="85"/>
      <c r="CA169" s="85"/>
      <c r="CB169" s="85"/>
      <c r="CC169" s="85"/>
      <c r="CD169" s="85"/>
      <c r="CE169" s="85"/>
      <c r="CF169" s="85"/>
      <c r="CG169" s="85"/>
      <c r="CH169" s="85"/>
      <c r="CI169" s="85"/>
      <c r="CJ169" s="85"/>
      <c r="CK169" s="85"/>
      <c r="CL169" s="85">
        <v>0</v>
      </c>
      <c r="CM169" s="110">
        <v>63352000</v>
      </c>
      <c r="CN169" s="85"/>
      <c r="CO169" s="89">
        <v>46277</v>
      </c>
      <c r="CP169" s="89">
        <f t="shared" si="7"/>
        <v>46457</v>
      </c>
      <c r="CQ169" s="115">
        <v>63352000</v>
      </c>
      <c r="CR169" s="85" t="s">
        <v>342</v>
      </c>
      <c r="CS169" s="89">
        <v>46031</v>
      </c>
      <c r="CT169" s="128">
        <v>100073327</v>
      </c>
      <c r="CU169" s="85"/>
      <c r="CV169" s="85"/>
      <c r="CW169" s="85" t="s">
        <v>2185</v>
      </c>
      <c r="CX169" s="85" t="s">
        <v>140</v>
      </c>
      <c r="CY169" s="85" t="s">
        <v>2223</v>
      </c>
      <c r="CZ169" s="85">
        <v>2537</v>
      </c>
      <c r="DA169" s="85" t="s">
        <v>152</v>
      </c>
      <c r="DB169" s="85">
        <v>5</v>
      </c>
      <c r="DC169" s="85" t="s">
        <v>153</v>
      </c>
      <c r="DD169" s="85"/>
      <c r="DE169" s="85"/>
      <c r="DF169" s="85"/>
      <c r="DG169" s="85"/>
      <c r="DH169" s="85"/>
      <c r="DI169" s="85"/>
      <c r="DJ169" s="85"/>
      <c r="DK169" s="85"/>
      <c r="DL169" s="85"/>
      <c r="DM169" s="85"/>
      <c r="DN169" s="85"/>
      <c r="DO169" s="85"/>
      <c r="DP169" s="85"/>
      <c r="DQ169" s="85"/>
      <c r="DR169" s="85"/>
      <c r="DS169" s="85"/>
      <c r="DT169" s="86"/>
      <c r="DU169" s="81"/>
      <c r="DV169" s="72"/>
      <c r="DW169" s="72"/>
      <c r="DX169" s="72"/>
      <c r="DY169" s="72"/>
      <c r="DZ169" s="74"/>
      <c r="EA169" s="68"/>
      <c r="EB169" s="68"/>
      <c r="EC169" s="68"/>
      <c r="ED169" s="68"/>
      <c r="EE169" s="68"/>
      <c r="EF169" s="68"/>
      <c r="EG169" s="68"/>
      <c r="EH169" s="68"/>
      <c r="EI169" s="68"/>
      <c r="EJ169" s="68"/>
      <c r="EK169" s="68"/>
    </row>
    <row r="170" spans="1:141" ht="30" customHeight="1">
      <c r="A170" s="2" t="s">
        <v>2064</v>
      </c>
      <c r="B170" s="84">
        <v>2026</v>
      </c>
      <c r="C170" s="85" t="s">
        <v>2224</v>
      </c>
      <c r="D170" s="85" t="e">
        <v>#REF!</v>
      </c>
      <c r="E170" s="85" t="s">
        <v>125</v>
      </c>
      <c r="F170" s="85">
        <v>145499</v>
      </c>
      <c r="G170" s="89">
        <v>46030</v>
      </c>
      <c r="H170" s="85" t="s">
        <v>2171</v>
      </c>
      <c r="I170" s="85" t="s">
        <v>2225</v>
      </c>
      <c r="J170" s="92" t="s">
        <v>2226</v>
      </c>
      <c r="K170" s="92" t="s">
        <v>2227</v>
      </c>
      <c r="L170" s="85" t="s">
        <v>2228</v>
      </c>
      <c r="M170" s="85" t="s">
        <v>2176</v>
      </c>
      <c r="N170" s="85">
        <v>80111700</v>
      </c>
      <c r="O170" s="85" t="s">
        <v>2177</v>
      </c>
      <c r="P170" s="85" t="s">
        <v>2229</v>
      </c>
      <c r="Q170" s="85">
        <v>38</v>
      </c>
      <c r="R170" s="89">
        <v>46028</v>
      </c>
      <c r="S170" s="85">
        <v>379</v>
      </c>
      <c r="T170" s="89">
        <v>46041</v>
      </c>
      <c r="U170" s="85" t="s">
        <v>134</v>
      </c>
      <c r="V170" s="85" t="s">
        <v>135</v>
      </c>
      <c r="W170" s="85" t="s">
        <v>136</v>
      </c>
      <c r="X170" s="85">
        <v>1</v>
      </c>
      <c r="Y170" s="85" t="s">
        <v>2179</v>
      </c>
      <c r="Z170" s="85" t="s">
        <v>2228</v>
      </c>
      <c r="AA170" s="85" t="s">
        <v>138</v>
      </c>
      <c r="AB170" s="85" t="s">
        <v>164</v>
      </c>
      <c r="AC170" s="85" t="s">
        <v>2230</v>
      </c>
      <c r="AD170" s="85"/>
      <c r="AE170" s="85">
        <v>80183656</v>
      </c>
      <c r="AF170" s="85">
        <v>7</v>
      </c>
      <c r="AG170" s="89">
        <v>29841</v>
      </c>
      <c r="AH170" s="85" t="s">
        <v>2231</v>
      </c>
      <c r="AI170" s="85"/>
      <c r="AJ170" s="92">
        <v>3212513348</v>
      </c>
      <c r="AK170" s="85" t="s">
        <v>2232</v>
      </c>
      <c r="AL170" s="85" t="s">
        <v>258</v>
      </c>
      <c r="AM170" s="85" t="s">
        <v>144</v>
      </c>
      <c r="AN170" s="85" t="s">
        <v>2233</v>
      </c>
      <c r="AO170" s="85">
        <v>67012149</v>
      </c>
      <c r="AP170" s="85" t="s">
        <v>2234</v>
      </c>
      <c r="AQ170" s="85"/>
      <c r="AR170" s="85"/>
      <c r="AS170" s="89">
        <v>46062</v>
      </c>
      <c r="AT170" s="85"/>
      <c r="AU170" s="85"/>
      <c r="AV170" s="85"/>
      <c r="AW170" s="85"/>
      <c r="AX170" s="85" t="s">
        <v>2235</v>
      </c>
      <c r="AY170" s="85" t="s">
        <v>147</v>
      </c>
      <c r="AZ170" s="105">
        <v>46030</v>
      </c>
      <c r="BA170" s="105">
        <v>46037</v>
      </c>
      <c r="BB170" s="115">
        <v>63352000</v>
      </c>
      <c r="BC170" s="105">
        <v>46041</v>
      </c>
      <c r="BD170" s="105">
        <v>46283</v>
      </c>
      <c r="BE170" s="105">
        <f t="shared" si="8"/>
        <v>46283</v>
      </c>
      <c r="BF170" s="122"/>
      <c r="BG170" s="85" t="s">
        <v>929</v>
      </c>
      <c r="BH170" s="110">
        <v>7919000</v>
      </c>
      <c r="BI170" s="85"/>
      <c r="BJ170" s="85"/>
      <c r="BK170" s="85"/>
      <c r="BL170" s="85"/>
      <c r="BM170" s="85"/>
      <c r="BN170" s="85"/>
      <c r="BO170" s="85"/>
      <c r="BP170" s="85"/>
      <c r="BQ170" s="85"/>
      <c r="BR170" s="85"/>
      <c r="BS170" s="85"/>
      <c r="BT170" s="85"/>
      <c r="BU170" s="85"/>
      <c r="BV170" s="85"/>
      <c r="BW170" s="85"/>
      <c r="BX170" s="85"/>
      <c r="BY170" s="85"/>
      <c r="BZ170" s="85"/>
      <c r="CA170" s="85"/>
      <c r="CB170" s="85"/>
      <c r="CC170" s="85"/>
      <c r="CD170" s="85"/>
      <c r="CE170" s="85"/>
      <c r="CF170" s="85"/>
      <c r="CG170" s="85"/>
      <c r="CH170" s="85"/>
      <c r="CI170" s="85"/>
      <c r="CJ170" s="85"/>
      <c r="CK170" s="85"/>
      <c r="CL170" s="85">
        <v>0</v>
      </c>
      <c r="CM170" s="110">
        <v>63352000</v>
      </c>
      <c r="CN170" s="85"/>
      <c r="CO170" s="89">
        <v>46283</v>
      </c>
      <c r="CP170" s="89">
        <f t="shared" si="7"/>
        <v>46463</v>
      </c>
      <c r="CQ170" s="115">
        <v>63352000</v>
      </c>
      <c r="CR170" s="85" t="s">
        <v>223</v>
      </c>
      <c r="CS170" s="89">
        <v>46038</v>
      </c>
      <c r="CT170" s="128">
        <v>1446101157354</v>
      </c>
      <c r="CU170" s="85"/>
      <c r="CV170" s="85"/>
      <c r="CW170" s="85" t="s">
        <v>2185</v>
      </c>
      <c r="CX170" s="85" t="s">
        <v>2230</v>
      </c>
      <c r="CY170" s="85" t="s">
        <v>2236</v>
      </c>
      <c r="CZ170" s="85">
        <v>2537</v>
      </c>
      <c r="DA170" s="85" t="s">
        <v>152</v>
      </c>
      <c r="DB170" s="85">
        <v>5</v>
      </c>
      <c r="DC170" s="85" t="s">
        <v>153</v>
      </c>
      <c r="DD170" s="85"/>
      <c r="DE170" s="85"/>
      <c r="DF170" s="85"/>
      <c r="DG170" s="85"/>
      <c r="DH170" s="85"/>
      <c r="DI170" s="85"/>
      <c r="DJ170" s="85"/>
      <c r="DK170" s="85"/>
      <c r="DL170" s="85"/>
      <c r="DM170" s="85"/>
      <c r="DN170" s="85"/>
      <c r="DO170" s="85"/>
      <c r="DP170" s="85"/>
      <c r="DQ170" s="85"/>
      <c r="DR170" s="85"/>
      <c r="DS170" s="85"/>
      <c r="DT170" s="86"/>
      <c r="DU170" s="81"/>
      <c r="DV170" s="72"/>
      <c r="DW170" s="72"/>
      <c r="DX170" s="72"/>
      <c r="DY170" s="72"/>
      <c r="DZ170" s="74"/>
      <c r="EA170" s="68"/>
      <c r="EB170" s="68"/>
      <c r="EC170" s="68"/>
      <c r="ED170" s="68"/>
      <c r="EE170" s="68"/>
      <c r="EF170" s="68"/>
      <c r="EG170" s="68"/>
      <c r="EH170" s="68"/>
      <c r="EI170" s="68"/>
      <c r="EJ170" s="68"/>
      <c r="EK170" s="68"/>
    </row>
    <row r="171" spans="1:141" ht="30" customHeight="1">
      <c r="A171" s="2" t="s">
        <v>2064</v>
      </c>
      <c r="B171" s="84">
        <v>2026</v>
      </c>
      <c r="C171" s="85" t="s">
        <v>2237</v>
      </c>
      <c r="D171" s="85" t="e">
        <v>#REF!</v>
      </c>
      <c r="E171" s="85" t="s">
        <v>125</v>
      </c>
      <c r="F171" s="85">
        <v>145499</v>
      </c>
      <c r="G171" s="89">
        <v>46030</v>
      </c>
      <c r="H171" s="85" t="s">
        <v>2171</v>
      </c>
      <c r="I171" s="85" t="s">
        <v>2238</v>
      </c>
      <c r="J171" s="92" t="s">
        <v>2239</v>
      </c>
      <c r="K171" s="92" t="s">
        <v>2240</v>
      </c>
      <c r="L171" s="85" t="s">
        <v>2241</v>
      </c>
      <c r="M171" s="85" t="s">
        <v>2176</v>
      </c>
      <c r="N171" s="85">
        <v>80111700</v>
      </c>
      <c r="O171" s="85" t="s">
        <v>2177</v>
      </c>
      <c r="P171" s="85" t="s">
        <v>2242</v>
      </c>
      <c r="Q171" s="85">
        <v>38</v>
      </c>
      <c r="R171" s="89">
        <v>46028</v>
      </c>
      <c r="S171" s="85">
        <v>106</v>
      </c>
      <c r="T171" s="89">
        <v>46035</v>
      </c>
      <c r="U171" s="85" t="s">
        <v>134</v>
      </c>
      <c r="V171" s="85" t="s">
        <v>135</v>
      </c>
      <c r="W171" s="85" t="s">
        <v>136</v>
      </c>
      <c r="X171" s="85">
        <v>1</v>
      </c>
      <c r="Y171" s="85" t="s">
        <v>2179</v>
      </c>
      <c r="Z171" s="85" t="s">
        <v>2241</v>
      </c>
      <c r="AA171" s="85" t="s">
        <v>138</v>
      </c>
      <c r="AB171" s="85" t="s">
        <v>164</v>
      </c>
      <c r="AC171" s="85" t="s">
        <v>203</v>
      </c>
      <c r="AD171" s="85"/>
      <c r="AE171" s="85">
        <v>1057893214</v>
      </c>
      <c r="AF171" s="85">
        <v>9</v>
      </c>
      <c r="AG171" s="89">
        <v>34674</v>
      </c>
      <c r="AH171" s="85" t="s">
        <v>2243</v>
      </c>
      <c r="AI171" s="85"/>
      <c r="AJ171" s="92">
        <v>3144867974</v>
      </c>
      <c r="AK171" s="85" t="s">
        <v>2244</v>
      </c>
      <c r="AL171" s="85" t="s">
        <v>642</v>
      </c>
      <c r="AM171" s="85" t="s">
        <v>144</v>
      </c>
      <c r="AN171" s="85" t="s">
        <v>2220</v>
      </c>
      <c r="AO171" s="85">
        <v>52804730</v>
      </c>
      <c r="AP171" s="85" t="s">
        <v>2196</v>
      </c>
      <c r="AQ171" s="85"/>
      <c r="AR171" s="85"/>
      <c r="AS171" s="89">
        <v>46062</v>
      </c>
      <c r="AT171" s="85"/>
      <c r="AU171" s="85"/>
      <c r="AV171" s="85"/>
      <c r="AW171" s="85"/>
      <c r="AX171" s="85" t="s">
        <v>2245</v>
      </c>
      <c r="AY171" s="85" t="s">
        <v>147</v>
      </c>
      <c r="AZ171" s="105">
        <v>46030</v>
      </c>
      <c r="BA171" s="105">
        <v>46031</v>
      </c>
      <c r="BB171" s="115">
        <v>63352000</v>
      </c>
      <c r="BC171" s="105">
        <v>46035</v>
      </c>
      <c r="BD171" s="105">
        <v>46277</v>
      </c>
      <c r="BE171" s="105">
        <f t="shared" si="8"/>
        <v>46277</v>
      </c>
      <c r="BF171" s="122"/>
      <c r="BG171" s="85" t="s">
        <v>929</v>
      </c>
      <c r="BH171" s="110">
        <v>7919000</v>
      </c>
      <c r="BI171" s="85"/>
      <c r="BJ171" s="85"/>
      <c r="BK171" s="85"/>
      <c r="BL171" s="85"/>
      <c r="BM171" s="85"/>
      <c r="BN171" s="85"/>
      <c r="BO171" s="85"/>
      <c r="BP171" s="85"/>
      <c r="BQ171" s="85"/>
      <c r="BR171" s="85"/>
      <c r="BS171" s="85"/>
      <c r="BT171" s="85"/>
      <c r="BU171" s="85"/>
      <c r="BV171" s="85"/>
      <c r="BW171" s="85"/>
      <c r="BX171" s="85"/>
      <c r="BY171" s="85"/>
      <c r="BZ171" s="85"/>
      <c r="CA171" s="85"/>
      <c r="CB171" s="85"/>
      <c r="CC171" s="85"/>
      <c r="CD171" s="85"/>
      <c r="CE171" s="85"/>
      <c r="CF171" s="85"/>
      <c r="CG171" s="85"/>
      <c r="CH171" s="85"/>
      <c r="CI171" s="85"/>
      <c r="CJ171" s="85"/>
      <c r="CK171" s="85"/>
      <c r="CL171" s="85">
        <v>0</v>
      </c>
      <c r="CM171" s="110">
        <v>63352000</v>
      </c>
      <c r="CN171" s="85"/>
      <c r="CO171" s="89">
        <v>46277</v>
      </c>
      <c r="CP171" s="89">
        <f t="shared" si="7"/>
        <v>46457</v>
      </c>
      <c r="CQ171" s="115">
        <v>63352000</v>
      </c>
      <c r="CR171" s="85" t="s">
        <v>223</v>
      </c>
      <c r="CS171" s="89">
        <v>46031</v>
      </c>
      <c r="CT171" s="128">
        <v>1144101274357</v>
      </c>
      <c r="CU171" s="85"/>
      <c r="CV171" s="85"/>
      <c r="CW171" s="85" t="s">
        <v>2185</v>
      </c>
      <c r="CX171" s="85" t="s">
        <v>203</v>
      </c>
      <c r="CY171" s="85" t="s">
        <v>1849</v>
      </c>
      <c r="CZ171" s="85">
        <v>2537</v>
      </c>
      <c r="DA171" s="85" t="s">
        <v>152</v>
      </c>
      <c r="DB171" s="85">
        <v>5</v>
      </c>
      <c r="DC171" s="85" t="s">
        <v>153</v>
      </c>
      <c r="DD171" s="85"/>
      <c r="DE171" s="85"/>
      <c r="DF171" s="85"/>
      <c r="DG171" s="85"/>
      <c r="DH171" s="85"/>
      <c r="DI171" s="85"/>
      <c r="DJ171" s="85"/>
      <c r="DK171" s="85"/>
      <c r="DL171" s="85"/>
      <c r="DM171" s="85"/>
      <c r="DN171" s="85"/>
      <c r="DO171" s="85"/>
      <c r="DP171" s="85"/>
      <c r="DQ171" s="85"/>
      <c r="DR171" s="85"/>
      <c r="DS171" s="85"/>
      <c r="DT171" s="86"/>
      <c r="DU171" s="81"/>
      <c r="DV171" s="72"/>
      <c r="DW171" s="72"/>
      <c r="DX171" s="72"/>
      <c r="DY171" s="72"/>
      <c r="DZ171" s="74"/>
      <c r="EA171" s="68"/>
      <c r="EB171" s="68"/>
      <c r="EC171" s="68"/>
      <c r="ED171" s="68"/>
      <c r="EE171" s="68"/>
      <c r="EF171" s="68"/>
      <c r="EG171" s="68"/>
      <c r="EH171" s="68"/>
      <c r="EI171" s="68"/>
      <c r="EJ171" s="68"/>
      <c r="EK171" s="68"/>
    </row>
    <row r="172" spans="1:141" ht="30" customHeight="1">
      <c r="A172" s="2" t="s">
        <v>2064</v>
      </c>
      <c r="B172" s="84">
        <v>2026</v>
      </c>
      <c r="C172" s="85" t="s">
        <v>2246</v>
      </c>
      <c r="D172" s="85" t="e">
        <v>#REF!</v>
      </c>
      <c r="E172" s="85" t="s">
        <v>125</v>
      </c>
      <c r="F172" s="85">
        <v>145499</v>
      </c>
      <c r="G172" s="89">
        <v>46030</v>
      </c>
      <c r="H172" s="85" t="s">
        <v>2171</v>
      </c>
      <c r="I172" s="85" t="s">
        <v>2247</v>
      </c>
      <c r="J172" s="92" t="s">
        <v>2248</v>
      </c>
      <c r="K172" s="92" t="s">
        <v>2249</v>
      </c>
      <c r="L172" s="85" t="s">
        <v>2250</v>
      </c>
      <c r="M172" s="85" t="s">
        <v>2176</v>
      </c>
      <c r="N172" s="85">
        <v>80111700</v>
      </c>
      <c r="O172" s="85" t="s">
        <v>2177</v>
      </c>
      <c r="P172" s="85" t="s">
        <v>2251</v>
      </c>
      <c r="Q172" s="85">
        <v>38</v>
      </c>
      <c r="R172" s="89">
        <v>46028</v>
      </c>
      <c r="S172" s="85">
        <v>109</v>
      </c>
      <c r="T172" s="89">
        <v>46035</v>
      </c>
      <c r="U172" s="85" t="s">
        <v>134</v>
      </c>
      <c r="V172" s="85" t="s">
        <v>135</v>
      </c>
      <c r="W172" s="85" t="s">
        <v>136</v>
      </c>
      <c r="X172" s="85">
        <v>1</v>
      </c>
      <c r="Y172" s="85" t="s">
        <v>2179</v>
      </c>
      <c r="Z172" s="85" t="s">
        <v>2250</v>
      </c>
      <c r="AA172" s="85" t="s">
        <v>138</v>
      </c>
      <c r="AB172" s="85" t="s">
        <v>164</v>
      </c>
      <c r="AC172" s="85" t="s">
        <v>203</v>
      </c>
      <c r="AD172" s="85"/>
      <c r="AE172" s="85">
        <v>1013639789</v>
      </c>
      <c r="AF172" s="85">
        <v>4</v>
      </c>
      <c r="AG172" s="89">
        <v>33981</v>
      </c>
      <c r="AH172" s="85" t="s">
        <v>2252</v>
      </c>
      <c r="AI172" s="85" t="e">
        <v>#REF!</v>
      </c>
      <c r="AJ172" s="92">
        <v>3118753406</v>
      </c>
      <c r="AK172" s="85" t="s">
        <v>2253</v>
      </c>
      <c r="AL172" s="85" t="s">
        <v>143</v>
      </c>
      <c r="AM172" s="85" t="s">
        <v>385</v>
      </c>
      <c r="AN172" s="85" t="s">
        <v>2195</v>
      </c>
      <c r="AO172" s="85">
        <v>52804730</v>
      </c>
      <c r="AP172" s="85" t="s">
        <v>2196</v>
      </c>
      <c r="AQ172" s="85"/>
      <c r="AR172" s="85"/>
      <c r="AS172" s="89">
        <v>46062</v>
      </c>
      <c r="AT172" s="85"/>
      <c r="AU172" s="85"/>
      <c r="AV172" s="85"/>
      <c r="AW172" s="85"/>
      <c r="AX172" s="85" t="s">
        <v>2197</v>
      </c>
      <c r="AY172" s="85" t="s">
        <v>147</v>
      </c>
      <c r="AZ172" s="105">
        <v>46030</v>
      </c>
      <c r="BA172" s="105">
        <v>46031</v>
      </c>
      <c r="BB172" s="115">
        <v>63352000</v>
      </c>
      <c r="BC172" s="105">
        <v>46036</v>
      </c>
      <c r="BD172" s="105">
        <v>46278</v>
      </c>
      <c r="BE172" s="105">
        <f t="shared" si="8"/>
        <v>46278</v>
      </c>
      <c r="BF172" s="122"/>
      <c r="BG172" s="85" t="s">
        <v>929</v>
      </c>
      <c r="BH172" s="110">
        <v>7919000</v>
      </c>
      <c r="BI172" s="85"/>
      <c r="BJ172" s="85"/>
      <c r="BK172" s="85"/>
      <c r="BL172" s="85"/>
      <c r="BM172" s="85"/>
      <c r="BN172" s="85"/>
      <c r="BO172" s="85"/>
      <c r="BP172" s="85"/>
      <c r="BQ172" s="85"/>
      <c r="BR172" s="85"/>
      <c r="BS172" s="85"/>
      <c r="BT172" s="85"/>
      <c r="BU172" s="85"/>
      <c r="BV172" s="85"/>
      <c r="BW172" s="85"/>
      <c r="BX172" s="85"/>
      <c r="BY172" s="85"/>
      <c r="BZ172" s="85"/>
      <c r="CA172" s="85"/>
      <c r="CB172" s="85"/>
      <c r="CC172" s="85"/>
      <c r="CD172" s="85"/>
      <c r="CE172" s="85"/>
      <c r="CF172" s="85"/>
      <c r="CG172" s="85"/>
      <c r="CH172" s="85"/>
      <c r="CI172" s="85"/>
      <c r="CJ172" s="85"/>
      <c r="CK172" s="85"/>
      <c r="CL172" s="85">
        <v>0</v>
      </c>
      <c r="CM172" s="110">
        <v>63352000</v>
      </c>
      <c r="CN172" s="85"/>
      <c r="CO172" s="89">
        <v>46278</v>
      </c>
      <c r="CP172" s="89">
        <f t="shared" si="7"/>
        <v>46458</v>
      </c>
      <c r="CQ172" s="115">
        <v>63352000</v>
      </c>
      <c r="CR172" s="85" t="s">
        <v>223</v>
      </c>
      <c r="CS172" s="89">
        <v>46031</v>
      </c>
      <c r="CT172" s="128">
        <v>1444101252884</v>
      </c>
      <c r="CU172" s="85"/>
      <c r="CV172" s="85"/>
      <c r="CW172" s="85" t="s">
        <v>2185</v>
      </c>
      <c r="CX172" s="85" t="s">
        <v>203</v>
      </c>
      <c r="CY172" s="85" t="s">
        <v>2254</v>
      </c>
      <c r="CZ172" s="85">
        <v>2537</v>
      </c>
      <c r="DA172" s="85" t="s">
        <v>152</v>
      </c>
      <c r="DB172" s="85">
        <v>5</v>
      </c>
      <c r="DC172" s="85" t="s">
        <v>153</v>
      </c>
      <c r="DD172" s="85"/>
      <c r="DE172" s="85"/>
      <c r="DF172" s="85"/>
      <c r="DG172" s="85"/>
      <c r="DH172" s="85"/>
      <c r="DI172" s="85"/>
      <c r="DJ172" s="85"/>
      <c r="DK172" s="85"/>
      <c r="DL172" s="85"/>
      <c r="DM172" s="85"/>
      <c r="DN172" s="85"/>
      <c r="DO172" s="85"/>
      <c r="DP172" s="85"/>
      <c r="DQ172" s="85"/>
      <c r="DR172" s="85"/>
      <c r="DS172" s="85"/>
      <c r="DT172" s="86"/>
      <c r="DU172" s="81"/>
      <c r="DV172" s="72"/>
      <c r="DW172" s="72"/>
      <c r="DX172" s="72"/>
      <c r="DY172" s="72"/>
      <c r="DZ172" s="74"/>
      <c r="EA172" s="68"/>
      <c r="EB172" s="68"/>
      <c r="EC172" s="68"/>
      <c r="ED172" s="68"/>
      <c r="EE172" s="68"/>
      <c r="EF172" s="68"/>
      <c r="EG172" s="68"/>
      <c r="EH172" s="68"/>
      <c r="EI172" s="68"/>
      <c r="EJ172" s="68"/>
      <c r="EK172" s="68"/>
    </row>
    <row r="173" spans="1:141" ht="30" customHeight="1">
      <c r="A173" s="2" t="s">
        <v>2064</v>
      </c>
      <c r="B173" s="84">
        <v>2026</v>
      </c>
      <c r="C173" s="85" t="s">
        <v>2255</v>
      </c>
      <c r="D173" s="85" t="e">
        <v>#REF!</v>
      </c>
      <c r="E173" s="85" t="s">
        <v>125</v>
      </c>
      <c r="F173" s="85">
        <v>145499</v>
      </c>
      <c r="G173" s="89">
        <v>46030</v>
      </c>
      <c r="H173" s="85" t="s">
        <v>2171</v>
      </c>
      <c r="I173" s="85" t="s">
        <v>2256</v>
      </c>
      <c r="J173" s="92" t="s">
        <v>2257</v>
      </c>
      <c r="K173" s="92" t="s">
        <v>2258</v>
      </c>
      <c r="L173" s="85" t="s">
        <v>2259</v>
      </c>
      <c r="M173" s="85" t="s">
        <v>2176</v>
      </c>
      <c r="N173" s="85">
        <v>80111700</v>
      </c>
      <c r="O173" s="85" t="s">
        <v>2177</v>
      </c>
      <c r="P173" s="85" t="s">
        <v>2260</v>
      </c>
      <c r="Q173" s="85">
        <v>38</v>
      </c>
      <c r="R173" s="89">
        <v>46028</v>
      </c>
      <c r="S173" s="85">
        <v>273</v>
      </c>
      <c r="T173" s="89">
        <v>46037</v>
      </c>
      <c r="U173" s="85" t="s">
        <v>134</v>
      </c>
      <c r="V173" s="85" t="s">
        <v>135</v>
      </c>
      <c r="W173" s="85" t="s">
        <v>136</v>
      </c>
      <c r="X173" s="85">
        <v>1</v>
      </c>
      <c r="Y173" s="85" t="s">
        <v>2179</v>
      </c>
      <c r="Z173" s="85" t="s">
        <v>2259</v>
      </c>
      <c r="AA173" s="85" t="s">
        <v>138</v>
      </c>
      <c r="AB173" s="85" t="s">
        <v>139</v>
      </c>
      <c r="AC173" s="85" t="s">
        <v>203</v>
      </c>
      <c r="AD173" s="85"/>
      <c r="AE173" s="85">
        <v>52889696</v>
      </c>
      <c r="AF173" s="85">
        <v>0</v>
      </c>
      <c r="AG173" s="89">
        <v>29494</v>
      </c>
      <c r="AH173" s="85" t="s">
        <v>2261</v>
      </c>
      <c r="AI173" s="85"/>
      <c r="AJ173" s="92">
        <v>3124974556</v>
      </c>
      <c r="AK173" s="85" t="s">
        <v>2262</v>
      </c>
      <c r="AL173" s="85" t="s">
        <v>271</v>
      </c>
      <c r="AM173" s="85" t="s">
        <v>234</v>
      </c>
      <c r="AN173" s="85" t="s">
        <v>2263</v>
      </c>
      <c r="AO173" s="85">
        <v>52147698</v>
      </c>
      <c r="AP173" s="85" t="s">
        <v>2264</v>
      </c>
      <c r="AQ173" s="85"/>
      <c r="AR173" s="85"/>
      <c r="AS173" s="89">
        <v>46062</v>
      </c>
      <c r="AT173" s="85"/>
      <c r="AU173" s="85"/>
      <c r="AV173" s="85"/>
      <c r="AW173" s="85"/>
      <c r="AX173" s="85" t="s">
        <v>2265</v>
      </c>
      <c r="AY173" s="85" t="s">
        <v>147</v>
      </c>
      <c r="AZ173" s="105">
        <v>46030</v>
      </c>
      <c r="BA173" s="105">
        <v>46036</v>
      </c>
      <c r="BB173" s="115">
        <v>63352000</v>
      </c>
      <c r="BC173" s="105">
        <v>46041</v>
      </c>
      <c r="BD173" s="105">
        <v>46283</v>
      </c>
      <c r="BE173" s="105">
        <f t="shared" si="8"/>
        <v>46283</v>
      </c>
      <c r="BF173" s="122"/>
      <c r="BG173" s="85" t="s">
        <v>929</v>
      </c>
      <c r="BH173" s="110">
        <v>7919000</v>
      </c>
      <c r="BI173" s="85"/>
      <c r="BJ173" s="85"/>
      <c r="BK173" s="85"/>
      <c r="BL173" s="85"/>
      <c r="BM173" s="85"/>
      <c r="BN173" s="85"/>
      <c r="BO173" s="85"/>
      <c r="BP173" s="85"/>
      <c r="BQ173" s="85"/>
      <c r="BR173" s="85"/>
      <c r="BS173" s="85"/>
      <c r="BT173" s="85"/>
      <c r="BU173" s="85"/>
      <c r="BV173" s="85"/>
      <c r="BW173" s="85"/>
      <c r="BX173" s="85"/>
      <c r="BY173" s="85"/>
      <c r="BZ173" s="85"/>
      <c r="CA173" s="85"/>
      <c r="CB173" s="85"/>
      <c r="CC173" s="85"/>
      <c r="CD173" s="85"/>
      <c r="CE173" s="85"/>
      <c r="CF173" s="85"/>
      <c r="CG173" s="85"/>
      <c r="CH173" s="85"/>
      <c r="CI173" s="85"/>
      <c r="CJ173" s="85"/>
      <c r="CK173" s="85"/>
      <c r="CL173" s="85">
        <v>0</v>
      </c>
      <c r="CM173" s="110">
        <v>63352000</v>
      </c>
      <c r="CN173" s="85"/>
      <c r="CO173" s="89">
        <v>46283</v>
      </c>
      <c r="CP173" s="89">
        <f t="shared" si="7"/>
        <v>46463</v>
      </c>
      <c r="CQ173" s="115">
        <v>63352000</v>
      </c>
      <c r="CR173" s="85" t="s">
        <v>149</v>
      </c>
      <c r="CS173" s="89">
        <v>46036</v>
      </c>
      <c r="CT173" s="128">
        <v>3344101271582</v>
      </c>
      <c r="CU173" s="85"/>
      <c r="CV173" s="85"/>
      <c r="CW173" s="85" t="s">
        <v>2185</v>
      </c>
      <c r="CX173" s="85" t="s">
        <v>203</v>
      </c>
      <c r="CY173" s="85" t="s">
        <v>261</v>
      </c>
      <c r="CZ173" s="85">
        <v>2537</v>
      </c>
      <c r="DA173" s="85" t="s">
        <v>152</v>
      </c>
      <c r="DB173" s="85">
        <v>5</v>
      </c>
      <c r="DC173" s="85" t="s">
        <v>153</v>
      </c>
      <c r="DD173" s="85"/>
      <c r="DE173" s="85"/>
      <c r="DF173" s="85"/>
      <c r="DG173" s="85"/>
      <c r="DH173" s="85"/>
      <c r="DI173" s="85"/>
      <c r="DJ173" s="85"/>
      <c r="DK173" s="85"/>
      <c r="DL173" s="85"/>
      <c r="DM173" s="85"/>
      <c r="DN173" s="85"/>
      <c r="DO173" s="85"/>
      <c r="DP173" s="85"/>
      <c r="DQ173" s="85"/>
      <c r="DR173" s="85"/>
      <c r="DS173" s="85"/>
      <c r="DT173" s="86"/>
      <c r="DU173" s="81"/>
      <c r="DV173" s="72"/>
      <c r="DW173" s="72"/>
      <c r="DX173" s="72"/>
      <c r="DY173" s="72"/>
      <c r="DZ173" s="74"/>
      <c r="EA173" s="68"/>
      <c r="EB173" s="68"/>
      <c r="EC173" s="68"/>
      <c r="ED173" s="68"/>
      <c r="EE173" s="68"/>
      <c r="EF173" s="68"/>
      <c r="EG173" s="68"/>
      <c r="EH173" s="68"/>
      <c r="EI173" s="68"/>
      <c r="EJ173" s="68"/>
      <c r="EK173" s="68"/>
    </row>
    <row r="174" spans="1:141" ht="30" customHeight="1">
      <c r="A174" s="2" t="s">
        <v>2064</v>
      </c>
      <c r="B174" s="84">
        <v>2026</v>
      </c>
      <c r="C174" s="85" t="s">
        <v>2266</v>
      </c>
      <c r="D174" s="85" t="e">
        <v>#REF!</v>
      </c>
      <c r="E174" s="85" t="s">
        <v>125</v>
      </c>
      <c r="F174" s="85">
        <v>145499</v>
      </c>
      <c r="G174" s="89">
        <v>46036</v>
      </c>
      <c r="H174" s="85" t="s">
        <v>2171</v>
      </c>
      <c r="I174" s="85" t="s">
        <v>2267</v>
      </c>
      <c r="J174" s="92" t="s">
        <v>2268</v>
      </c>
      <c r="K174" s="92" t="s">
        <v>2269</v>
      </c>
      <c r="L174" s="85" t="s">
        <v>2270</v>
      </c>
      <c r="M174" s="85" t="s">
        <v>2176</v>
      </c>
      <c r="N174" s="85">
        <v>80111700</v>
      </c>
      <c r="O174" s="85" t="s">
        <v>2177</v>
      </c>
      <c r="P174" s="85" t="s">
        <v>2271</v>
      </c>
      <c r="Q174" s="85">
        <v>38</v>
      </c>
      <c r="R174" s="89">
        <v>46028</v>
      </c>
      <c r="S174" s="85">
        <v>108</v>
      </c>
      <c r="T174" s="89">
        <v>46035</v>
      </c>
      <c r="U174" s="85" t="s">
        <v>134</v>
      </c>
      <c r="V174" s="85" t="s">
        <v>135</v>
      </c>
      <c r="W174" s="85" t="s">
        <v>136</v>
      </c>
      <c r="X174" s="85">
        <v>1</v>
      </c>
      <c r="Y174" s="85" t="s">
        <v>2179</v>
      </c>
      <c r="Z174" s="85" t="s">
        <v>2270</v>
      </c>
      <c r="AA174" s="85" t="s">
        <v>138</v>
      </c>
      <c r="AB174" s="85" t="s">
        <v>139</v>
      </c>
      <c r="AC174" s="85" t="s">
        <v>203</v>
      </c>
      <c r="AD174" s="85"/>
      <c r="AE174" s="85">
        <v>1053328094</v>
      </c>
      <c r="AF174" s="85">
        <v>5</v>
      </c>
      <c r="AG174" s="89">
        <v>32087</v>
      </c>
      <c r="AH174" s="85" t="s">
        <v>2272</v>
      </c>
      <c r="AI174" s="85"/>
      <c r="AJ174" s="92">
        <v>3123054086</v>
      </c>
      <c r="AK174" s="85" t="s">
        <v>2273</v>
      </c>
      <c r="AL174" s="85" t="s">
        <v>143</v>
      </c>
      <c r="AM174" s="85" t="s">
        <v>234</v>
      </c>
      <c r="AN174" s="85" t="s">
        <v>2220</v>
      </c>
      <c r="AO174" s="85">
        <v>52804730</v>
      </c>
      <c r="AP174" s="85" t="s">
        <v>2196</v>
      </c>
      <c r="AQ174" s="85"/>
      <c r="AR174" s="85"/>
      <c r="AS174" s="89">
        <v>46062</v>
      </c>
      <c r="AT174" s="85"/>
      <c r="AU174" s="85"/>
      <c r="AV174" s="85"/>
      <c r="AW174" s="85"/>
      <c r="AX174" s="85" t="s">
        <v>2245</v>
      </c>
      <c r="AY174" s="85" t="s">
        <v>147</v>
      </c>
      <c r="AZ174" s="105">
        <v>46030</v>
      </c>
      <c r="BA174" s="105">
        <v>46031</v>
      </c>
      <c r="BB174" s="115">
        <v>63352000</v>
      </c>
      <c r="BC174" s="105">
        <v>46035</v>
      </c>
      <c r="BD174" s="105">
        <v>46277</v>
      </c>
      <c r="BE174" s="105">
        <f t="shared" si="8"/>
        <v>46277</v>
      </c>
      <c r="BF174" s="122"/>
      <c r="BG174" s="85" t="s">
        <v>929</v>
      </c>
      <c r="BH174" s="110">
        <v>7919000</v>
      </c>
      <c r="BI174" s="85"/>
      <c r="BJ174" s="85"/>
      <c r="BK174" s="85"/>
      <c r="BL174" s="85"/>
      <c r="BM174" s="85"/>
      <c r="BN174" s="85"/>
      <c r="BO174" s="85"/>
      <c r="BP174" s="85"/>
      <c r="BQ174" s="85"/>
      <c r="BR174" s="85"/>
      <c r="BS174" s="85"/>
      <c r="BT174" s="85"/>
      <c r="BU174" s="85"/>
      <c r="BV174" s="85"/>
      <c r="BW174" s="85"/>
      <c r="BX174" s="85"/>
      <c r="BY174" s="85"/>
      <c r="BZ174" s="85"/>
      <c r="CA174" s="85"/>
      <c r="CB174" s="85"/>
      <c r="CC174" s="85"/>
      <c r="CD174" s="85"/>
      <c r="CE174" s="85"/>
      <c r="CF174" s="85"/>
      <c r="CG174" s="85"/>
      <c r="CH174" s="85"/>
      <c r="CI174" s="85"/>
      <c r="CJ174" s="85"/>
      <c r="CK174" s="85"/>
      <c r="CL174" s="85">
        <v>0</v>
      </c>
      <c r="CM174" s="110">
        <v>63352000</v>
      </c>
      <c r="CN174" s="85"/>
      <c r="CO174" s="89">
        <v>46277</v>
      </c>
      <c r="CP174" s="89">
        <f t="shared" si="7"/>
        <v>46457</v>
      </c>
      <c r="CQ174" s="115">
        <v>63352000</v>
      </c>
      <c r="CR174" s="85" t="s">
        <v>149</v>
      </c>
      <c r="CS174" s="89">
        <v>46031</v>
      </c>
      <c r="CT174" s="128">
        <v>3344101271376</v>
      </c>
      <c r="CU174" s="85"/>
      <c r="CV174" s="85"/>
      <c r="CW174" s="85" t="s">
        <v>2185</v>
      </c>
      <c r="CX174" s="85" t="s">
        <v>203</v>
      </c>
      <c r="CY174" s="85" t="s">
        <v>2274</v>
      </c>
      <c r="CZ174" s="85">
        <v>2537</v>
      </c>
      <c r="DA174" s="85" t="s">
        <v>152</v>
      </c>
      <c r="DB174" s="85">
        <v>5</v>
      </c>
      <c r="DC174" s="85" t="s">
        <v>153</v>
      </c>
      <c r="DD174" s="85"/>
      <c r="DE174" s="85"/>
      <c r="DF174" s="85"/>
      <c r="DG174" s="85"/>
      <c r="DH174" s="85"/>
      <c r="DI174" s="85"/>
      <c r="DJ174" s="85"/>
      <c r="DK174" s="85"/>
      <c r="DL174" s="85"/>
      <c r="DM174" s="85"/>
      <c r="DN174" s="85"/>
      <c r="DO174" s="85"/>
      <c r="DP174" s="85"/>
      <c r="DQ174" s="85"/>
      <c r="DR174" s="85"/>
      <c r="DS174" s="85"/>
      <c r="DT174" s="86"/>
      <c r="DU174" s="81"/>
      <c r="DV174" s="72"/>
      <c r="DW174" s="72"/>
      <c r="DX174" s="72"/>
      <c r="DY174" s="72"/>
      <c r="DZ174" s="74"/>
      <c r="EA174" s="68"/>
      <c r="EB174" s="68"/>
      <c r="EC174" s="68"/>
      <c r="ED174" s="68"/>
      <c r="EE174" s="68"/>
      <c r="EF174" s="68"/>
      <c r="EG174" s="68"/>
      <c r="EH174" s="68"/>
      <c r="EI174" s="68"/>
      <c r="EJ174" s="68"/>
      <c r="EK174" s="68"/>
    </row>
    <row r="175" spans="1:141" ht="30" customHeight="1">
      <c r="A175" s="2" t="s">
        <v>2064</v>
      </c>
      <c r="B175" s="84">
        <v>2026</v>
      </c>
      <c r="C175" s="85" t="s">
        <v>2275</v>
      </c>
      <c r="D175" s="85" t="e">
        <v>#REF!</v>
      </c>
      <c r="E175" s="85" t="s">
        <v>125</v>
      </c>
      <c r="F175" s="85">
        <v>145499</v>
      </c>
      <c r="G175" s="89">
        <v>46038</v>
      </c>
      <c r="H175" s="85" t="s">
        <v>2171</v>
      </c>
      <c r="I175" s="85" t="s">
        <v>2276</v>
      </c>
      <c r="J175" s="92" t="s">
        <v>2277</v>
      </c>
      <c r="K175" s="92" t="s">
        <v>2278</v>
      </c>
      <c r="L175" s="85" t="s">
        <v>2279</v>
      </c>
      <c r="M175" s="85" t="s">
        <v>2176</v>
      </c>
      <c r="N175" s="85">
        <v>80111700</v>
      </c>
      <c r="O175" s="85" t="s">
        <v>2177</v>
      </c>
      <c r="P175" s="85" t="s">
        <v>2280</v>
      </c>
      <c r="Q175" s="85">
        <v>38</v>
      </c>
      <c r="R175" s="89">
        <v>46028</v>
      </c>
      <c r="S175" s="85">
        <v>102</v>
      </c>
      <c r="T175" s="89">
        <v>46035</v>
      </c>
      <c r="U175" s="85" t="s">
        <v>134</v>
      </c>
      <c r="V175" s="85" t="s">
        <v>135</v>
      </c>
      <c r="W175" s="85" t="s">
        <v>136</v>
      </c>
      <c r="X175" s="85">
        <v>1</v>
      </c>
      <c r="Y175" s="85" t="s">
        <v>2179</v>
      </c>
      <c r="Z175" s="85" t="s">
        <v>2279</v>
      </c>
      <c r="AA175" s="85" t="s">
        <v>138</v>
      </c>
      <c r="AB175" s="85" t="s">
        <v>164</v>
      </c>
      <c r="AC175" s="85" t="s">
        <v>203</v>
      </c>
      <c r="AD175" s="85"/>
      <c r="AE175" s="85">
        <v>1090435721</v>
      </c>
      <c r="AF175" s="85">
        <v>8</v>
      </c>
      <c r="AG175" s="89">
        <v>33395</v>
      </c>
      <c r="AH175" s="85" t="s">
        <v>2281</v>
      </c>
      <c r="AI175" s="85"/>
      <c r="AJ175" s="92">
        <v>3229453218</v>
      </c>
      <c r="AK175" s="85" t="s">
        <v>2282</v>
      </c>
      <c r="AL175" s="85" t="s">
        <v>189</v>
      </c>
      <c r="AM175" s="85" t="s">
        <v>234</v>
      </c>
      <c r="AN175" s="85" t="s">
        <v>2206</v>
      </c>
      <c r="AO175" s="85">
        <v>52887426</v>
      </c>
      <c r="AP175" s="85" t="s">
        <v>2207</v>
      </c>
      <c r="AQ175" s="85"/>
      <c r="AR175" s="85"/>
      <c r="AS175" s="89">
        <v>46062</v>
      </c>
      <c r="AT175" s="85"/>
      <c r="AU175" s="85"/>
      <c r="AV175" s="85"/>
      <c r="AW175" s="85"/>
      <c r="AX175" s="85" t="s">
        <v>2208</v>
      </c>
      <c r="AY175" s="85" t="s">
        <v>147</v>
      </c>
      <c r="AZ175" s="105">
        <v>46030</v>
      </c>
      <c r="BA175" s="105">
        <v>46031</v>
      </c>
      <c r="BB175" s="115">
        <v>63352000</v>
      </c>
      <c r="BC175" s="105">
        <v>46037</v>
      </c>
      <c r="BD175" s="105">
        <v>46279</v>
      </c>
      <c r="BE175" s="105">
        <f t="shared" si="8"/>
        <v>46279</v>
      </c>
      <c r="BF175" s="122"/>
      <c r="BG175" s="85" t="s">
        <v>929</v>
      </c>
      <c r="BH175" s="110">
        <v>7919000</v>
      </c>
      <c r="BI175" s="85"/>
      <c r="BJ175" s="85"/>
      <c r="BK175" s="85"/>
      <c r="BL175" s="85"/>
      <c r="BM175" s="85"/>
      <c r="BN175" s="85"/>
      <c r="BO175" s="85"/>
      <c r="BP175" s="85"/>
      <c r="BQ175" s="85"/>
      <c r="BR175" s="85"/>
      <c r="BS175" s="85"/>
      <c r="BT175" s="85"/>
      <c r="BU175" s="85"/>
      <c r="BV175" s="85"/>
      <c r="BW175" s="85"/>
      <c r="BX175" s="85"/>
      <c r="BY175" s="85"/>
      <c r="BZ175" s="85"/>
      <c r="CA175" s="85"/>
      <c r="CB175" s="85"/>
      <c r="CC175" s="85"/>
      <c r="CD175" s="85"/>
      <c r="CE175" s="85"/>
      <c r="CF175" s="85"/>
      <c r="CG175" s="85"/>
      <c r="CH175" s="85"/>
      <c r="CI175" s="85"/>
      <c r="CJ175" s="85"/>
      <c r="CK175" s="85"/>
      <c r="CL175" s="85">
        <v>0</v>
      </c>
      <c r="CM175" s="110">
        <v>63352000</v>
      </c>
      <c r="CN175" s="85"/>
      <c r="CO175" s="89">
        <v>46279</v>
      </c>
      <c r="CP175" s="89">
        <f t="shared" si="7"/>
        <v>46459</v>
      </c>
      <c r="CQ175" s="115">
        <v>63352000</v>
      </c>
      <c r="CR175" s="85" t="s">
        <v>223</v>
      </c>
      <c r="CS175" s="89">
        <v>46035</v>
      </c>
      <c r="CT175" s="128">
        <v>1146101095188</v>
      </c>
      <c r="CU175" s="85"/>
      <c r="CV175" s="85"/>
      <c r="CW175" s="85" t="s">
        <v>2185</v>
      </c>
      <c r="CX175" s="85" t="s">
        <v>203</v>
      </c>
      <c r="CY175" s="85" t="s">
        <v>2283</v>
      </c>
      <c r="CZ175" s="85">
        <v>2537</v>
      </c>
      <c r="DA175" s="85" t="s">
        <v>152</v>
      </c>
      <c r="DB175" s="85">
        <v>5</v>
      </c>
      <c r="DC175" s="85" t="s">
        <v>153</v>
      </c>
      <c r="DD175" s="85"/>
      <c r="DE175" s="85"/>
      <c r="DF175" s="85"/>
      <c r="DG175" s="85"/>
      <c r="DH175" s="85"/>
      <c r="DI175" s="85"/>
      <c r="DJ175" s="85"/>
      <c r="DK175" s="85"/>
      <c r="DL175" s="85"/>
      <c r="DM175" s="85"/>
      <c r="DN175" s="85"/>
      <c r="DO175" s="85"/>
      <c r="DP175" s="85"/>
      <c r="DQ175" s="85"/>
      <c r="DR175" s="85"/>
      <c r="DS175" s="85"/>
      <c r="DT175" s="86"/>
      <c r="DU175" s="81"/>
      <c r="DV175" s="72"/>
      <c r="DW175" s="72"/>
      <c r="DX175" s="72"/>
      <c r="DY175" s="72"/>
      <c r="DZ175" s="74"/>
      <c r="EA175" s="68"/>
      <c r="EB175" s="68"/>
      <c r="EC175" s="68"/>
      <c r="ED175" s="68"/>
      <c r="EE175" s="68"/>
      <c r="EF175" s="68"/>
      <c r="EG175" s="68"/>
      <c r="EH175" s="68"/>
      <c r="EI175" s="68"/>
      <c r="EJ175" s="68"/>
      <c r="EK175" s="68"/>
    </row>
    <row r="176" spans="1:141" ht="30" customHeight="1">
      <c r="A176" s="2" t="s">
        <v>2064</v>
      </c>
      <c r="B176" s="84">
        <v>2026</v>
      </c>
      <c r="C176" s="85" t="s">
        <v>2284</v>
      </c>
      <c r="D176" s="85" t="e">
        <v>#REF!</v>
      </c>
      <c r="E176" s="85" t="s">
        <v>125</v>
      </c>
      <c r="F176" s="85">
        <v>145499</v>
      </c>
      <c r="G176" s="89">
        <v>46038</v>
      </c>
      <c r="H176" s="85" t="s">
        <v>2171</v>
      </c>
      <c r="I176" s="85" t="s">
        <v>2285</v>
      </c>
      <c r="J176" s="92" t="s">
        <v>2286</v>
      </c>
      <c r="K176" s="92" t="s">
        <v>2287</v>
      </c>
      <c r="L176" s="85" t="s">
        <v>2288</v>
      </c>
      <c r="M176" s="85" t="s">
        <v>2176</v>
      </c>
      <c r="N176" s="85">
        <v>80111700</v>
      </c>
      <c r="O176" s="85" t="s">
        <v>2177</v>
      </c>
      <c r="P176" s="85" t="s">
        <v>2289</v>
      </c>
      <c r="Q176" s="85">
        <v>38</v>
      </c>
      <c r="R176" s="89">
        <v>46028</v>
      </c>
      <c r="S176" s="85">
        <v>104</v>
      </c>
      <c r="T176" s="89">
        <v>46035</v>
      </c>
      <c r="U176" s="85" t="s">
        <v>134</v>
      </c>
      <c r="V176" s="85" t="s">
        <v>135</v>
      </c>
      <c r="W176" s="85" t="s">
        <v>136</v>
      </c>
      <c r="X176" s="85">
        <v>1</v>
      </c>
      <c r="Y176" s="85" t="s">
        <v>2179</v>
      </c>
      <c r="Z176" s="85" t="s">
        <v>2288</v>
      </c>
      <c r="AA176" s="85" t="s">
        <v>138</v>
      </c>
      <c r="AB176" s="85" t="s">
        <v>139</v>
      </c>
      <c r="AC176" s="85" t="s">
        <v>1342</v>
      </c>
      <c r="AD176" s="85"/>
      <c r="AE176" s="85">
        <v>40395737</v>
      </c>
      <c r="AF176" s="85">
        <v>1</v>
      </c>
      <c r="AG176" s="89">
        <v>26514</v>
      </c>
      <c r="AH176" s="85" t="s">
        <v>2290</v>
      </c>
      <c r="AI176" s="85"/>
      <c r="AJ176" s="92">
        <v>3106183294</v>
      </c>
      <c r="AK176" s="85" t="s">
        <v>2291</v>
      </c>
      <c r="AL176" s="85" t="s">
        <v>258</v>
      </c>
      <c r="AM176" s="85" t="s">
        <v>234</v>
      </c>
      <c r="AN176" s="85" t="s">
        <v>2292</v>
      </c>
      <c r="AO176" s="85">
        <v>79413209</v>
      </c>
      <c r="AP176" s="85" t="s">
        <v>2293</v>
      </c>
      <c r="AQ176" s="85"/>
      <c r="AR176" s="85"/>
      <c r="AS176" s="89">
        <v>46062</v>
      </c>
      <c r="AT176" s="85"/>
      <c r="AU176" s="85"/>
      <c r="AV176" s="85"/>
      <c r="AW176" s="85"/>
      <c r="AX176" s="85" t="s">
        <v>2294</v>
      </c>
      <c r="AY176" s="85" t="s">
        <v>147</v>
      </c>
      <c r="AZ176" s="105">
        <v>46030</v>
      </c>
      <c r="BA176" s="105">
        <v>46031</v>
      </c>
      <c r="BB176" s="115">
        <v>63352000</v>
      </c>
      <c r="BC176" s="105">
        <v>46037</v>
      </c>
      <c r="BD176" s="105">
        <v>46279</v>
      </c>
      <c r="BE176" s="105">
        <f t="shared" si="8"/>
        <v>46279</v>
      </c>
      <c r="BF176" s="122"/>
      <c r="BG176" s="85" t="s">
        <v>929</v>
      </c>
      <c r="BH176" s="110">
        <v>7919000</v>
      </c>
      <c r="BI176" s="85"/>
      <c r="BJ176" s="85"/>
      <c r="BK176" s="85"/>
      <c r="BL176" s="85"/>
      <c r="BM176" s="85"/>
      <c r="BN176" s="85"/>
      <c r="BO176" s="85"/>
      <c r="BP176" s="85"/>
      <c r="BQ176" s="85"/>
      <c r="BR176" s="85"/>
      <c r="BS176" s="85"/>
      <c r="BT176" s="85"/>
      <c r="BU176" s="85"/>
      <c r="BV176" s="85"/>
      <c r="BW176" s="85"/>
      <c r="BX176" s="85"/>
      <c r="BY176" s="85"/>
      <c r="BZ176" s="85"/>
      <c r="CA176" s="85"/>
      <c r="CB176" s="85"/>
      <c r="CC176" s="85"/>
      <c r="CD176" s="85"/>
      <c r="CE176" s="85"/>
      <c r="CF176" s="85"/>
      <c r="CG176" s="85"/>
      <c r="CH176" s="85"/>
      <c r="CI176" s="85"/>
      <c r="CJ176" s="85"/>
      <c r="CK176" s="85"/>
      <c r="CL176" s="85">
        <v>0</v>
      </c>
      <c r="CM176" s="110">
        <v>63352000</v>
      </c>
      <c r="CN176" s="85"/>
      <c r="CO176" s="89">
        <v>46279</v>
      </c>
      <c r="CP176" s="89">
        <f t="shared" si="7"/>
        <v>46459</v>
      </c>
      <c r="CQ176" s="115">
        <v>63352000</v>
      </c>
      <c r="CR176" s="85" t="s">
        <v>223</v>
      </c>
      <c r="CS176" s="89">
        <v>46034</v>
      </c>
      <c r="CT176" s="128">
        <v>1446101154670</v>
      </c>
      <c r="CU176" s="85"/>
      <c r="CV176" s="85"/>
      <c r="CW176" s="85" t="s">
        <v>2185</v>
      </c>
      <c r="CX176" s="85" t="s">
        <v>1342</v>
      </c>
      <c r="CY176" s="85" t="s">
        <v>2295</v>
      </c>
      <c r="CZ176" s="85">
        <v>2537</v>
      </c>
      <c r="DA176" s="85" t="s">
        <v>152</v>
      </c>
      <c r="DB176" s="85">
        <v>5</v>
      </c>
      <c r="DC176" s="85" t="s">
        <v>153</v>
      </c>
      <c r="DD176" s="85"/>
      <c r="DE176" s="85"/>
      <c r="DF176" s="85"/>
      <c r="DG176" s="85"/>
      <c r="DH176" s="85"/>
      <c r="DI176" s="85"/>
      <c r="DJ176" s="85"/>
      <c r="DK176" s="85"/>
      <c r="DL176" s="85"/>
      <c r="DM176" s="85"/>
      <c r="DN176" s="85"/>
      <c r="DO176" s="85"/>
      <c r="DP176" s="85"/>
      <c r="DQ176" s="85"/>
      <c r="DR176" s="85"/>
      <c r="DS176" s="85"/>
      <c r="DT176" s="86"/>
      <c r="DU176" s="81"/>
      <c r="DV176" s="72"/>
      <c r="DW176" s="72"/>
      <c r="DX176" s="72"/>
      <c r="DY176" s="72"/>
      <c r="DZ176" s="74"/>
      <c r="EA176" s="68"/>
      <c r="EB176" s="68"/>
      <c r="EC176" s="68"/>
      <c r="ED176" s="68"/>
      <c r="EE176" s="68"/>
      <c r="EF176" s="68"/>
      <c r="EG176" s="68"/>
      <c r="EH176" s="68"/>
      <c r="EI176" s="68"/>
      <c r="EJ176" s="68"/>
      <c r="EK176" s="68"/>
    </row>
    <row r="177" spans="1:141" ht="30" customHeight="1">
      <c r="A177" s="2" t="s">
        <v>2064</v>
      </c>
      <c r="B177" s="84">
        <v>2026</v>
      </c>
      <c r="C177" s="85" t="s">
        <v>2296</v>
      </c>
      <c r="D177" s="85" t="e">
        <v>#REF!</v>
      </c>
      <c r="E177" s="85" t="s">
        <v>125</v>
      </c>
      <c r="F177" s="85">
        <v>145499</v>
      </c>
      <c r="G177" s="89">
        <v>46038</v>
      </c>
      <c r="H177" s="85" t="s">
        <v>2171</v>
      </c>
      <c r="I177" s="85" t="s">
        <v>2297</v>
      </c>
      <c r="J177" s="92" t="s">
        <v>2298</v>
      </c>
      <c r="K177" s="92" t="s">
        <v>2299</v>
      </c>
      <c r="L177" s="85" t="s">
        <v>2300</v>
      </c>
      <c r="M177" s="85" t="s">
        <v>2176</v>
      </c>
      <c r="N177" s="85">
        <v>80111700</v>
      </c>
      <c r="O177" s="85" t="s">
        <v>2177</v>
      </c>
      <c r="P177" s="85" t="s">
        <v>2301</v>
      </c>
      <c r="Q177" s="85">
        <v>38</v>
      </c>
      <c r="R177" s="89">
        <v>46028</v>
      </c>
      <c r="S177" s="85">
        <v>105</v>
      </c>
      <c r="T177" s="89">
        <v>46035</v>
      </c>
      <c r="U177" s="85" t="s">
        <v>134</v>
      </c>
      <c r="V177" s="85" t="s">
        <v>135</v>
      </c>
      <c r="W177" s="85" t="s">
        <v>136</v>
      </c>
      <c r="X177" s="85">
        <v>1</v>
      </c>
      <c r="Y177" s="85" t="s">
        <v>2179</v>
      </c>
      <c r="Z177" s="85" t="s">
        <v>2300</v>
      </c>
      <c r="AA177" s="85" t="s">
        <v>138</v>
      </c>
      <c r="AB177" s="85" t="s">
        <v>164</v>
      </c>
      <c r="AC177" s="85" t="s">
        <v>203</v>
      </c>
      <c r="AD177" s="85"/>
      <c r="AE177" s="85">
        <v>79151959</v>
      </c>
      <c r="AF177" s="85">
        <v>2</v>
      </c>
      <c r="AG177" s="89">
        <v>22126</v>
      </c>
      <c r="AH177" s="85" t="s">
        <v>2302</v>
      </c>
      <c r="AI177" s="85" t="e">
        <v>#REF!</v>
      </c>
      <c r="AJ177" s="92">
        <v>3124505544</v>
      </c>
      <c r="AK177" s="85" t="s">
        <v>2303</v>
      </c>
      <c r="AL177" s="85" t="s">
        <v>1286</v>
      </c>
      <c r="AM177" s="85" t="s">
        <v>234</v>
      </c>
      <c r="AN177" s="85" t="s">
        <v>2263</v>
      </c>
      <c r="AO177" s="85">
        <v>52147698</v>
      </c>
      <c r="AP177" s="85" t="s">
        <v>2264</v>
      </c>
      <c r="AQ177" s="85"/>
      <c r="AR177" s="85"/>
      <c r="AS177" s="89">
        <v>46062</v>
      </c>
      <c r="AT177" s="85"/>
      <c r="AU177" s="85"/>
      <c r="AV177" s="85"/>
      <c r="AW177" s="85"/>
      <c r="AX177" s="85" t="s">
        <v>2265</v>
      </c>
      <c r="AY177" s="85" t="s">
        <v>147</v>
      </c>
      <c r="AZ177" s="105">
        <v>46030</v>
      </c>
      <c r="BA177" s="105">
        <v>46031</v>
      </c>
      <c r="BB177" s="115">
        <v>63352000</v>
      </c>
      <c r="BC177" s="105">
        <v>46035</v>
      </c>
      <c r="BD177" s="105">
        <v>46277</v>
      </c>
      <c r="BE177" s="105">
        <f t="shared" si="8"/>
        <v>46277</v>
      </c>
      <c r="BF177" s="122"/>
      <c r="BG177" s="85" t="s">
        <v>929</v>
      </c>
      <c r="BH177" s="110">
        <v>7919000</v>
      </c>
      <c r="BI177" s="85"/>
      <c r="BJ177" s="85"/>
      <c r="BK177" s="85"/>
      <c r="BL177" s="85"/>
      <c r="BM177" s="85"/>
      <c r="BN177" s="85"/>
      <c r="BO177" s="85"/>
      <c r="BP177" s="85"/>
      <c r="BQ177" s="85"/>
      <c r="BR177" s="85"/>
      <c r="BS177" s="85"/>
      <c r="BT177" s="85"/>
      <c r="BU177" s="85"/>
      <c r="BV177" s="85"/>
      <c r="BW177" s="85"/>
      <c r="BX177" s="85"/>
      <c r="BY177" s="85"/>
      <c r="BZ177" s="85"/>
      <c r="CA177" s="85"/>
      <c r="CB177" s="85"/>
      <c r="CC177" s="85"/>
      <c r="CD177" s="85"/>
      <c r="CE177" s="85"/>
      <c r="CF177" s="85"/>
      <c r="CG177" s="85"/>
      <c r="CH177" s="85"/>
      <c r="CI177" s="85"/>
      <c r="CJ177" s="85"/>
      <c r="CK177" s="85"/>
      <c r="CL177" s="85">
        <v>0</v>
      </c>
      <c r="CM177" s="110">
        <v>63352000</v>
      </c>
      <c r="CN177" s="85"/>
      <c r="CO177" s="89">
        <v>46277</v>
      </c>
      <c r="CP177" s="89">
        <f t="shared" si="7"/>
        <v>46457</v>
      </c>
      <c r="CQ177" s="115">
        <v>63352000</v>
      </c>
      <c r="CR177" s="85" t="s">
        <v>149</v>
      </c>
      <c r="CS177" s="89">
        <v>46031</v>
      </c>
      <c r="CT177" s="128">
        <v>3344101271380</v>
      </c>
      <c r="CU177" s="85"/>
      <c r="CV177" s="85"/>
      <c r="CW177" s="85" t="s">
        <v>2185</v>
      </c>
      <c r="CX177" s="85" t="s">
        <v>203</v>
      </c>
      <c r="CY177" s="85" t="s">
        <v>1168</v>
      </c>
      <c r="CZ177" s="85">
        <v>2537</v>
      </c>
      <c r="DA177" s="85" t="s">
        <v>152</v>
      </c>
      <c r="DB177" s="85">
        <v>5</v>
      </c>
      <c r="DC177" s="85" t="s">
        <v>153</v>
      </c>
      <c r="DD177" s="85"/>
      <c r="DE177" s="85"/>
      <c r="DF177" s="85"/>
      <c r="DG177" s="85"/>
      <c r="DH177" s="85"/>
      <c r="DI177" s="85"/>
      <c r="DJ177" s="85"/>
      <c r="DK177" s="85"/>
      <c r="DL177" s="85"/>
      <c r="DM177" s="85"/>
      <c r="DN177" s="85"/>
      <c r="DO177" s="85"/>
      <c r="DP177" s="85"/>
      <c r="DQ177" s="85"/>
      <c r="DR177" s="85"/>
      <c r="DS177" s="85"/>
      <c r="DT177" s="86"/>
      <c r="DU177" s="81"/>
      <c r="DV177" s="72"/>
      <c r="DW177" s="72"/>
      <c r="DX177" s="72"/>
      <c r="DY177" s="72"/>
      <c r="DZ177" s="74"/>
      <c r="EA177" s="68"/>
      <c r="EB177" s="68"/>
      <c r="EC177" s="68"/>
      <c r="ED177" s="68"/>
      <c r="EE177" s="68"/>
      <c r="EF177" s="68"/>
      <c r="EG177" s="68"/>
      <c r="EH177" s="68"/>
      <c r="EI177" s="68"/>
      <c r="EJ177" s="68"/>
      <c r="EK177" s="68"/>
    </row>
    <row r="178" spans="1:141" ht="30" customHeight="1">
      <c r="A178" s="2" t="s">
        <v>2064</v>
      </c>
      <c r="B178" s="84">
        <v>2026</v>
      </c>
      <c r="C178" s="85" t="s">
        <v>2304</v>
      </c>
      <c r="D178" s="85" t="e">
        <v>#REF!</v>
      </c>
      <c r="E178" s="85" t="s">
        <v>125</v>
      </c>
      <c r="F178" s="85">
        <v>145510</v>
      </c>
      <c r="G178" s="89">
        <v>46038</v>
      </c>
      <c r="H178" s="85" t="s">
        <v>2305</v>
      </c>
      <c r="I178" s="85" t="s">
        <v>2306</v>
      </c>
      <c r="J178" s="92" t="s">
        <v>2307</v>
      </c>
      <c r="K178" s="92" t="s">
        <v>2308</v>
      </c>
      <c r="L178" s="85" t="s">
        <v>2309</v>
      </c>
      <c r="M178" s="85" t="s">
        <v>2310</v>
      </c>
      <c r="N178" s="85">
        <v>80111700</v>
      </c>
      <c r="O178" s="85" t="s">
        <v>2311</v>
      </c>
      <c r="P178" s="85" t="s">
        <v>2312</v>
      </c>
      <c r="Q178" s="85">
        <v>198</v>
      </c>
      <c r="R178" s="89">
        <v>46032</v>
      </c>
      <c r="S178" s="85">
        <v>331</v>
      </c>
      <c r="T178" s="89">
        <v>46041</v>
      </c>
      <c r="U178" s="85" t="s">
        <v>134</v>
      </c>
      <c r="V178" s="85" t="s">
        <v>135</v>
      </c>
      <c r="W178" s="85" t="s">
        <v>136</v>
      </c>
      <c r="X178" s="85">
        <v>1</v>
      </c>
      <c r="Y178" s="85" t="s">
        <v>2313</v>
      </c>
      <c r="Z178" s="85" t="s">
        <v>2309</v>
      </c>
      <c r="AA178" s="85" t="s">
        <v>138</v>
      </c>
      <c r="AB178" s="85" t="s">
        <v>164</v>
      </c>
      <c r="AC178" s="85" t="s">
        <v>218</v>
      </c>
      <c r="AD178" s="85"/>
      <c r="AE178" s="85">
        <v>1102836251</v>
      </c>
      <c r="AF178" s="85">
        <v>1</v>
      </c>
      <c r="AG178" s="89">
        <v>30968</v>
      </c>
      <c r="AH178" s="85" t="s">
        <v>2314</v>
      </c>
      <c r="AI178" s="85"/>
      <c r="AJ178" s="92">
        <v>3003784207</v>
      </c>
      <c r="AK178" s="85" t="s">
        <v>2315</v>
      </c>
      <c r="AL178" s="85" t="s">
        <v>168</v>
      </c>
      <c r="AM178" s="85" t="s">
        <v>144</v>
      </c>
      <c r="AN178" s="85" t="s">
        <v>2220</v>
      </c>
      <c r="AO178" s="85">
        <v>52804730</v>
      </c>
      <c r="AP178" s="85" t="s">
        <v>2196</v>
      </c>
      <c r="AQ178" s="85"/>
      <c r="AR178" s="85"/>
      <c r="AS178" s="89">
        <v>46062</v>
      </c>
      <c r="AT178" s="85"/>
      <c r="AU178" s="85"/>
      <c r="AV178" s="85"/>
      <c r="AW178" s="85"/>
      <c r="AX178" s="85" t="s">
        <v>2245</v>
      </c>
      <c r="AY178" s="85" t="s">
        <v>147</v>
      </c>
      <c r="AZ178" s="105">
        <v>46036</v>
      </c>
      <c r="BA178" s="105">
        <v>46036</v>
      </c>
      <c r="BB178" s="115">
        <v>63352000</v>
      </c>
      <c r="BC178" s="105">
        <v>46041</v>
      </c>
      <c r="BD178" s="105">
        <v>46283</v>
      </c>
      <c r="BE178" s="105">
        <f t="shared" si="8"/>
        <v>46283</v>
      </c>
      <c r="BF178" s="122"/>
      <c r="BG178" s="85" t="s">
        <v>929</v>
      </c>
      <c r="BH178" s="110">
        <v>7919000</v>
      </c>
      <c r="BI178" s="85"/>
      <c r="BJ178" s="85"/>
      <c r="BK178" s="85"/>
      <c r="BL178" s="85"/>
      <c r="BM178" s="85"/>
      <c r="BN178" s="85"/>
      <c r="BO178" s="85"/>
      <c r="BP178" s="85"/>
      <c r="BQ178" s="85"/>
      <c r="BR178" s="85"/>
      <c r="BS178" s="85"/>
      <c r="BT178" s="85"/>
      <c r="BU178" s="85"/>
      <c r="BV178" s="85"/>
      <c r="BW178" s="85"/>
      <c r="BX178" s="85"/>
      <c r="BY178" s="85"/>
      <c r="BZ178" s="85"/>
      <c r="CA178" s="85"/>
      <c r="CB178" s="85"/>
      <c r="CC178" s="85"/>
      <c r="CD178" s="85"/>
      <c r="CE178" s="85"/>
      <c r="CF178" s="85"/>
      <c r="CG178" s="85"/>
      <c r="CH178" s="85"/>
      <c r="CI178" s="85"/>
      <c r="CJ178" s="85"/>
      <c r="CK178" s="85"/>
      <c r="CL178" s="85">
        <v>0</v>
      </c>
      <c r="CM178" s="110">
        <v>63352000</v>
      </c>
      <c r="CN178" s="85"/>
      <c r="CO178" s="89">
        <v>46283</v>
      </c>
      <c r="CP178" s="89">
        <f t="shared" si="7"/>
        <v>46463</v>
      </c>
      <c r="CQ178" s="115">
        <v>63352000</v>
      </c>
      <c r="CR178" s="85" t="s">
        <v>1464</v>
      </c>
      <c r="CS178" s="89">
        <v>46037</v>
      </c>
      <c r="CT178" s="128" t="s">
        <v>2316</v>
      </c>
      <c r="CU178" s="85"/>
      <c r="CV178" s="85"/>
      <c r="CW178" s="85" t="s">
        <v>2317</v>
      </c>
      <c r="CX178" s="85" t="s">
        <v>218</v>
      </c>
      <c r="CY178" s="85" t="s">
        <v>2318</v>
      </c>
      <c r="CZ178" s="85">
        <v>2537</v>
      </c>
      <c r="DA178" s="85" t="s">
        <v>152</v>
      </c>
      <c r="DB178" s="85">
        <v>1</v>
      </c>
      <c r="DC178" s="85" t="s">
        <v>153</v>
      </c>
      <c r="DD178" s="85"/>
      <c r="DE178" s="85"/>
      <c r="DF178" s="85"/>
      <c r="DG178" s="85"/>
      <c r="DH178" s="85"/>
      <c r="DI178" s="85"/>
      <c r="DJ178" s="85"/>
      <c r="DK178" s="85"/>
      <c r="DL178" s="85"/>
      <c r="DM178" s="85"/>
      <c r="DN178" s="85"/>
      <c r="DO178" s="85"/>
      <c r="DP178" s="85"/>
      <c r="DQ178" s="85"/>
      <c r="DR178" s="85"/>
      <c r="DS178" s="85"/>
      <c r="DT178" s="86"/>
      <c r="DU178" s="81"/>
      <c r="DV178" s="72"/>
      <c r="DW178" s="72"/>
      <c r="DX178" s="72"/>
      <c r="DY178" s="72"/>
      <c r="DZ178" s="74"/>
      <c r="EA178" s="68"/>
      <c r="EB178" s="68"/>
      <c r="EC178" s="68"/>
      <c r="ED178" s="68"/>
      <c r="EE178" s="68"/>
      <c r="EF178" s="68"/>
      <c r="EG178" s="68"/>
      <c r="EH178" s="68"/>
      <c r="EI178" s="68"/>
      <c r="EJ178" s="68"/>
      <c r="EK178" s="68"/>
    </row>
    <row r="179" spans="1:141" ht="30" customHeight="1">
      <c r="A179" s="2" t="s">
        <v>2064</v>
      </c>
      <c r="B179" s="84">
        <v>2026</v>
      </c>
      <c r="C179" s="85" t="s">
        <v>2319</v>
      </c>
      <c r="D179" s="85" t="e">
        <v>#REF!</v>
      </c>
      <c r="E179" s="85" t="s">
        <v>125</v>
      </c>
      <c r="F179" s="85">
        <v>145515</v>
      </c>
      <c r="G179" s="89">
        <v>46038</v>
      </c>
      <c r="H179" s="85" t="s">
        <v>2320</v>
      </c>
      <c r="I179" s="85" t="s">
        <v>2321</v>
      </c>
      <c r="J179" s="92" t="s">
        <v>2322</v>
      </c>
      <c r="K179" s="92" t="s">
        <v>2323</v>
      </c>
      <c r="L179" s="85" t="s">
        <v>2324</v>
      </c>
      <c r="M179" s="85" t="s">
        <v>2325</v>
      </c>
      <c r="N179" s="85">
        <v>80111700</v>
      </c>
      <c r="O179" s="85" t="s">
        <v>2326</v>
      </c>
      <c r="P179" s="85" t="s">
        <v>2327</v>
      </c>
      <c r="Q179" s="85">
        <v>164</v>
      </c>
      <c r="R179" s="89">
        <v>46031</v>
      </c>
      <c r="S179" s="85">
        <v>1691</v>
      </c>
      <c r="T179" s="89">
        <v>46042</v>
      </c>
      <c r="U179" s="85" t="s">
        <v>134</v>
      </c>
      <c r="V179" s="85" t="s">
        <v>135</v>
      </c>
      <c r="W179" s="85" t="s">
        <v>136</v>
      </c>
      <c r="X179" s="85">
        <v>1</v>
      </c>
      <c r="Y179" s="85" t="s">
        <v>2328</v>
      </c>
      <c r="Z179" s="85" t="s">
        <v>2324</v>
      </c>
      <c r="AA179" s="85" t="s">
        <v>138</v>
      </c>
      <c r="AB179" s="85" t="s">
        <v>139</v>
      </c>
      <c r="AC179" s="85" t="s">
        <v>2329</v>
      </c>
      <c r="AD179" s="85"/>
      <c r="AE179" s="85">
        <v>1032439657</v>
      </c>
      <c r="AF179" s="85">
        <v>1</v>
      </c>
      <c r="AG179" s="89">
        <v>33157</v>
      </c>
      <c r="AH179" s="85" t="s">
        <v>2330</v>
      </c>
      <c r="AI179" s="85"/>
      <c r="AJ179" s="92">
        <v>3014181399</v>
      </c>
      <c r="AK179" s="85" t="s">
        <v>2331</v>
      </c>
      <c r="AL179" s="85" t="s">
        <v>143</v>
      </c>
      <c r="AM179" s="85" t="s">
        <v>385</v>
      </c>
      <c r="AN179" s="85" t="s">
        <v>2233</v>
      </c>
      <c r="AO179" s="85">
        <v>67012149</v>
      </c>
      <c r="AP179" s="85" t="s">
        <v>2234</v>
      </c>
      <c r="AQ179" s="85"/>
      <c r="AR179" s="85"/>
      <c r="AS179" s="89">
        <v>46062</v>
      </c>
      <c r="AT179" s="85"/>
      <c r="AU179" s="85"/>
      <c r="AV179" s="85"/>
      <c r="AW179" s="85"/>
      <c r="AX179" s="85" t="s">
        <v>2235</v>
      </c>
      <c r="AY179" s="85" t="s">
        <v>147</v>
      </c>
      <c r="AZ179" s="105">
        <v>46036</v>
      </c>
      <c r="BA179" s="105">
        <v>46038</v>
      </c>
      <c r="BB179" s="115">
        <v>46432000</v>
      </c>
      <c r="BC179" s="105">
        <v>46042</v>
      </c>
      <c r="BD179" s="105">
        <v>46284</v>
      </c>
      <c r="BE179" s="105">
        <f t="shared" si="8"/>
        <v>46284</v>
      </c>
      <c r="BF179" s="122"/>
      <c r="BG179" s="85" t="s">
        <v>929</v>
      </c>
      <c r="BH179" s="110">
        <v>5804000</v>
      </c>
      <c r="BI179" s="85"/>
      <c r="BJ179" s="85"/>
      <c r="BK179" s="85"/>
      <c r="BL179" s="85"/>
      <c r="BM179" s="85"/>
      <c r="BN179" s="85"/>
      <c r="BO179" s="85"/>
      <c r="BP179" s="85"/>
      <c r="BQ179" s="85"/>
      <c r="BR179" s="85"/>
      <c r="BS179" s="85"/>
      <c r="BT179" s="85"/>
      <c r="BU179" s="85"/>
      <c r="BV179" s="85"/>
      <c r="BW179" s="85"/>
      <c r="BX179" s="85"/>
      <c r="BY179" s="85"/>
      <c r="BZ179" s="85"/>
      <c r="CA179" s="85"/>
      <c r="CB179" s="85"/>
      <c r="CC179" s="85"/>
      <c r="CD179" s="85"/>
      <c r="CE179" s="85"/>
      <c r="CF179" s="85"/>
      <c r="CG179" s="85"/>
      <c r="CH179" s="85"/>
      <c r="CI179" s="85"/>
      <c r="CJ179" s="85"/>
      <c r="CK179" s="85"/>
      <c r="CL179" s="85">
        <v>0</v>
      </c>
      <c r="CM179" s="110">
        <v>46432000</v>
      </c>
      <c r="CN179" s="85"/>
      <c r="CO179" s="89">
        <v>46284</v>
      </c>
      <c r="CP179" s="89">
        <f t="shared" si="7"/>
        <v>46464</v>
      </c>
      <c r="CQ179" s="115">
        <v>46432000</v>
      </c>
      <c r="CR179" s="85" t="s">
        <v>149</v>
      </c>
      <c r="CS179" s="89">
        <v>46038</v>
      </c>
      <c r="CT179" s="128">
        <v>1446101157719</v>
      </c>
      <c r="CU179" s="85"/>
      <c r="CV179" s="85"/>
      <c r="CW179" s="85" t="s">
        <v>2332</v>
      </c>
      <c r="CX179" s="85" t="s">
        <v>2329</v>
      </c>
      <c r="CY179" s="85" t="s">
        <v>2333</v>
      </c>
      <c r="CZ179" s="85">
        <v>2537</v>
      </c>
      <c r="DA179" s="85" t="s">
        <v>152</v>
      </c>
      <c r="DB179" s="85">
        <v>5</v>
      </c>
      <c r="DC179" s="85" t="s">
        <v>153</v>
      </c>
      <c r="DD179" s="85"/>
      <c r="DE179" s="85"/>
      <c r="DF179" s="85"/>
      <c r="DG179" s="85"/>
      <c r="DH179" s="85"/>
      <c r="DI179" s="85"/>
      <c r="DJ179" s="85"/>
      <c r="DK179" s="85"/>
      <c r="DL179" s="85"/>
      <c r="DM179" s="85"/>
      <c r="DN179" s="85"/>
      <c r="DO179" s="85"/>
      <c r="DP179" s="85"/>
      <c r="DQ179" s="85"/>
      <c r="DR179" s="85"/>
      <c r="DS179" s="85"/>
      <c r="DT179" s="86"/>
      <c r="DU179" s="81"/>
      <c r="DV179" s="72"/>
      <c r="DW179" s="72"/>
      <c r="DX179" s="72"/>
      <c r="DY179" s="72"/>
      <c r="DZ179" s="74"/>
      <c r="EA179" s="68"/>
      <c r="EB179" s="68"/>
      <c r="EC179" s="68"/>
      <c r="ED179" s="68"/>
      <c r="EE179" s="68"/>
      <c r="EF179" s="68"/>
      <c r="EG179" s="68"/>
      <c r="EH179" s="68"/>
      <c r="EI179" s="68"/>
      <c r="EJ179" s="68"/>
      <c r="EK179" s="68"/>
    </row>
    <row r="180" spans="1:141" ht="30" customHeight="1">
      <c r="A180" s="2" t="s">
        <v>2064</v>
      </c>
      <c r="B180" s="84">
        <v>2026</v>
      </c>
      <c r="C180" s="85" t="s">
        <v>2334</v>
      </c>
      <c r="D180" s="85" t="e">
        <v>#REF!</v>
      </c>
      <c r="E180" s="85" t="s">
        <v>125</v>
      </c>
      <c r="F180" s="85">
        <v>145515</v>
      </c>
      <c r="G180" s="89">
        <v>46038</v>
      </c>
      <c r="H180" s="85" t="s">
        <v>2320</v>
      </c>
      <c r="I180" s="85" t="s">
        <v>2335</v>
      </c>
      <c r="J180" s="92" t="s">
        <v>2336</v>
      </c>
      <c r="K180" s="92" t="s">
        <v>2337</v>
      </c>
      <c r="L180" s="85" t="s">
        <v>2338</v>
      </c>
      <c r="M180" s="85" t="s">
        <v>2325</v>
      </c>
      <c r="N180" s="85">
        <v>80111700</v>
      </c>
      <c r="O180" s="85" t="s">
        <v>2326</v>
      </c>
      <c r="P180" s="85" t="s">
        <v>2339</v>
      </c>
      <c r="Q180" s="85">
        <v>164</v>
      </c>
      <c r="R180" s="89">
        <v>46031</v>
      </c>
      <c r="S180" s="85">
        <v>1681</v>
      </c>
      <c r="T180" s="89">
        <v>46042</v>
      </c>
      <c r="U180" s="85" t="s">
        <v>134</v>
      </c>
      <c r="V180" s="85" t="s">
        <v>135</v>
      </c>
      <c r="W180" s="85" t="s">
        <v>136</v>
      </c>
      <c r="X180" s="85">
        <v>1</v>
      </c>
      <c r="Y180" s="85" t="s">
        <v>2340</v>
      </c>
      <c r="Z180" s="85" t="s">
        <v>2338</v>
      </c>
      <c r="AA180" s="85" t="s">
        <v>138</v>
      </c>
      <c r="AB180" s="85" t="s">
        <v>164</v>
      </c>
      <c r="AC180" s="85" t="s">
        <v>203</v>
      </c>
      <c r="AD180" s="85"/>
      <c r="AE180" s="85">
        <v>19311755</v>
      </c>
      <c r="AF180" s="85">
        <v>6</v>
      </c>
      <c r="AG180" s="89">
        <v>21399</v>
      </c>
      <c r="AH180" s="85" t="s">
        <v>2341</v>
      </c>
      <c r="AI180" s="85"/>
      <c r="AJ180" s="92">
        <v>3185570944</v>
      </c>
      <c r="AK180" s="85" t="s">
        <v>2342</v>
      </c>
      <c r="AL180" s="85" t="s">
        <v>189</v>
      </c>
      <c r="AM180" s="85" t="s">
        <v>234</v>
      </c>
      <c r="AN180" s="85" t="s">
        <v>2206</v>
      </c>
      <c r="AO180" s="85">
        <v>52887426</v>
      </c>
      <c r="AP180" s="85" t="s">
        <v>2207</v>
      </c>
      <c r="AQ180" s="85"/>
      <c r="AR180" s="85"/>
      <c r="AS180" s="89">
        <v>46062</v>
      </c>
      <c r="AT180" s="85"/>
      <c r="AU180" s="85"/>
      <c r="AV180" s="85"/>
      <c r="AW180" s="85"/>
      <c r="AX180" s="85" t="s">
        <v>2208</v>
      </c>
      <c r="AY180" s="85" t="s">
        <v>147</v>
      </c>
      <c r="AZ180" s="105">
        <v>46036</v>
      </c>
      <c r="BA180" s="105">
        <v>46038</v>
      </c>
      <c r="BB180" s="115">
        <v>46432000</v>
      </c>
      <c r="BC180" s="105">
        <v>46044</v>
      </c>
      <c r="BD180" s="105">
        <v>46278</v>
      </c>
      <c r="BE180" s="105">
        <f t="shared" si="8"/>
        <v>46278</v>
      </c>
      <c r="BF180" s="122"/>
      <c r="BG180" s="85" t="s">
        <v>929</v>
      </c>
      <c r="BH180" s="110">
        <v>5804000</v>
      </c>
      <c r="BI180" s="85"/>
      <c r="BJ180" s="85"/>
      <c r="BK180" s="85"/>
      <c r="BL180" s="85"/>
      <c r="BM180" s="85"/>
      <c r="BN180" s="85"/>
      <c r="BO180" s="85"/>
      <c r="BP180" s="85"/>
      <c r="BQ180" s="85"/>
      <c r="BR180" s="85"/>
      <c r="BS180" s="85"/>
      <c r="BT180" s="85"/>
      <c r="BU180" s="85"/>
      <c r="BV180" s="85"/>
      <c r="BW180" s="85"/>
      <c r="BX180" s="85"/>
      <c r="BY180" s="85"/>
      <c r="BZ180" s="85"/>
      <c r="CA180" s="85"/>
      <c r="CB180" s="85"/>
      <c r="CC180" s="85"/>
      <c r="CD180" s="85"/>
      <c r="CE180" s="85"/>
      <c r="CF180" s="85"/>
      <c r="CG180" s="85"/>
      <c r="CH180" s="85"/>
      <c r="CI180" s="85"/>
      <c r="CJ180" s="85"/>
      <c r="CK180" s="85"/>
      <c r="CL180" s="85">
        <v>0</v>
      </c>
      <c r="CM180" s="110">
        <v>46432000</v>
      </c>
      <c r="CN180" s="85"/>
      <c r="CO180" s="89">
        <v>46278</v>
      </c>
      <c r="CP180" s="89">
        <f t="shared" si="7"/>
        <v>46458</v>
      </c>
      <c r="CQ180" s="115">
        <v>46432000</v>
      </c>
      <c r="CR180" s="85" t="s">
        <v>149</v>
      </c>
      <c r="CS180" s="89">
        <v>46038</v>
      </c>
      <c r="CT180" s="128">
        <v>1444101253713</v>
      </c>
      <c r="CU180" s="85"/>
      <c r="CV180" s="85"/>
      <c r="CW180" s="85" t="s">
        <v>2332</v>
      </c>
      <c r="CX180" s="85" t="s">
        <v>203</v>
      </c>
      <c r="CY180" s="85" t="s">
        <v>2343</v>
      </c>
      <c r="CZ180" s="85">
        <v>2537</v>
      </c>
      <c r="DA180" s="85" t="s">
        <v>152</v>
      </c>
      <c r="DB180" s="85">
        <v>5</v>
      </c>
      <c r="DC180" s="85" t="s">
        <v>153</v>
      </c>
      <c r="DD180" s="85"/>
      <c r="DE180" s="85"/>
      <c r="DF180" s="85"/>
      <c r="DG180" s="85"/>
      <c r="DH180" s="85"/>
      <c r="DI180" s="85"/>
      <c r="DJ180" s="85"/>
      <c r="DK180" s="85"/>
      <c r="DL180" s="85"/>
      <c r="DM180" s="85"/>
      <c r="DN180" s="85"/>
      <c r="DO180" s="85"/>
      <c r="DP180" s="85"/>
      <c r="DQ180" s="85"/>
      <c r="DR180" s="85"/>
      <c r="DS180" s="85"/>
      <c r="DT180" s="86"/>
      <c r="DU180" s="81"/>
      <c r="DV180" s="72"/>
      <c r="DW180" s="72"/>
      <c r="DX180" s="72"/>
      <c r="DY180" s="72"/>
      <c r="DZ180" s="74"/>
      <c r="EA180" s="68"/>
      <c r="EB180" s="68"/>
      <c r="EC180" s="68"/>
      <c r="ED180" s="68"/>
      <c r="EE180" s="68"/>
      <c r="EF180" s="68"/>
      <c r="EG180" s="68"/>
      <c r="EH180" s="68"/>
      <c r="EI180" s="68"/>
      <c r="EJ180" s="68"/>
      <c r="EK180" s="68"/>
    </row>
    <row r="181" spans="1:141" ht="30" customHeight="1">
      <c r="A181" s="2" t="s">
        <v>2064</v>
      </c>
      <c r="B181" s="84">
        <v>2026</v>
      </c>
      <c r="C181" s="85" t="s">
        <v>2344</v>
      </c>
      <c r="D181" s="85" t="e">
        <v>#REF!</v>
      </c>
      <c r="E181" s="85" t="s">
        <v>125</v>
      </c>
      <c r="F181" s="85">
        <v>145515</v>
      </c>
      <c r="G181" s="89">
        <v>46038</v>
      </c>
      <c r="H181" s="85" t="s">
        <v>2320</v>
      </c>
      <c r="I181" s="85" t="s">
        <v>2345</v>
      </c>
      <c r="J181" s="92" t="s">
        <v>2346</v>
      </c>
      <c r="K181" s="92" t="s">
        <v>2347</v>
      </c>
      <c r="L181" s="85" t="s">
        <v>2348</v>
      </c>
      <c r="M181" s="85" t="s">
        <v>2325</v>
      </c>
      <c r="N181" s="85">
        <v>80111700</v>
      </c>
      <c r="O181" s="85" t="s">
        <v>2326</v>
      </c>
      <c r="P181" s="85" t="s">
        <v>2349</v>
      </c>
      <c r="Q181" s="85">
        <v>164</v>
      </c>
      <c r="R181" s="89">
        <v>46031</v>
      </c>
      <c r="S181" s="85">
        <v>1685</v>
      </c>
      <c r="T181" s="89">
        <v>46042</v>
      </c>
      <c r="U181" s="85" t="s">
        <v>134</v>
      </c>
      <c r="V181" s="85" t="s">
        <v>135</v>
      </c>
      <c r="W181" s="85" t="s">
        <v>136</v>
      </c>
      <c r="X181" s="85">
        <v>1</v>
      </c>
      <c r="Y181" s="85" t="s">
        <v>2340</v>
      </c>
      <c r="Z181" s="85" t="s">
        <v>2348</v>
      </c>
      <c r="AA181" s="85" t="s">
        <v>138</v>
      </c>
      <c r="AB181" s="85" t="s">
        <v>139</v>
      </c>
      <c r="AC181" s="85" t="s">
        <v>203</v>
      </c>
      <c r="AD181" s="85"/>
      <c r="AE181" s="85">
        <v>53000999</v>
      </c>
      <c r="AF181" s="85">
        <v>5</v>
      </c>
      <c r="AG181" s="89">
        <v>31133</v>
      </c>
      <c r="AH181" s="85" t="s">
        <v>2350</v>
      </c>
      <c r="AI181" s="85"/>
      <c r="AJ181" s="92">
        <v>3123878205</v>
      </c>
      <c r="AK181" s="85" t="s">
        <v>2351</v>
      </c>
      <c r="AL181" s="85" t="s">
        <v>258</v>
      </c>
      <c r="AM181" s="85" t="s">
        <v>144</v>
      </c>
      <c r="AN181" s="85" t="s">
        <v>2195</v>
      </c>
      <c r="AO181" s="85">
        <v>52804730</v>
      </c>
      <c r="AP181" s="85" t="s">
        <v>2196</v>
      </c>
      <c r="AQ181" s="85"/>
      <c r="AR181" s="85"/>
      <c r="AS181" s="89">
        <v>46062</v>
      </c>
      <c r="AT181" s="85"/>
      <c r="AU181" s="85"/>
      <c r="AV181" s="85"/>
      <c r="AW181" s="85"/>
      <c r="AX181" s="85" t="s">
        <v>2197</v>
      </c>
      <c r="AY181" s="85" t="s">
        <v>147</v>
      </c>
      <c r="AZ181" s="105">
        <v>46036</v>
      </c>
      <c r="BA181" s="105">
        <v>46038</v>
      </c>
      <c r="BB181" s="115">
        <v>46432000</v>
      </c>
      <c r="BC181" s="105">
        <v>46042</v>
      </c>
      <c r="BD181" s="105">
        <v>46284</v>
      </c>
      <c r="BE181" s="105">
        <f t="shared" si="8"/>
        <v>46284</v>
      </c>
      <c r="BF181" s="122"/>
      <c r="BG181" s="85" t="s">
        <v>929</v>
      </c>
      <c r="BH181" s="110">
        <v>5804000</v>
      </c>
      <c r="BI181" s="85"/>
      <c r="BJ181" s="85"/>
      <c r="BK181" s="85"/>
      <c r="BL181" s="85"/>
      <c r="BM181" s="85"/>
      <c r="BN181" s="85"/>
      <c r="BO181" s="85"/>
      <c r="BP181" s="85"/>
      <c r="BQ181" s="85"/>
      <c r="BR181" s="85"/>
      <c r="BS181" s="85"/>
      <c r="BT181" s="85"/>
      <c r="BU181" s="85"/>
      <c r="BV181" s="85"/>
      <c r="BW181" s="85"/>
      <c r="BX181" s="85"/>
      <c r="BY181" s="85"/>
      <c r="BZ181" s="85"/>
      <c r="CA181" s="85"/>
      <c r="CB181" s="85"/>
      <c r="CC181" s="85"/>
      <c r="CD181" s="85"/>
      <c r="CE181" s="85"/>
      <c r="CF181" s="85"/>
      <c r="CG181" s="85"/>
      <c r="CH181" s="85"/>
      <c r="CI181" s="85"/>
      <c r="CJ181" s="85"/>
      <c r="CK181" s="85"/>
      <c r="CL181" s="85">
        <v>0</v>
      </c>
      <c r="CM181" s="110">
        <v>46432000</v>
      </c>
      <c r="CN181" s="85"/>
      <c r="CO181" s="89">
        <v>46284</v>
      </c>
      <c r="CP181" s="89">
        <f t="shared" si="7"/>
        <v>46464</v>
      </c>
      <c r="CQ181" s="115">
        <v>46432000</v>
      </c>
      <c r="CR181" s="85" t="s">
        <v>149</v>
      </c>
      <c r="CS181" s="89">
        <v>46038</v>
      </c>
      <c r="CT181" s="128">
        <v>1446101157537</v>
      </c>
      <c r="CU181" s="85"/>
      <c r="CV181" s="85"/>
      <c r="CW181" s="85" t="s">
        <v>2332</v>
      </c>
      <c r="CX181" s="85" t="s">
        <v>203</v>
      </c>
      <c r="CY181" s="85" t="s">
        <v>324</v>
      </c>
      <c r="CZ181" s="85">
        <v>2537</v>
      </c>
      <c r="DA181" s="85" t="s">
        <v>152</v>
      </c>
      <c r="DB181" s="85">
        <v>5</v>
      </c>
      <c r="DC181" s="85" t="s">
        <v>153</v>
      </c>
      <c r="DD181" s="85"/>
      <c r="DE181" s="85"/>
      <c r="DF181" s="85"/>
      <c r="DG181" s="85"/>
      <c r="DH181" s="85"/>
      <c r="DI181" s="85"/>
      <c r="DJ181" s="85"/>
      <c r="DK181" s="85"/>
      <c r="DL181" s="85"/>
      <c r="DM181" s="85"/>
      <c r="DN181" s="85"/>
      <c r="DO181" s="85"/>
      <c r="DP181" s="85"/>
      <c r="DQ181" s="85"/>
      <c r="DR181" s="85"/>
      <c r="DS181" s="85"/>
      <c r="DT181" s="86"/>
      <c r="DU181" s="81"/>
      <c r="DV181" s="72"/>
      <c r="DW181" s="72"/>
      <c r="DX181" s="72"/>
      <c r="DY181" s="72"/>
      <c r="DZ181" s="74"/>
      <c r="EA181" s="68"/>
      <c r="EB181" s="68"/>
      <c r="EC181" s="68"/>
      <c r="ED181" s="68"/>
      <c r="EE181" s="68"/>
      <c r="EF181" s="68"/>
      <c r="EG181" s="68"/>
      <c r="EH181" s="68"/>
      <c r="EI181" s="68"/>
      <c r="EJ181" s="68"/>
      <c r="EK181" s="68"/>
    </row>
    <row r="182" spans="1:141" ht="30" customHeight="1">
      <c r="A182" s="2" t="s">
        <v>2064</v>
      </c>
      <c r="B182" s="84">
        <v>2026</v>
      </c>
      <c r="C182" s="85" t="s">
        <v>2352</v>
      </c>
      <c r="D182" s="85" t="e">
        <v>#REF!</v>
      </c>
      <c r="E182" s="85" t="s">
        <v>125</v>
      </c>
      <c r="F182" s="85">
        <v>145515</v>
      </c>
      <c r="G182" s="89">
        <v>46038</v>
      </c>
      <c r="H182" s="85" t="s">
        <v>2320</v>
      </c>
      <c r="I182" s="85" t="s">
        <v>2353</v>
      </c>
      <c r="J182" s="92" t="s">
        <v>2354</v>
      </c>
      <c r="K182" s="92" t="s">
        <v>2355</v>
      </c>
      <c r="L182" s="85" t="s">
        <v>2356</v>
      </c>
      <c r="M182" s="85" t="s">
        <v>2325</v>
      </c>
      <c r="N182" s="85">
        <v>80111700</v>
      </c>
      <c r="O182" s="85" t="s">
        <v>2326</v>
      </c>
      <c r="P182" s="85" t="s">
        <v>2357</v>
      </c>
      <c r="Q182" s="85">
        <v>164</v>
      </c>
      <c r="R182" s="89">
        <v>46031</v>
      </c>
      <c r="S182" s="85">
        <v>1688</v>
      </c>
      <c r="T182" s="89">
        <v>46042</v>
      </c>
      <c r="U182" s="85" t="s">
        <v>134</v>
      </c>
      <c r="V182" s="85" t="s">
        <v>135</v>
      </c>
      <c r="W182" s="85" t="s">
        <v>136</v>
      </c>
      <c r="X182" s="85">
        <v>1</v>
      </c>
      <c r="Y182" s="85" t="s">
        <v>2340</v>
      </c>
      <c r="Z182" s="85" t="s">
        <v>2356</v>
      </c>
      <c r="AA182" s="85" t="s">
        <v>138</v>
      </c>
      <c r="AB182" s="85" t="s">
        <v>139</v>
      </c>
      <c r="AC182" s="85" t="s">
        <v>203</v>
      </c>
      <c r="AD182" s="85"/>
      <c r="AE182" s="85">
        <v>1032500065</v>
      </c>
      <c r="AF182" s="85">
        <v>1</v>
      </c>
      <c r="AG182" s="89">
        <v>36047</v>
      </c>
      <c r="AH182" s="85" t="s">
        <v>2358</v>
      </c>
      <c r="AI182" s="85"/>
      <c r="AJ182" s="92">
        <v>3204785949</v>
      </c>
      <c r="AK182" s="85" t="s">
        <v>2359</v>
      </c>
      <c r="AL182" s="85" t="s">
        <v>189</v>
      </c>
      <c r="AM182" s="85" t="s">
        <v>234</v>
      </c>
      <c r="AN182" s="85" t="s">
        <v>2292</v>
      </c>
      <c r="AO182" s="85">
        <v>79413209</v>
      </c>
      <c r="AP182" s="85" t="s">
        <v>2293</v>
      </c>
      <c r="AQ182" s="85"/>
      <c r="AR182" s="85"/>
      <c r="AS182" s="89">
        <v>46062</v>
      </c>
      <c r="AT182" s="85"/>
      <c r="AU182" s="85"/>
      <c r="AV182" s="85"/>
      <c r="AW182" s="85"/>
      <c r="AX182" s="85" t="s">
        <v>2294</v>
      </c>
      <c r="AY182" s="85" t="s">
        <v>147</v>
      </c>
      <c r="AZ182" s="105">
        <v>46036</v>
      </c>
      <c r="BA182" s="105">
        <v>46038</v>
      </c>
      <c r="BB182" s="115">
        <v>46432000</v>
      </c>
      <c r="BC182" s="105">
        <v>46042</v>
      </c>
      <c r="BD182" s="105">
        <v>46279</v>
      </c>
      <c r="BE182" s="105">
        <f t="shared" si="8"/>
        <v>46279</v>
      </c>
      <c r="BF182" s="122"/>
      <c r="BG182" s="85" t="s">
        <v>929</v>
      </c>
      <c r="BH182" s="110">
        <v>5804000</v>
      </c>
      <c r="BI182" s="85"/>
      <c r="BJ182" s="85"/>
      <c r="BK182" s="85"/>
      <c r="BL182" s="85"/>
      <c r="BM182" s="85"/>
      <c r="BN182" s="85"/>
      <c r="BO182" s="85"/>
      <c r="BP182" s="85"/>
      <c r="BQ182" s="85"/>
      <c r="BR182" s="85"/>
      <c r="BS182" s="85"/>
      <c r="BT182" s="85"/>
      <c r="BU182" s="85"/>
      <c r="BV182" s="85"/>
      <c r="BW182" s="85"/>
      <c r="BX182" s="85"/>
      <c r="BY182" s="85"/>
      <c r="BZ182" s="85"/>
      <c r="CA182" s="85"/>
      <c r="CB182" s="85"/>
      <c r="CC182" s="85"/>
      <c r="CD182" s="85"/>
      <c r="CE182" s="85"/>
      <c r="CF182" s="85"/>
      <c r="CG182" s="85"/>
      <c r="CH182" s="85"/>
      <c r="CI182" s="85"/>
      <c r="CJ182" s="85"/>
      <c r="CK182" s="85"/>
      <c r="CL182" s="85">
        <v>0</v>
      </c>
      <c r="CM182" s="110">
        <v>46432000</v>
      </c>
      <c r="CN182" s="85"/>
      <c r="CO182" s="89">
        <v>46279</v>
      </c>
      <c r="CP182" s="89">
        <f t="shared" si="7"/>
        <v>46459</v>
      </c>
      <c r="CQ182" s="115">
        <v>46432000</v>
      </c>
      <c r="CR182" s="85" t="s">
        <v>149</v>
      </c>
      <c r="CS182" s="89">
        <v>46041</v>
      </c>
      <c r="CT182" s="128">
        <v>1846101033013</v>
      </c>
      <c r="CU182" s="85"/>
      <c r="CV182" s="85"/>
      <c r="CW182" s="85" t="s">
        <v>2332</v>
      </c>
      <c r="CX182" s="85" t="s">
        <v>203</v>
      </c>
      <c r="CY182" s="85" t="s">
        <v>1736</v>
      </c>
      <c r="CZ182" s="85">
        <v>2537</v>
      </c>
      <c r="DA182" s="85" t="s">
        <v>152</v>
      </c>
      <c r="DB182" s="85">
        <v>5</v>
      </c>
      <c r="DC182" s="85" t="s">
        <v>153</v>
      </c>
      <c r="DD182" s="85"/>
      <c r="DE182" s="85"/>
      <c r="DF182" s="85"/>
      <c r="DG182" s="85"/>
      <c r="DH182" s="85"/>
      <c r="DI182" s="85"/>
      <c r="DJ182" s="85"/>
      <c r="DK182" s="85"/>
      <c r="DL182" s="85"/>
      <c r="DM182" s="85"/>
      <c r="DN182" s="85"/>
      <c r="DO182" s="85"/>
      <c r="DP182" s="85"/>
      <c r="DQ182" s="85"/>
      <c r="DR182" s="85"/>
      <c r="DS182" s="85"/>
      <c r="DT182" s="86"/>
      <c r="DU182" s="81"/>
      <c r="DV182" s="72"/>
      <c r="DW182" s="72"/>
      <c r="DX182" s="72"/>
      <c r="DY182" s="72"/>
      <c r="DZ182" s="74"/>
      <c r="EA182" s="68"/>
      <c r="EB182" s="68"/>
      <c r="EC182" s="68"/>
      <c r="ED182" s="68"/>
      <c r="EE182" s="68"/>
      <c r="EF182" s="68"/>
      <c r="EG182" s="68"/>
      <c r="EH182" s="68"/>
      <c r="EI182" s="68"/>
      <c r="EJ182" s="68"/>
      <c r="EK182" s="68"/>
    </row>
    <row r="183" spans="1:141" ht="30" customHeight="1">
      <c r="A183" s="2" t="s">
        <v>2064</v>
      </c>
      <c r="B183" s="84">
        <v>2026</v>
      </c>
      <c r="C183" s="85" t="s">
        <v>2360</v>
      </c>
      <c r="D183" s="85" t="e">
        <v>#REF!</v>
      </c>
      <c r="E183" s="85" t="s">
        <v>125</v>
      </c>
      <c r="F183" s="85">
        <v>145515</v>
      </c>
      <c r="G183" s="89">
        <v>46038</v>
      </c>
      <c r="H183" s="85" t="s">
        <v>2320</v>
      </c>
      <c r="I183" s="85" t="s">
        <v>2361</v>
      </c>
      <c r="J183" s="92" t="s">
        <v>2362</v>
      </c>
      <c r="K183" s="92" t="s">
        <v>2363</v>
      </c>
      <c r="L183" s="85" t="s">
        <v>2364</v>
      </c>
      <c r="M183" s="85" t="s">
        <v>2325</v>
      </c>
      <c r="N183" s="85">
        <v>80111700</v>
      </c>
      <c r="O183" s="85" t="s">
        <v>2326</v>
      </c>
      <c r="P183" s="85" t="s">
        <v>2365</v>
      </c>
      <c r="Q183" s="85">
        <v>164</v>
      </c>
      <c r="R183" s="89">
        <v>46031</v>
      </c>
      <c r="S183" s="85">
        <v>1686</v>
      </c>
      <c r="T183" s="89">
        <v>46042</v>
      </c>
      <c r="U183" s="85" t="s">
        <v>134</v>
      </c>
      <c r="V183" s="85" t="s">
        <v>135</v>
      </c>
      <c r="W183" s="85" t="s">
        <v>136</v>
      </c>
      <c r="X183" s="85">
        <v>1</v>
      </c>
      <c r="Y183" s="85" t="s">
        <v>2340</v>
      </c>
      <c r="Z183" s="85" t="s">
        <v>2364</v>
      </c>
      <c r="AA183" s="85" t="s">
        <v>138</v>
      </c>
      <c r="AB183" s="85" t="s">
        <v>164</v>
      </c>
      <c r="AC183" s="85" t="s">
        <v>203</v>
      </c>
      <c r="AD183" s="85"/>
      <c r="AE183" s="85">
        <v>1015418908</v>
      </c>
      <c r="AF183" s="85">
        <v>3</v>
      </c>
      <c r="AG183" s="89">
        <v>33098</v>
      </c>
      <c r="AH183" s="85" t="s">
        <v>2366</v>
      </c>
      <c r="AI183" s="85"/>
      <c r="AJ183" s="92">
        <v>3224527966</v>
      </c>
      <c r="AK183" s="85" t="s">
        <v>2367</v>
      </c>
      <c r="AL183" s="85" t="s">
        <v>143</v>
      </c>
      <c r="AM183" s="85" t="s">
        <v>144</v>
      </c>
      <c r="AN183" s="85" t="s">
        <v>2206</v>
      </c>
      <c r="AO183" s="85">
        <v>52887426</v>
      </c>
      <c r="AP183" s="85" t="s">
        <v>2207</v>
      </c>
      <c r="AQ183" s="85"/>
      <c r="AR183" s="85"/>
      <c r="AS183" s="89">
        <v>46062</v>
      </c>
      <c r="AT183" s="85"/>
      <c r="AU183" s="85"/>
      <c r="AV183" s="85"/>
      <c r="AW183" s="85"/>
      <c r="AX183" s="85" t="s">
        <v>2208</v>
      </c>
      <c r="AY183" s="85" t="s">
        <v>147</v>
      </c>
      <c r="AZ183" s="105">
        <v>46036</v>
      </c>
      <c r="BA183" s="105">
        <v>46038</v>
      </c>
      <c r="BB183" s="115">
        <v>46432000</v>
      </c>
      <c r="BC183" s="105">
        <v>46044</v>
      </c>
      <c r="BD183" s="105">
        <v>46286</v>
      </c>
      <c r="BE183" s="105">
        <f t="shared" si="8"/>
        <v>46286</v>
      </c>
      <c r="BF183" s="122"/>
      <c r="BG183" s="85" t="s">
        <v>929</v>
      </c>
      <c r="BH183" s="110">
        <v>5804000</v>
      </c>
      <c r="BI183" s="85"/>
      <c r="BJ183" s="85"/>
      <c r="BK183" s="85"/>
      <c r="BL183" s="85"/>
      <c r="BM183" s="85"/>
      <c r="BN183" s="85"/>
      <c r="BO183" s="85"/>
      <c r="BP183" s="85"/>
      <c r="BQ183" s="85"/>
      <c r="BR183" s="85"/>
      <c r="BS183" s="85"/>
      <c r="BT183" s="85"/>
      <c r="BU183" s="85"/>
      <c r="BV183" s="85"/>
      <c r="BW183" s="85"/>
      <c r="BX183" s="85"/>
      <c r="BY183" s="85"/>
      <c r="BZ183" s="85"/>
      <c r="CA183" s="85"/>
      <c r="CB183" s="85"/>
      <c r="CC183" s="85"/>
      <c r="CD183" s="85"/>
      <c r="CE183" s="85"/>
      <c r="CF183" s="85"/>
      <c r="CG183" s="85"/>
      <c r="CH183" s="85"/>
      <c r="CI183" s="85"/>
      <c r="CJ183" s="85"/>
      <c r="CK183" s="85"/>
      <c r="CL183" s="85">
        <v>0</v>
      </c>
      <c r="CM183" s="110">
        <v>46432000</v>
      </c>
      <c r="CN183" s="85"/>
      <c r="CO183" s="89">
        <v>46286</v>
      </c>
      <c r="CP183" s="89">
        <f t="shared" si="7"/>
        <v>46466</v>
      </c>
      <c r="CQ183" s="115">
        <v>46432000</v>
      </c>
      <c r="CR183" s="85" t="s">
        <v>149</v>
      </c>
      <c r="CS183" s="89">
        <v>46041</v>
      </c>
      <c r="CT183" s="128">
        <v>1846101032870</v>
      </c>
      <c r="CU183" s="85"/>
      <c r="CV183" s="85"/>
      <c r="CW183" s="85" t="s">
        <v>2332</v>
      </c>
      <c r="CX183" s="85" t="s">
        <v>203</v>
      </c>
      <c r="CY183" s="85" t="s">
        <v>1736</v>
      </c>
      <c r="CZ183" s="85">
        <v>2537</v>
      </c>
      <c r="DA183" s="85" t="s">
        <v>152</v>
      </c>
      <c r="DB183" s="85">
        <v>5</v>
      </c>
      <c r="DC183" s="85" t="s">
        <v>153</v>
      </c>
      <c r="DD183" s="85"/>
      <c r="DE183" s="85"/>
      <c r="DF183" s="85"/>
      <c r="DG183" s="85"/>
      <c r="DH183" s="85"/>
      <c r="DI183" s="85"/>
      <c r="DJ183" s="85"/>
      <c r="DK183" s="85"/>
      <c r="DL183" s="85"/>
      <c r="DM183" s="85"/>
      <c r="DN183" s="85"/>
      <c r="DO183" s="85"/>
      <c r="DP183" s="85"/>
      <c r="DQ183" s="85"/>
      <c r="DR183" s="85"/>
      <c r="DS183" s="85"/>
      <c r="DT183" s="86"/>
      <c r="DU183" s="81"/>
      <c r="DV183" s="72"/>
      <c r="DW183" s="72"/>
      <c r="DX183" s="72"/>
      <c r="DY183" s="72"/>
      <c r="DZ183" s="74"/>
      <c r="EA183" s="68"/>
      <c r="EB183" s="68"/>
      <c r="EC183" s="68"/>
      <c r="ED183" s="68"/>
      <c r="EE183" s="68"/>
      <c r="EF183" s="68"/>
      <c r="EG183" s="68"/>
      <c r="EH183" s="68"/>
      <c r="EI183" s="68"/>
      <c r="EJ183" s="68"/>
      <c r="EK183" s="68"/>
    </row>
    <row r="184" spans="1:141" ht="30" customHeight="1">
      <c r="A184" s="2" t="s">
        <v>2064</v>
      </c>
      <c r="B184" s="84">
        <v>2026</v>
      </c>
      <c r="C184" s="85" t="s">
        <v>2368</v>
      </c>
      <c r="D184" s="85" t="e">
        <v>#REF!</v>
      </c>
      <c r="E184" s="85" t="s">
        <v>125</v>
      </c>
      <c r="F184" s="85">
        <v>145515</v>
      </c>
      <c r="G184" s="89">
        <v>46038</v>
      </c>
      <c r="H184" s="85" t="s">
        <v>2320</v>
      </c>
      <c r="I184" s="85" t="s">
        <v>2369</v>
      </c>
      <c r="J184" s="92" t="s">
        <v>2370</v>
      </c>
      <c r="K184" s="92" t="s">
        <v>2371</v>
      </c>
      <c r="L184" s="85" t="s">
        <v>2372</v>
      </c>
      <c r="M184" s="85" t="s">
        <v>2325</v>
      </c>
      <c r="N184" s="85">
        <v>80111700</v>
      </c>
      <c r="O184" s="85" t="s">
        <v>2326</v>
      </c>
      <c r="P184" s="85" t="s">
        <v>2373</v>
      </c>
      <c r="Q184" s="85">
        <v>164</v>
      </c>
      <c r="R184" s="89">
        <v>46031</v>
      </c>
      <c r="S184" s="85">
        <v>1682</v>
      </c>
      <c r="T184" s="89">
        <v>46042</v>
      </c>
      <c r="U184" s="85" t="s">
        <v>134</v>
      </c>
      <c r="V184" s="85" t="s">
        <v>135</v>
      </c>
      <c r="W184" s="85" t="s">
        <v>136</v>
      </c>
      <c r="X184" s="85">
        <v>1</v>
      </c>
      <c r="Y184" s="85" t="s">
        <v>2340</v>
      </c>
      <c r="Z184" s="85" t="s">
        <v>2372</v>
      </c>
      <c r="AA184" s="85" t="s">
        <v>138</v>
      </c>
      <c r="AB184" s="85" t="s">
        <v>139</v>
      </c>
      <c r="AC184" s="85" t="s">
        <v>203</v>
      </c>
      <c r="AD184" s="85"/>
      <c r="AE184" s="85">
        <v>53014544</v>
      </c>
      <c r="AF184" s="85">
        <v>9</v>
      </c>
      <c r="AG184" s="89">
        <v>30897</v>
      </c>
      <c r="AH184" s="85" t="s">
        <v>2374</v>
      </c>
      <c r="AI184" s="85"/>
      <c r="AJ184" s="92">
        <v>3203473655</v>
      </c>
      <c r="AK184" s="85" t="s">
        <v>2375</v>
      </c>
      <c r="AL184" s="85" t="s">
        <v>189</v>
      </c>
      <c r="AM184" s="85" t="s">
        <v>144</v>
      </c>
      <c r="AN184" s="85" t="s">
        <v>2182</v>
      </c>
      <c r="AO184" s="85">
        <v>79642822</v>
      </c>
      <c r="AP184" s="85" t="s">
        <v>2183</v>
      </c>
      <c r="AQ184" s="85"/>
      <c r="AR184" s="85"/>
      <c r="AS184" s="89">
        <v>46062</v>
      </c>
      <c r="AT184" s="85"/>
      <c r="AU184" s="85"/>
      <c r="AV184" s="85"/>
      <c r="AW184" s="85"/>
      <c r="AX184" s="85" t="s">
        <v>2184</v>
      </c>
      <c r="AY184" s="85" t="s">
        <v>147</v>
      </c>
      <c r="AZ184" s="105">
        <v>46036</v>
      </c>
      <c r="BA184" s="105">
        <v>46038</v>
      </c>
      <c r="BB184" s="115">
        <v>46432000</v>
      </c>
      <c r="BC184" s="105">
        <v>46042</v>
      </c>
      <c r="BD184" s="105">
        <v>46284</v>
      </c>
      <c r="BE184" s="105">
        <f t="shared" si="8"/>
        <v>46284</v>
      </c>
      <c r="BF184" s="122"/>
      <c r="BG184" s="85" t="s">
        <v>929</v>
      </c>
      <c r="BH184" s="110">
        <v>5804000</v>
      </c>
      <c r="BI184" s="85"/>
      <c r="BJ184" s="85"/>
      <c r="BK184" s="85"/>
      <c r="BL184" s="85"/>
      <c r="BM184" s="85"/>
      <c r="BN184" s="85"/>
      <c r="BO184" s="85"/>
      <c r="BP184" s="85"/>
      <c r="BQ184" s="85"/>
      <c r="BR184" s="85"/>
      <c r="BS184" s="85"/>
      <c r="BT184" s="85"/>
      <c r="BU184" s="85"/>
      <c r="BV184" s="85"/>
      <c r="BW184" s="85"/>
      <c r="BX184" s="85"/>
      <c r="BY184" s="85"/>
      <c r="BZ184" s="85"/>
      <c r="CA184" s="85"/>
      <c r="CB184" s="85"/>
      <c r="CC184" s="85"/>
      <c r="CD184" s="85"/>
      <c r="CE184" s="85"/>
      <c r="CF184" s="85"/>
      <c r="CG184" s="85"/>
      <c r="CH184" s="85"/>
      <c r="CI184" s="85"/>
      <c r="CJ184" s="85"/>
      <c r="CK184" s="85"/>
      <c r="CL184" s="85">
        <v>0</v>
      </c>
      <c r="CM184" s="110">
        <v>46432000</v>
      </c>
      <c r="CN184" s="85"/>
      <c r="CO184" s="89">
        <v>46284</v>
      </c>
      <c r="CP184" s="89">
        <f t="shared" si="7"/>
        <v>46464</v>
      </c>
      <c r="CQ184" s="115">
        <v>46432000</v>
      </c>
      <c r="CR184" s="85" t="s">
        <v>149</v>
      </c>
      <c r="CS184" s="89">
        <v>46038</v>
      </c>
      <c r="CT184" s="128">
        <v>3344101271853</v>
      </c>
      <c r="CU184" s="85"/>
      <c r="CV184" s="85"/>
      <c r="CW184" s="85" t="s">
        <v>2332</v>
      </c>
      <c r="CX184" s="85" t="s">
        <v>203</v>
      </c>
      <c r="CY184" s="85" t="s">
        <v>324</v>
      </c>
      <c r="CZ184" s="85">
        <v>2537</v>
      </c>
      <c r="DA184" s="85" t="s">
        <v>152</v>
      </c>
      <c r="DB184" s="85">
        <v>5</v>
      </c>
      <c r="DC184" s="85" t="s">
        <v>153</v>
      </c>
      <c r="DD184" s="85"/>
      <c r="DE184" s="85"/>
      <c r="DF184" s="85"/>
      <c r="DG184" s="85"/>
      <c r="DH184" s="85"/>
      <c r="DI184" s="85"/>
      <c r="DJ184" s="85"/>
      <c r="DK184" s="85"/>
      <c r="DL184" s="85"/>
      <c r="DM184" s="85"/>
      <c r="DN184" s="85"/>
      <c r="DO184" s="85"/>
      <c r="DP184" s="85"/>
      <c r="DQ184" s="85"/>
      <c r="DR184" s="85"/>
      <c r="DS184" s="85"/>
      <c r="DT184" s="86"/>
      <c r="DU184" s="81"/>
      <c r="DV184" s="72"/>
      <c r="DW184" s="72"/>
      <c r="DX184" s="72"/>
      <c r="DY184" s="72"/>
      <c r="DZ184" s="74"/>
      <c r="EA184" s="68"/>
      <c r="EB184" s="68"/>
      <c r="EC184" s="68"/>
      <c r="ED184" s="68"/>
      <c r="EE184" s="68"/>
      <c r="EF184" s="68"/>
      <c r="EG184" s="68"/>
      <c r="EH184" s="68"/>
      <c r="EI184" s="68"/>
      <c r="EJ184" s="68"/>
      <c r="EK184" s="68"/>
    </row>
    <row r="185" spans="1:141" ht="30" customHeight="1">
      <c r="A185" s="2" t="s">
        <v>2064</v>
      </c>
      <c r="B185" s="84">
        <v>2026</v>
      </c>
      <c r="C185" s="85" t="s">
        <v>2376</v>
      </c>
      <c r="D185" s="85" t="e">
        <v>#REF!</v>
      </c>
      <c r="E185" s="85" t="s">
        <v>125</v>
      </c>
      <c r="F185" s="85">
        <v>145515</v>
      </c>
      <c r="G185" s="89">
        <v>46038</v>
      </c>
      <c r="H185" s="85" t="s">
        <v>2320</v>
      </c>
      <c r="I185" s="85" t="s">
        <v>2377</v>
      </c>
      <c r="J185" s="92" t="s">
        <v>2378</v>
      </c>
      <c r="K185" s="92" t="s">
        <v>2379</v>
      </c>
      <c r="L185" s="85" t="s">
        <v>2380</v>
      </c>
      <c r="M185" s="85" t="s">
        <v>2325</v>
      </c>
      <c r="N185" s="85">
        <v>80111700</v>
      </c>
      <c r="O185" s="85" t="s">
        <v>2326</v>
      </c>
      <c r="P185" s="85" t="s">
        <v>2381</v>
      </c>
      <c r="Q185" s="85">
        <v>164</v>
      </c>
      <c r="R185" s="89">
        <v>46031</v>
      </c>
      <c r="S185" s="85">
        <v>1689</v>
      </c>
      <c r="T185" s="89">
        <v>46042</v>
      </c>
      <c r="U185" s="85" t="s">
        <v>134</v>
      </c>
      <c r="V185" s="85" t="s">
        <v>135</v>
      </c>
      <c r="W185" s="85" t="s">
        <v>136</v>
      </c>
      <c r="X185" s="85">
        <v>1</v>
      </c>
      <c r="Y185" s="85" t="s">
        <v>2340</v>
      </c>
      <c r="Z185" s="85" t="s">
        <v>2380</v>
      </c>
      <c r="AA185" s="85" t="s">
        <v>138</v>
      </c>
      <c r="AB185" s="85" t="s">
        <v>139</v>
      </c>
      <c r="AC185" s="85" t="s">
        <v>140</v>
      </c>
      <c r="AD185" s="85"/>
      <c r="AE185" s="85">
        <v>39618121</v>
      </c>
      <c r="AF185" s="85">
        <v>9</v>
      </c>
      <c r="AG185" s="89">
        <v>23924</v>
      </c>
      <c r="AH185" s="85" t="s">
        <v>2382</v>
      </c>
      <c r="AI185" s="85"/>
      <c r="AJ185" s="92">
        <v>3153776478</v>
      </c>
      <c r="AK185" s="85" t="s">
        <v>2383</v>
      </c>
      <c r="AL185" s="85" t="s">
        <v>143</v>
      </c>
      <c r="AM185" s="85" t="s">
        <v>234</v>
      </c>
      <c r="AN185" s="85" t="s">
        <v>2220</v>
      </c>
      <c r="AO185" s="85">
        <v>52804730</v>
      </c>
      <c r="AP185" s="85" t="s">
        <v>2196</v>
      </c>
      <c r="AQ185" s="85"/>
      <c r="AR185" s="85"/>
      <c r="AS185" s="89">
        <v>46062</v>
      </c>
      <c r="AT185" s="85"/>
      <c r="AU185" s="85"/>
      <c r="AV185" s="85"/>
      <c r="AW185" s="85"/>
      <c r="AX185" s="85" t="s">
        <v>2245</v>
      </c>
      <c r="AY185" s="85" t="s">
        <v>147</v>
      </c>
      <c r="AZ185" s="105">
        <v>46036</v>
      </c>
      <c r="BA185" s="105">
        <v>46038</v>
      </c>
      <c r="BB185" s="115">
        <v>46432000</v>
      </c>
      <c r="BC185" s="105">
        <v>46042</v>
      </c>
      <c r="BD185" s="105">
        <v>46284</v>
      </c>
      <c r="BE185" s="105">
        <f t="shared" si="8"/>
        <v>46284</v>
      </c>
      <c r="BF185" s="122"/>
      <c r="BG185" s="85" t="s">
        <v>929</v>
      </c>
      <c r="BH185" s="110">
        <v>5804000</v>
      </c>
      <c r="BI185" s="85"/>
      <c r="BJ185" s="85"/>
      <c r="BK185" s="85"/>
      <c r="BL185" s="85"/>
      <c r="BM185" s="85"/>
      <c r="BN185" s="85"/>
      <c r="BO185" s="85"/>
      <c r="BP185" s="85"/>
      <c r="BQ185" s="85"/>
      <c r="BR185" s="85"/>
      <c r="BS185" s="85"/>
      <c r="BT185" s="85"/>
      <c r="BU185" s="85"/>
      <c r="BV185" s="85"/>
      <c r="BW185" s="85"/>
      <c r="BX185" s="85"/>
      <c r="BY185" s="85"/>
      <c r="BZ185" s="85"/>
      <c r="CA185" s="85"/>
      <c r="CB185" s="85"/>
      <c r="CC185" s="85"/>
      <c r="CD185" s="85"/>
      <c r="CE185" s="85"/>
      <c r="CF185" s="85"/>
      <c r="CG185" s="85"/>
      <c r="CH185" s="85"/>
      <c r="CI185" s="85"/>
      <c r="CJ185" s="85"/>
      <c r="CK185" s="85"/>
      <c r="CL185" s="85">
        <v>0</v>
      </c>
      <c r="CM185" s="110">
        <v>46432000</v>
      </c>
      <c r="CN185" s="85"/>
      <c r="CO185" s="89">
        <v>46284</v>
      </c>
      <c r="CP185" s="89">
        <f t="shared" si="7"/>
        <v>46464</v>
      </c>
      <c r="CQ185" s="115">
        <v>46432000</v>
      </c>
      <c r="CR185" s="85" t="s">
        <v>223</v>
      </c>
      <c r="CS185" s="89">
        <v>46038</v>
      </c>
      <c r="CT185" s="128">
        <v>1446101157716</v>
      </c>
      <c r="CU185" s="85"/>
      <c r="CV185" s="85"/>
      <c r="CW185" s="85" t="s">
        <v>2332</v>
      </c>
      <c r="CX185" s="85" t="s">
        <v>140</v>
      </c>
      <c r="CY185" s="85" t="s">
        <v>453</v>
      </c>
      <c r="CZ185" s="85">
        <v>2537</v>
      </c>
      <c r="DA185" s="85" t="s">
        <v>152</v>
      </c>
      <c r="DB185" s="85">
        <v>5</v>
      </c>
      <c r="DC185" s="85" t="s">
        <v>153</v>
      </c>
      <c r="DD185" s="85"/>
      <c r="DE185" s="85"/>
      <c r="DF185" s="85"/>
      <c r="DG185" s="85"/>
      <c r="DH185" s="85"/>
      <c r="DI185" s="85"/>
      <c r="DJ185" s="85"/>
      <c r="DK185" s="85"/>
      <c r="DL185" s="85"/>
      <c r="DM185" s="85"/>
      <c r="DN185" s="85"/>
      <c r="DO185" s="85"/>
      <c r="DP185" s="85"/>
      <c r="DQ185" s="85"/>
      <c r="DR185" s="85"/>
      <c r="DS185" s="85"/>
      <c r="DT185" s="86"/>
      <c r="DU185" s="81"/>
      <c r="DV185" s="72"/>
      <c r="DW185" s="72"/>
      <c r="DX185" s="72"/>
      <c r="DY185" s="72"/>
      <c r="DZ185" s="74"/>
      <c r="EA185" s="68"/>
      <c r="EB185" s="68"/>
      <c r="EC185" s="68"/>
      <c r="ED185" s="68"/>
      <c r="EE185" s="68"/>
      <c r="EF185" s="68"/>
      <c r="EG185" s="68"/>
      <c r="EH185" s="68"/>
      <c r="EI185" s="68"/>
      <c r="EJ185" s="68"/>
      <c r="EK185" s="68"/>
    </row>
    <row r="186" spans="1:141" ht="30" customHeight="1">
      <c r="A186" s="2" t="s">
        <v>2064</v>
      </c>
      <c r="B186" s="84">
        <v>2026</v>
      </c>
      <c r="C186" s="85" t="s">
        <v>2384</v>
      </c>
      <c r="D186" s="85" t="e">
        <v>#REF!</v>
      </c>
      <c r="E186" s="85" t="s">
        <v>125</v>
      </c>
      <c r="F186" s="85">
        <v>145515</v>
      </c>
      <c r="G186" s="89">
        <v>46038</v>
      </c>
      <c r="H186" s="85" t="s">
        <v>2320</v>
      </c>
      <c r="I186" s="85" t="s">
        <v>2385</v>
      </c>
      <c r="J186" s="92" t="s">
        <v>2386</v>
      </c>
      <c r="K186" s="92" t="s">
        <v>2387</v>
      </c>
      <c r="L186" s="85" t="s">
        <v>2388</v>
      </c>
      <c r="M186" s="85" t="s">
        <v>2325</v>
      </c>
      <c r="N186" s="85">
        <v>80111700</v>
      </c>
      <c r="O186" s="85" t="s">
        <v>2326</v>
      </c>
      <c r="P186" s="85" t="s">
        <v>2389</v>
      </c>
      <c r="Q186" s="85">
        <v>164</v>
      </c>
      <c r="R186" s="89">
        <v>46031</v>
      </c>
      <c r="S186" s="85">
        <v>1683</v>
      </c>
      <c r="T186" s="89">
        <v>46042</v>
      </c>
      <c r="U186" s="85" t="s">
        <v>134</v>
      </c>
      <c r="V186" s="85" t="s">
        <v>135</v>
      </c>
      <c r="W186" s="85" t="s">
        <v>136</v>
      </c>
      <c r="X186" s="85">
        <v>1</v>
      </c>
      <c r="Y186" s="85" t="s">
        <v>2340</v>
      </c>
      <c r="Z186" s="85" t="s">
        <v>2388</v>
      </c>
      <c r="AA186" s="85" t="s">
        <v>138</v>
      </c>
      <c r="AB186" s="85" t="s">
        <v>139</v>
      </c>
      <c r="AC186" s="85" t="s">
        <v>203</v>
      </c>
      <c r="AD186" s="85"/>
      <c r="AE186" s="85">
        <v>1015431124</v>
      </c>
      <c r="AF186" s="85">
        <v>1</v>
      </c>
      <c r="AG186" s="89">
        <v>33735</v>
      </c>
      <c r="AH186" s="85" t="s">
        <v>2390</v>
      </c>
      <c r="AI186" s="85" t="e">
        <v>#REF!</v>
      </c>
      <c r="AJ186" s="92">
        <v>3107820844</v>
      </c>
      <c r="AK186" s="85" t="s">
        <v>2391</v>
      </c>
      <c r="AL186" s="85" t="s">
        <v>143</v>
      </c>
      <c r="AM186" s="85" t="s">
        <v>385</v>
      </c>
      <c r="AN186" s="85" t="s">
        <v>2292</v>
      </c>
      <c r="AO186" s="85">
        <v>79413209</v>
      </c>
      <c r="AP186" s="85" t="s">
        <v>2293</v>
      </c>
      <c r="AQ186" s="85"/>
      <c r="AR186" s="85"/>
      <c r="AS186" s="89">
        <v>46062</v>
      </c>
      <c r="AT186" s="85"/>
      <c r="AU186" s="85"/>
      <c r="AV186" s="85"/>
      <c r="AW186" s="85"/>
      <c r="AX186" s="85" t="s">
        <v>2294</v>
      </c>
      <c r="AY186" s="85" t="s">
        <v>147</v>
      </c>
      <c r="AZ186" s="105">
        <v>46036</v>
      </c>
      <c r="BA186" s="105">
        <v>46038</v>
      </c>
      <c r="BB186" s="115">
        <v>46432000</v>
      </c>
      <c r="BC186" s="105">
        <v>46044</v>
      </c>
      <c r="BD186" s="105">
        <v>46286</v>
      </c>
      <c r="BE186" s="105">
        <f t="shared" si="8"/>
        <v>46286</v>
      </c>
      <c r="BF186" s="122"/>
      <c r="BG186" s="85" t="s">
        <v>929</v>
      </c>
      <c r="BH186" s="110">
        <v>5804000</v>
      </c>
      <c r="BI186" s="85"/>
      <c r="BJ186" s="85"/>
      <c r="BK186" s="85"/>
      <c r="BL186" s="85"/>
      <c r="BM186" s="85"/>
      <c r="BN186" s="85"/>
      <c r="BO186" s="85"/>
      <c r="BP186" s="85"/>
      <c r="BQ186" s="85"/>
      <c r="BR186" s="85"/>
      <c r="BS186" s="85"/>
      <c r="BT186" s="85"/>
      <c r="BU186" s="85"/>
      <c r="BV186" s="85"/>
      <c r="BW186" s="85"/>
      <c r="BX186" s="85"/>
      <c r="BY186" s="85"/>
      <c r="BZ186" s="85"/>
      <c r="CA186" s="85"/>
      <c r="CB186" s="85"/>
      <c r="CC186" s="85"/>
      <c r="CD186" s="85"/>
      <c r="CE186" s="85"/>
      <c r="CF186" s="85"/>
      <c r="CG186" s="85"/>
      <c r="CH186" s="85"/>
      <c r="CI186" s="85"/>
      <c r="CJ186" s="85"/>
      <c r="CK186" s="85"/>
      <c r="CL186" s="85">
        <v>0</v>
      </c>
      <c r="CM186" s="110">
        <v>46432000</v>
      </c>
      <c r="CN186" s="85"/>
      <c r="CO186" s="89">
        <v>46286</v>
      </c>
      <c r="CP186" s="89">
        <f t="shared" si="7"/>
        <v>46466</v>
      </c>
      <c r="CQ186" s="115">
        <v>46432000</v>
      </c>
      <c r="CR186" s="85" t="s">
        <v>149</v>
      </c>
      <c r="CS186" s="89">
        <v>46041</v>
      </c>
      <c r="CT186" s="128">
        <v>3746101008125</v>
      </c>
      <c r="CU186" s="85"/>
      <c r="CV186" s="85"/>
      <c r="CW186" s="85" t="s">
        <v>2332</v>
      </c>
      <c r="CX186" s="85" t="s">
        <v>203</v>
      </c>
      <c r="CY186" s="85" t="s">
        <v>324</v>
      </c>
      <c r="CZ186" s="85">
        <v>2537</v>
      </c>
      <c r="DA186" s="85" t="s">
        <v>152</v>
      </c>
      <c r="DB186" s="85">
        <v>5</v>
      </c>
      <c r="DC186" s="85" t="s">
        <v>153</v>
      </c>
      <c r="DD186" s="85"/>
      <c r="DE186" s="85"/>
      <c r="DF186" s="85"/>
      <c r="DG186" s="85"/>
      <c r="DH186" s="85"/>
      <c r="DI186" s="85"/>
      <c r="DJ186" s="85"/>
      <c r="DK186" s="85"/>
      <c r="DL186" s="85"/>
      <c r="DM186" s="85"/>
      <c r="DN186" s="85"/>
      <c r="DO186" s="85"/>
      <c r="DP186" s="85"/>
      <c r="DQ186" s="85"/>
      <c r="DR186" s="85"/>
      <c r="DS186" s="85"/>
      <c r="DT186" s="86"/>
      <c r="DU186" s="81"/>
      <c r="DV186" s="72"/>
      <c r="DW186" s="72"/>
      <c r="DX186" s="72"/>
      <c r="DY186" s="72"/>
      <c r="DZ186" s="74"/>
      <c r="EA186" s="68"/>
      <c r="EB186" s="68"/>
      <c r="EC186" s="68"/>
      <c r="ED186" s="68"/>
      <c r="EE186" s="68"/>
      <c r="EF186" s="68"/>
      <c r="EG186" s="68"/>
      <c r="EH186" s="68"/>
      <c r="EI186" s="68"/>
      <c r="EJ186" s="68"/>
      <c r="EK186" s="68"/>
    </row>
    <row r="187" spans="1:141" ht="30" customHeight="1">
      <c r="A187" s="2" t="s">
        <v>2064</v>
      </c>
      <c r="B187" s="84">
        <v>2026</v>
      </c>
      <c r="C187" s="85" t="s">
        <v>2392</v>
      </c>
      <c r="D187" s="85" t="e">
        <v>#REF!</v>
      </c>
      <c r="E187" s="85" t="s">
        <v>125</v>
      </c>
      <c r="F187" s="85">
        <v>145515</v>
      </c>
      <c r="G187" s="89">
        <v>46038</v>
      </c>
      <c r="H187" s="85" t="s">
        <v>2320</v>
      </c>
      <c r="I187" s="85" t="s">
        <v>2393</v>
      </c>
      <c r="J187" s="92" t="s">
        <v>2394</v>
      </c>
      <c r="K187" s="92" t="s">
        <v>2395</v>
      </c>
      <c r="L187" s="85" t="s">
        <v>2396</v>
      </c>
      <c r="M187" s="85" t="s">
        <v>2325</v>
      </c>
      <c r="N187" s="85">
        <v>80111700</v>
      </c>
      <c r="O187" s="85" t="s">
        <v>2326</v>
      </c>
      <c r="P187" s="85" t="s">
        <v>2397</v>
      </c>
      <c r="Q187" s="85">
        <v>164</v>
      </c>
      <c r="R187" s="89">
        <v>46031</v>
      </c>
      <c r="S187" s="85">
        <v>1690</v>
      </c>
      <c r="T187" s="89">
        <v>46042</v>
      </c>
      <c r="U187" s="85" t="s">
        <v>134</v>
      </c>
      <c r="V187" s="85" t="s">
        <v>135</v>
      </c>
      <c r="W187" s="85" t="s">
        <v>136</v>
      </c>
      <c r="X187" s="85">
        <v>1</v>
      </c>
      <c r="Y187" s="85" t="s">
        <v>2340</v>
      </c>
      <c r="Z187" s="85" t="s">
        <v>2396</v>
      </c>
      <c r="AA187" s="85" t="s">
        <v>138</v>
      </c>
      <c r="AB187" s="85" t="s">
        <v>164</v>
      </c>
      <c r="AC187" s="85" t="s">
        <v>203</v>
      </c>
      <c r="AD187" s="85"/>
      <c r="AE187" s="85">
        <v>52962591</v>
      </c>
      <c r="AF187" s="85">
        <v>8</v>
      </c>
      <c r="AG187" s="89">
        <v>30342</v>
      </c>
      <c r="AH187" s="85" t="s">
        <v>2398</v>
      </c>
      <c r="AI187" s="85"/>
      <c r="AJ187" s="92">
        <v>3013961489</v>
      </c>
      <c r="AK187" s="85" t="s">
        <v>2399</v>
      </c>
      <c r="AL187" s="85" t="s">
        <v>221</v>
      </c>
      <c r="AM187" s="85" t="s">
        <v>144</v>
      </c>
      <c r="AN187" s="85" t="s">
        <v>2220</v>
      </c>
      <c r="AO187" s="85">
        <v>80259844</v>
      </c>
      <c r="AP187" s="85" t="s">
        <v>2221</v>
      </c>
      <c r="AQ187" s="85"/>
      <c r="AR187" s="85"/>
      <c r="AS187" s="89">
        <v>46062</v>
      </c>
      <c r="AT187" s="85"/>
      <c r="AU187" s="85"/>
      <c r="AV187" s="85"/>
      <c r="AW187" s="85"/>
      <c r="AX187" s="85" t="s">
        <v>2222</v>
      </c>
      <c r="AY187" s="85" t="s">
        <v>147</v>
      </c>
      <c r="AZ187" s="105">
        <v>46036</v>
      </c>
      <c r="BA187" s="105">
        <v>46038</v>
      </c>
      <c r="BB187" s="115">
        <v>46432000</v>
      </c>
      <c r="BC187" s="105">
        <v>46042</v>
      </c>
      <c r="BD187" s="105">
        <v>46284</v>
      </c>
      <c r="BE187" s="105">
        <f t="shared" si="8"/>
        <v>46284</v>
      </c>
      <c r="BF187" s="122"/>
      <c r="BG187" s="85" t="s">
        <v>929</v>
      </c>
      <c r="BH187" s="110">
        <v>5804000</v>
      </c>
      <c r="BI187" s="85"/>
      <c r="BJ187" s="85"/>
      <c r="BK187" s="85"/>
      <c r="BL187" s="85"/>
      <c r="BM187" s="85"/>
      <c r="BN187" s="85"/>
      <c r="BO187" s="85"/>
      <c r="BP187" s="85"/>
      <c r="BQ187" s="85"/>
      <c r="BR187" s="85"/>
      <c r="BS187" s="85"/>
      <c r="BT187" s="85"/>
      <c r="BU187" s="85"/>
      <c r="BV187" s="85"/>
      <c r="BW187" s="85"/>
      <c r="BX187" s="85"/>
      <c r="BY187" s="85"/>
      <c r="BZ187" s="85"/>
      <c r="CA187" s="85"/>
      <c r="CB187" s="85"/>
      <c r="CC187" s="85"/>
      <c r="CD187" s="85"/>
      <c r="CE187" s="85"/>
      <c r="CF187" s="85"/>
      <c r="CG187" s="85"/>
      <c r="CH187" s="85"/>
      <c r="CI187" s="85"/>
      <c r="CJ187" s="85"/>
      <c r="CK187" s="85"/>
      <c r="CL187" s="85">
        <v>0</v>
      </c>
      <c r="CM187" s="110">
        <v>46432000</v>
      </c>
      <c r="CN187" s="85"/>
      <c r="CO187" s="89">
        <v>46284</v>
      </c>
      <c r="CP187" s="89">
        <f t="shared" si="7"/>
        <v>46464</v>
      </c>
      <c r="CQ187" s="115">
        <v>46432000</v>
      </c>
      <c r="CR187" s="85" t="s">
        <v>172</v>
      </c>
      <c r="CS187" s="89">
        <v>46038</v>
      </c>
      <c r="CT187" s="128" t="s">
        <v>2400</v>
      </c>
      <c r="CU187" s="85"/>
      <c r="CV187" s="85"/>
      <c r="CW187" s="85" t="s">
        <v>2332</v>
      </c>
      <c r="CX187" s="85" t="s">
        <v>203</v>
      </c>
      <c r="CY187" s="85" t="s">
        <v>235</v>
      </c>
      <c r="CZ187" s="85">
        <v>2537</v>
      </c>
      <c r="DA187" s="85" t="s">
        <v>152</v>
      </c>
      <c r="DB187" s="85">
        <v>5</v>
      </c>
      <c r="DC187" s="85" t="s">
        <v>153</v>
      </c>
      <c r="DD187" s="85"/>
      <c r="DE187" s="85"/>
      <c r="DF187" s="85"/>
      <c r="DG187" s="85"/>
      <c r="DH187" s="85"/>
      <c r="DI187" s="85"/>
      <c r="DJ187" s="85"/>
      <c r="DK187" s="85"/>
      <c r="DL187" s="85"/>
      <c r="DM187" s="85"/>
      <c r="DN187" s="85"/>
      <c r="DO187" s="85"/>
      <c r="DP187" s="85"/>
      <c r="DQ187" s="85"/>
      <c r="DR187" s="85"/>
      <c r="DS187" s="85"/>
      <c r="DT187" s="86"/>
      <c r="DU187" s="81"/>
      <c r="DV187" s="72"/>
      <c r="DW187" s="72"/>
      <c r="DX187" s="72"/>
      <c r="DY187" s="72"/>
      <c r="DZ187" s="74"/>
      <c r="EA187" s="68"/>
      <c r="EB187" s="68"/>
      <c r="EC187" s="68"/>
      <c r="ED187" s="68"/>
      <c r="EE187" s="68"/>
      <c r="EF187" s="68"/>
      <c r="EG187" s="68"/>
      <c r="EH187" s="68"/>
      <c r="EI187" s="68"/>
      <c r="EJ187" s="68"/>
      <c r="EK187" s="68"/>
    </row>
    <row r="188" spans="1:141" ht="30" customHeight="1">
      <c r="A188" s="2" t="s">
        <v>2064</v>
      </c>
      <c r="B188" s="84">
        <v>2026</v>
      </c>
      <c r="C188" s="85" t="s">
        <v>2401</v>
      </c>
      <c r="D188" s="85" t="e">
        <v>#REF!</v>
      </c>
      <c r="E188" s="85" t="s">
        <v>125</v>
      </c>
      <c r="F188" s="85">
        <v>145515</v>
      </c>
      <c r="G188" s="89">
        <v>46038</v>
      </c>
      <c r="H188" s="85" t="s">
        <v>2320</v>
      </c>
      <c r="I188" s="85" t="s">
        <v>2402</v>
      </c>
      <c r="J188" s="92" t="s">
        <v>2403</v>
      </c>
      <c r="K188" s="92" t="s">
        <v>2404</v>
      </c>
      <c r="L188" s="85" t="s">
        <v>2405</v>
      </c>
      <c r="M188" s="85" t="s">
        <v>2325</v>
      </c>
      <c r="N188" s="85">
        <v>80111700</v>
      </c>
      <c r="O188" s="85" t="s">
        <v>2326</v>
      </c>
      <c r="P188" s="85" t="s">
        <v>2406</v>
      </c>
      <c r="Q188" s="85">
        <v>164</v>
      </c>
      <c r="R188" s="89">
        <v>46031</v>
      </c>
      <c r="S188" s="85">
        <v>1684</v>
      </c>
      <c r="T188" s="89">
        <v>46042</v>
      </c>
      <c r="U188" s="85" t="s">
        <v>134</v>
      </c>
      <c r="V188" s="85" t="s">
        <v>135</v>
      </c>
      <c r="W188" s="85" t="s">
        <v>136</v>
      </c>
      <c r="X188" s="85">
        <v>1</v>
      </c>
      <c r="Y188" s="85" t="s">
        <v>2340</v>
      </c>
      <c r="Z188" s="85" t="s">
        <v>2405</v>
      </c>
      <c r="AA188" s="85" t="s">
        <v>138</v>
      </c>
      <c r="AB188" s="85" t="s">
        <v>139</v>
      </c>
      <c r="AC188" s="85" t="s">
        <v>140</v>
      </c>
      <c r="AD188" s="85"/>
      <c r="AE188" s="85">
        <v>51941894</v>
      </c>
      <c r="AF188" s="85">
        <v>0</v>
      </c>
      <c r="AG188" s="89">
        <v>30690</v>
      </c>
      <c r="AH188" s="85" t="s">
        <v>2407</v>
      </c>
      <c r="AI188" s="85"/>
      <c r="AJ188" s="92">
        <v>3002085580</v>
      </c>
      <c r="AK188" s="85" t="s">
        <v>2408</v>
      </c>
      <c r="AL188" s="85" t="s">
        <v>189</v>
      </c>
      <c r="AM188" s="85" t="s">
        <v>234</v>
      </c>
      <c r="AN188" s="85" t="s">
        <v>2220</v>
      </c>
      <c r="AO188" s="85">
        <v>52804730</v>
      </c>
      <c r="AP188" s="85" t="s">
        <v>2196</v>
      </c>
      <c r="AQ188" s="85"/>
      <c r="AR188" s="85"/>
      <c r="AS188" s="89">
        <v>46062</v>
      </c>
      <c r="AT188" s="85"/>
      <c r="AU188" s="85"/>
      <c r="AV188" s="85"/>
      <c r="AW188" s="85"/>
      <c r="AX188" s="85" t="s">
        <v>2245</v>
      </c>
      <c r="AY188" s="85" t="s">
        <v>147</v>
      </c>
      <c r="AZ188" s="105">
        <v>46036</v>
      </c>
      <c r="BA188" s="105">
        <v>46038</v>
      </c>
      <c r="BB188" s="115">
        <v>46432000</v>
      </c>
      <c r="BC188" s="105">
        <v>46042</v>
      </c>
      <c r="BD188" s="105">
        <v>46279</v>
      </c>
      <c r="BE188" s="105">
        <f t="shared" si="8"/>
        <v>46279</v>
      </c>
      <c r="BF188" s="122"/>
      <c r="BG188" s="85" t="s">
        <v>929</v>
      </c>
      <c r="BH188" s="110">
        <v>5804000</v>
      </c>
      <c r="BI188" s="85"/>
      <c r="BJ188" s="85"/>
      <c r="BK188" s="85"/>
      <c r="BL188" s="85"/>
      <c r="BM188" s="85"/>
      <c r="BN188" s="85"/>
      <c r="BO188" s="85"/>
      <c r="BP188" s="85"/>
      <c r="BQ188" s="85"/>
      <c r="BR188" s="85"/>
      <c r="BS188" s="85"/>
      <c r="BT188" s="85"/>
      <c r="BU188" s="85"/>
      <c r="BV188" s="85"/>
      <c r="BW188" s="85"/>
      <c r="BX188" s="85"/>
      <c r="BY188" s="85"/>
      <c r="BZ188" s="85"/>
      <c r="CA188" s="85"/>
      <c r="CB188" s="85"/>
      <c r="CC188" s="85"/>
      <c r="CD188" s="85"/>
      <c r="CE188" s="85"/>
      <c r="CF188" s="85"/>
      <c r="CG188" s="85"/>
      <c r="CH188" s="85"/>
      <c r="CI188" s="85"/>
      <c r="CJ188" s="85"/>
      <c r="CK188" s="85"/>
      <c r="CL188" s="85">
        <v>0</v>
      </c>
      <c r="CM188" s="110">
        <v>46432000</v>
      </c>
      <c r="CN188" s="85"/>
      <c r="CO188" s="89">
        <v>46279</v>
      </c>
      <c r="CP188" s="89">
        <f t="shared" si="7"/>
        <v>46459</v>
      </c>
      <c r="CQ188" s="115">
        <v>46432000</v>
      </c>
      <c r="CR188" s="85" t="s">
        <v>223</v>
      </c>
      <c r="CS188" s="89">
        <v>46038</v>
      </c>
      <c r="CT188" s="128">
        <v>1146101097248</v>
      </c>
      <c r="CU188" s="85"/>
      <c r="CV188" s="85"/>
      <c r="CW188" s="85" t="s">
        <v>2332</v>
      </c>
      <c r="CX188" s="85" t="s">
        <v>140</v>
      </c>
      <c r="CY188" s="85" t="s">
        <v>2409</v>
      </c>
      <c r="CZ188" s="85">
        <v>2537</v>
      </c>
      <c r="DA188" s="85" t="s">
        <v>152</v>
      </c>
      <c r="DB188" s="85">
        <v>5</v>
      </c>
      <c r="DC188" s="85" t="s">
        <v>153</v>
      </c>
      <c r="DD188" s="85"/>
      <c r="DE188" s="85"/>
      <c r="DF188" s="85"/>
      <c r="DG188" s="85"/>
      <c r="DH188" s="85"/>
      <c r="DI188" s="85"/>
      <c r="DJ188" s="85"/>
      <c r="DK188" s="85"/>
      <c r="DL188" s="85"/>
      <c r="DM188" s="85"/>
      <c r="DN188" s="85"/>
      <c r="DO188" s="85"/>
      <c r="DP188" s="85"/>
      <c r="DQ188" s="85"/>
      <c r="DR188" s="85"/>
      <c r="DS188" s="85"/>
      <c r="DT188" s="86"/>
      <c r="DU188" s="81"/>
      <c r="DV188" s="72"/>
      <c r="DW188" s="72"/>
      <c r="DX188" s="72"/>
      <c r="DY188" s="72"/>
      <c r="DZ188" s="74"/>
      <c r="EA188" s="68"/>
      <c r="EB188" s="68"/>
      <c r="EC188" s="68"/>
      <c r="ED188" s="68"/>
      <c r="EE188" s="68"/>
      <c r="EF188" s="68"/>
      <c r="EG188" s="68"/>
      <c r="EH188" s="68"/>
      <c r="EI188" s="68"/>
      <c r="EJ188" s="68"/>
      <c r="EK188" s="68"/>
    </row>
    <row r="189" spans="1:141" ht="30" customHeight="1">
      <c r="A189" s="2" t="s">
        <v>2064</v>
      </c>
      <c r="B189" s="84">
        <v>2026</v>
      </c>
      <c r="C189" s="85" t="s">
        <v>2410</v>
      </c>
      <c r="D189" s="85" t="e">
        <v>#REF!</v>
      </c>
      <c r="E189" s="85" t="s">
        <v>125</v>
      </c>
      <c r="F189" s="85">
        <v>145515</v>
      </c>
      <c r="G189" s="89">
        <v>46038</v>
      </c>
      <c r="H189" s="85" t="s">
        <v>2320</v>
      </c>
      <c r="I189" s="85" t="s">
        <v>2411</v>
      </c>
      <c r="J189" s="92" t="s">
        <v>2412</v>
      </c>
      <c r="K189" s="92" t="s">
        <v>2413</v>
      </c>
      <c r="L189" s="85" t="s">
        <v>2414</v>
      </c>
      <c r="M189" s="85" t="s">
        <v>2325</v>
      </c>
      <c r="N189" s="85">
        <v>80111700</v>
      </c>
      <c r="O189" s="85" t="s">
        <v>2326</v>
      </c>
      <c r="P189" s="85" t="s">
        <v>2415</v>
      </c>
      <c r="Q189" s="85">
        <v>164</v>
      </c>
      <c r="R189" s="89">
        <v>46031</v>
      </c>
      <c r="S189" s="85">
        <v>1687</v>
      </c>
      <c r="T189" s="89">
        <v>46042</v>
      </c>
      <c r="U189" s="85" t="s">
        <v>134</v>
      </c>
      <c r="V189" s="85" t="s">
        <v>135</v>
      </c>
      <c r="W189" s="85" t="s">
        <v>136</v>
      </c>
      <c r="X189" s="85">
        <v>1</v>
      </c>
      <c r="Y189" s="85" t="s">
        <v>2340</v>
      </c>
      <c r="Z189" s="85" t="s">
        <v>2414</v>
      </c>
      <c r="AA189" s="85" t="s">
        <v>138</v>
      </c>
      <c r="AB189" s="85" t="s">
        <v>164</v>
      </c>
      <c r="AC189" s="85" t="s">
        <v>203</v>
      </c>
      <c r="AD189" s="85"/>
      <c r="AE189" s="85">
        <v>1074132196</v>
      </c>
      <c r="AF189" s="85">
        <v>1</v>
      </c>
      <c r="AG189" s="89">
        <v>33245</v>
      </c>
      <c r="AH189" s="85" t="s">
        <v>2416</v>
      </c>
      <c r="AI189" s="85"/>
      <c r="AJ189" s="92">
        <v>3022564247</v>
      </c>
      <c r="AK189" s="85" t="s">
        <v>2417</v>
      </c>
      <c r="AL189" s="85" t="s">
        <v>143</v>
      </c>
      <c r="AM189" s="85" t="s">
        <v>385</v>
      </c>
      <c r="AN189" s="85" t="s">
        <v>2220</v>
      </c>
      <c r="AO189" s="85">
        <v>80259844</v>
      </c>
      <c r="AP189" s="85" t="s">
        <v>2221</v>
      </c>
      <c r="AQ189" s="85"/>
      <c r="AR189" s="85"/>
      <c r="AS189" s="89">
        <v>46062</v>
      </c>
      <c r="AT189" s="85"/>
      <c r="AU189" s="85"/>
      <c r="AV189" s="85"/>
      <c r="AW189" s="85"/>
      <c r="AX189" s="85" t="s">
        <v>2222</v>
      </c>
      <c r="AY189" s="85" t="s">
        <v>147</v>
      </c>
      <c r="AZ189" s="105">
        <v>46036</v>
      </c>
      <c r="BA189" s="105">
        <v>46038</v>
      </c>
      <c r="BB189" s="115">
        <v>46432000</v>
      </c>
      <c r="BC189" s="105">
        <v>46049</v>
      </c>
      <c r="BD189" s="105">
        <v>46291</v>
      </c>
      <c r="BE189" s="105">
        <f t="shared" si="8"/>
        <v>46291</v>
      </c>
      <c r="BF189" s="122"/>
      <c r="BG189" s="85" t="s">
        <v>929</v>
      </c>
      <c r="BH189" s="110">
        <v>5804000</v>
      </c>
      <c r="BI189" s="85"/>
      <c r="BJ189" s="85"/>
      <c r="BK189" s="85"/>
      <c r="BL189" s="85"/>
      <c r="BM189" s="85"/>
      <c r="BN189" s="85"/>
      <c r="BO189" s="85"/>
      <c r="BP189" s="85"/>
      <c r="BQ189" s="85"/>
      <c r="BR189" s="85"/>
      <c r="BS189" s="85"/>
      <c r="BT189" s="85"/>
      <c r="BU189" s="85"/>
      <c r="BV189" s="85"/>
      <c r="BW189" s="85"/>
      <c r="BX189" s="85"/>
      <c r="BY189" s="85"/>
      <c r="BZ189" s="85"/>
      <c r="CA189" s="85"/>
      <c r="CB189" s="85"/>
      <c r="CC189" s="85"/>
      <c r="CD189" s="85"/>
      <c r="CE189" s="85"/>
      <c r="CF189" s="85"/>
      <c r="CG189" s="85"/>
      <c r="CH189" s="85"/>
      <c r="CI189" s="85"/>
      <c r="CJ189" s="85"/>
      <c r="CK189" s="85"/>
      <c r="CL189" s="85">
        <v>0</v>
      </c>
      <c r="CM189" s="110">
        <v>46432000</v>
      </c>
      <c r="CN189" s="85"/>
      <c r="CO189" s="89">
        <v>46291</v>
      </c>
      <c r="CP189" s="89">
        <f t="shared" si="7"/>
        <v>46471</v>
      </c>
      <c r="CQ189" s="115">
        <v>46432000</v>
      </c>
      <c r="CR189" s="85" t="s">
        <v>149</v>
      </c>
      <c r="CS189" s="89">
        <v>46043</v>
      </c>
      <c r="CT189" s="128">
        <v>1144101275691</v>
      </c>
      <c r="CU189" s="85"/>
      <c r="CV189" s="85"/>
      <c r="CW189" s="85" t="s">
        <v>2332</v>
      </c>
      <c r="CX189" s="85" t="s">
        <v>203</v>
      </c>
      <c r="CY189" s="85" t="s">
        <v>2418</v>
      </c>
      <c r="CZ189" s="85">
        <v>2537</v>
      </c>
      <c r="DA189" s="85" t="s">
        <v>152</v>
      </c>
      <c r="DB189" s="85">
        <v>5</v>
      </c>
      <c r="DC189" s="85" t="s">
        <v>153</v>
      </c>
      <c r="DD189" s="85"/>
      <c r="DE189" s="85"/>
      <c r="DF189" s="85"/>
      <c r="DG189" s="85"/>
      <c r="DH189" s="85"/>
      <c r="DI189" s="85"/>
      <c r="DJ189" s="85"/>
      <c r="DK189" s="85"/>
      <c r="DL189" s="85"/>
      <c r="DM189" s="85"/>
      <c r="DN189" s="85"/>
      <c r="DO189" s="85"/>
      <c r="DP189" s="85"/>
      <c r="DQ189" s="85"/>
      <c r="DR189" s="85"/>
      <c r="DS189" s="85"/>
      <c r="DT189" s="86"/>
      <c r="DU189" s="81"/>
      <c r="DV189" s="72"/>
      <c r="DW189" s="72"/>
      <c r="DX189" s="72"/>
      <c r="DY189" s="72"/>
      <c r="DZ189" s="74"/>
      <c r="EA189" s="68"/>
      <c r="EB189" s="68"/>
      <c r="EC189" s="68"/>
      <c r="ED189" s="68"/>
      <c r="EE189" s="68"/>
      <c r="EF189" s="68"/>
      <c r="EG189" s="68"/>
      <c r="EH189" s="68"/>
      <c r="EI189" s="68"/>
      <c r="EJ189" s="68"/>
      <c r="EK189" s="68"/>
    </row>
    <row r="190" spans="1:141" ht="30" customHeight="1">
      <c r="A190" s="2" t="s">
        <v>2064</v>
      </c>
      <c r="B190" s="84">
        <v>2026</v>
      </c>
      <c r="C190" s="85" t="s">
        <v>2419</v>
      </c>
      <c r="D190" s="85" t="e">
        <v>#REF!</v>
      </c>
      <c r="E190" s="85" t="s">
        <v>125</v>
      </c>
      <c r="F190" s="85">
        <v>145515</v>
      </c>
      <c r="G190" s="89">
        <v>46038</v>
      </c>
      <c r="H190" s="85" t="s">
        <v>2320</v>
      </c>
      <c r="I190" s="85" t="s">
        <v>2420</v>
      </c>
      <c r="J190" s="92" t="s">
        <v>2421</v>
      </c>
      <c r="K190" s="92" t="s">
        <v>2422</v>
      </c>
      <c r="L190" s="85" t="s">
        <v>2423</v>
      </c>
      <c r="M190" s="85" t="s">
        <v>2325</v>
      </c>
      <c r="N190" s="85">
        <v>80111700</v>
      </c>
      <c r="O190" s="85" t="s">
        <v>2326</v>
      </c>
      <c r="P190" s="85" t="s">
        <v>2424</v>
      </c>
      <c r="Q190" s="85">
        <v>164</v>
      </c>
      <c r="R190" s="89">
        <v>46031</v>
      </c>
      <c r="S190" s="85">
        <v>1679</v>
      </c>
      <c r="T190" s="89">
        <v>46042</v>
      </c>
      <c r="U190" s="85" t="s">
        <v>134</v>
      </c>
      <c r="V190" s="85" t="s">
        <v>135</v>
      </c>
      <c r="W190" s="85" t="s">
        <v>136</v>
      </c>
      <c r="X190" s="85">
        <v>1</v>
      </c>
      <c r="Y190" s="85" t="s">
        <v>2340</v>
      </c>
      <c r="Z190" s="85" t="s">
        <v>2423</v>
      </c>
      <c r="AA190" s="85" t="s">
        <v>138</v>
      </c>
      <c r="AB190" s="85" t="s">
        <v>164</v>
      </c>
      <c r="AC190" s="85" t="s">
        <v>218</v>
      </c>
      <c r="AD190" s="85"/>
      <c r="AE190" s="85">
        <v>1033769482</v>
      </c>
      <c r="AF190" s="85">
        <v>9</v>
      </c>
      <c r="AG190" s="89">
        <v>34548</v>
      </c>
      <c r="AH190" s="85" t="s">
        <v>2425</v>
      </c>
      <c r="AI190" s="85"/>
      <c r="AJ190" s="92">
        <v>3214705668</v>
      </c>
      <c r="AK190" s="85" t="s">
        <v>2426</v>
      </c>
      <c r="AL190" s="85" t="s">
        <v>143</v>
      </c>
      <c r="AM190" s="85" t="s">
        <v>222</v>
      </c>
      <c r="AN190" s="85" t="s">
        <v>2220</v>
      </c>
      <c r="AO190" s="85">
        <v>52804730</v>
      </c>
      <c r="AP190" s="85" t="s">
        <v>2196</v>
      </c>
      <c r="AQ190" s="85"/>
      <c r="AR190" s="85"/>
      <c r="AS190" s="89">
        <v>46062</v>
      </c>
      <c r="AT190" s="85"/>
      <c r="AU190" s="85"/>
      <c r="AV190" s="85"/>
      <c r="AW190" s="85"/>
      <c r="AX190" s="85" t="s">
        <v>2245</v>
      </c>
      <c r="AY190" s="85" t="s">
        <v>147</v>
      </c>
      <c r="AZ190" s="105">
        <v>46036</v>
      </c>
      <c r="BA190" s="105">
        <v>46038</v>
      </c>
      <c r="BB190" s="115">
        <v>46432000</v>
      </c>
      <c r="BC190" s="105">
        <v>46044</v>
      </c>
      <c r="BD190" s="105">
        <v>46286</v>
      </c>
      <c r="BE190" s="105">
        <f t="shared" si="8"/>
        <v>46286</v>
      </c>
      <c r="BF190" s="122"/>
      <c r="BG190" s="85" t="s">
        <v>929</v>
      </c>
      <c r="BH190" s="110">
        <v>5804000</v>
      </c>
      <c r="BI190" s="85"/>
      <c r="BJ190" s="85"/>
      <c r="BK190" s="85"/>
      <c r="BL190" s="85"/>
      <c r="BM190" s="85"/>
      <c r="BN190" s="85"/>
      <c r="BO190" s="85"/>
      <c r="BP190" s="85"/>
      <c r="BQ190" s="85"/>
      <c r="BR190" s="85"/>
      <c r="BS190" s="85"/>
      <c r="BT190" s="85"/>
      <c r="BU190" s="85"/>
      <c r="BV190" s="85"/>
      <c r="BW190" s="85"/>
      <c r="BX190" s="85"/>
      <c r="BY190" s="85"/>
      <c r="BZ190" s="85"/>
      <c r="CA190" s="85"/>
      <c r="CB190" s="85"/>
      <c r="CC190" s="85"/>
      <c r="CD190" s="85"/>
      <c r="CE190" s="85"/>
      <c r="CF190" s="85"/>
      <c r="CG190" s="85"/>
      <c r="CH190" s="85"/>
      <c r="CI190" s="85"/>
      <c r="CJ190" s="85"/>
      <c r="CK190" s="85"/>
      <c r="CL190" s="85">
        <v>0</v>
      </c>
      <c r="CM190" s="110">
        <v>46432000</v>
      </c>
      <c r="CN190" s="85"/>
      <c r="CO190" s="89">
        <v>46286</v>
      </c>
      <c r="CP190" s="89">
        <f t="shared" si="7"/>
        <v>46466</v>
      </c>
      <c r="CQ190" s="115">
        <v>46432000</v>
      </c>
      <c r="CR190" s="85" t="s">
        <v>484</v>
      </c>
      <c r="CS190" s="89">
        <v>46041</v>
      </c>
      <c r="CT190" s="128" t="s">
        <v>2427</v>
      </c>
      <c r="CU190" s="85"/>
      <c r="CV190" s="85"/>
      <c r="CW190" s="85" t="s">
        <v>2332</v>
      </c>
      <c r="CX190" s="85" t="s">
        <v>218</v>
      </c>
      <c r="CY190" s="85" t="s">
        <v>2428</v>
      </c>
      <c r="CZ190" s="85">
        <v>2537</v>
      </c>
      <c r="DA190" s="85" t="s">
        <v>152</v>
      </c>
      <c r="DB190" s="85">
        <v>5</v>
      </c>
      <c r="DC190" s="85" t="s">
        <v>153</v>
      </c>
      <c r="DD190" s="85"/>
      <c r="DE190" s="85"/>
      <c r="DF190" s="85"/>
      <c r="DG190" s="85"/>
      <c r="DH190" s="85"/>
      <c r="DI190" s="85"/>
      <c r="DJ190" s="85"/>
      <c r="DK190" s="85"/>
      <c r="DL190" s="85"/>
      <c r="DM190" s="85"/>
      <c r="DN190" s="85"/>
      <c r="DO190" s="85"/>
      <c r="DP190" s="85"/>
      <c r="DQ190" s="85"/>
      <c r="DR190" s="85"/>
      <c r="DS190" s="85"/>
      <c r="DT190" s="86"/>
      <c r="DU190" s="81"/>
      <c r="DV190" s="72"/>
      <c r="DW190" s="72"/>
      <c r="DX190" s="72"/>
      <c r="DY190" s="72"/>
      <c r="DZ190" s="74"/>
      <c r="EA190" s="68"/>
      <c r="EB190" s="68"/>
      <c r="EC190" s="68"/>
      <c r="ED190" s="68"/>
      <c r="EE190" s="68"/>
      <c r="EF190" s="68"/>
      <c r="EG190" s="68"/>
      <c r="EH190" s="68"/>
      <c r="EI190" s="68"/>
      <c r="EJ190" s="68"/>
      <c r="EK190" s="68"/>
    </row>
    <row r="191" spans="1:141" ht="30" customHeight="1">
      <c r="A191" s="2" t="s">
        <v>2064</v>
      </c>
      <c r="B191" s="84">
        <v>2026</v>
      </c>
      <c r="C191" s="85" t="s">
        <v>2429</v>
      </c>
      <c r="D191" s="85" t="e">
        <v>#REF!</v>
      </c>
      <c r="E191" s="85" t="s">
        <v>125</v>
      </c>
      <c r="F191" s="85">
        <v>145515</v>
      </c>
      <c r="G191" s="89">
        <v>46038</v>
      </c>
      <c r="H191" s="85" t="s">
        <v>2320</v>
      </c>
      <c r="I191" s="85" t="s">
        <v>2430</v>
      </c>
      <c r="J191" s="92" t="s">
        <v>2431</v>
      </c>
      <c r="K191" s="92" t="s">
        <v>2432</v>
      </c>
      <c r="L191" s="85" t="s">
        <v>2433</v>
      </c>
      <c r="M191" s="85" t="s">
        <v>2325</v>
      </c>
      <c r="N191" s="85">
        <v>80111700</v>
      </c>
      <c r="O191" s="85" t="s">
        <v>2326</v>
      </c>
      <c r="P191" s="85" t="s">
        <v>2434</v>
      </c>
      <c r="Q191" s="85">
        <v>164</v>
      </c>
      <c r="R191" s="89">
        <v>46031</v>
      </c>
      <c r="S191" s="85">
        <v>1715</v>
      </c>
      <c r="T191" s="89">
        <v>46042</v>
      </c>
      <c r="U191" s="85" t="s">
        <v>134</v>
      </c>
      <c r="V191" s="85" t="s">
        <v>135</v>
      </c>
      <c r="W191" s="85" t="s">
        <v>136</v>
      </c>
      <c r="X191" s="85">
        <v>1</v>
      </c>
      <c r="Y191" s="85" t="s">
        <v>2340</v>
      </c>
      <c r="Z191" s="85" t="s">
        <v>2433</v>
      </c>
      <c r="AA191" s="85" t="s">
        <v>138</v>
      </c>
      <c r="AB191" s="85" t="s">
        <v>139</v>
      </c>
      <c r="AC191" s="85" t="s">
        <v>203</v>
      </c>
      <c r="AD191" s="85"/>
      <c r="AE191" s="85">
        <v>20573232</v>
      </c>
      <c r="AF191" s="85">
        <v>3</v>
      </c>
      <c r="AG191" s="89">
        <v>30684</v>
      </c>
      <c r="AH191" s="85" t="s">
        <v>2435</v>
      </c>
      <c r="AI191" s="85"/>
      <c r="AJ191" s="92">
        <v>3208644997</v>
      </c>
      <c r="AK191" s="85" t="s">
        <v>2436</v>
      </c>
      <c r="AL191" s="85" t="s">
        <v>168</v>
      </c>
      <c r="AM191" s="85" t="s">
        <v>234</v>
      </c>
      <c r="AN191" s="85" t="s">
        <v>2263</v>
      </c>
      <c r="AO191" s="85">
        <v>52147698</v>
      </c>
      <c r="AP191" s="85" t="s">
        <v>2264</v>
      </c>
      <c r="AQ191" s="85"/>
      <c r="AR191" s="85"/>
      <c r="AS191" s="89">
        <v>46062</v>
      </c>
      <c r="AT191" s="85"/>
      <c r="AU191" s="85"/>
      <c r="AV191" s="85"/>
      <c r="AW191" s="85"/>
      <c r="AX191" s="85" t="s">
        <v>2265</v>
      </c>
      <c r="AY191" s="85" t="s">
        <v>147</v>
      </c>
      <c r="AZ191" s="105">
        <v>46036</v>
      </c>
      <c r="BA191" s="105">
        <v>46039</v>
      </c>
      <c r="BB191" s="115">
        <v>46432000</v>
      </c>
      <c r="BC191" s="105">
        <v>46043</v>
      </c>
      <c r="BD191" s="105">
        <v>46280</v>
      </c>
      <c r="BE191" s="105">
        <f t="shared" si="8"/>
        <v>46280</v>
      </c>
      <c r="BF191" s="122"/>
      <c r="BG191" s="85" t="s">
        <v>929</v>
      </c>
      <c r="BH191" s="110">
        <v>5804000</v>
      </c>
      <c r="BI191" s="85"/>
      <c r="BJ191" s="85"/>
      <c r="BK191" s="85"/>
      <c r="BL191" s="85"/>
      <c r="BM191" s="85"/>
      <c r="BN191" s="85"/>
      <c r="BO191" s="85"/>
      <c r="BP191" s="85"/>
      <c r="BQ191" s="85"/>
      <c r="BR191" s="85"/>
      <c r="BS191" s="85"/>
      <c r="BT191" s="85"/>
      <c r="BU191" s="85"/>
      <c r="BV191" s="85"/>
      <c r="BW191" s="85"/>
      <c r="BX191" s="85"/>
      <c r="BY191" s="85"/>
      <c r="BZ191" s="85"/>
      <c r="CA191" s="85"/>
      <c r="CB191" s="85"/>
      <c r="CC191" s="85"/>
      <c r="CD191" s="85"/>
      <c r="CE191" s="85"/>
      <c r="CF191" s="85"/>
      <c r="CG191" s="85"/>
      <c r="CH191" s="85"/>
      <c r="CI191" s="85"/>
      <c r="CJ191" s="85"/>
      <c r="CK191" s="85"/>
      <c r="CL191" s="85">
        <v>0</v>
      </c>
      <c r="CM191" s="110">
        <v>46432000</v>
      </c>
      <c r="CN191" s="85"/>
      <c r="CO191" s="89">
        <v>46280</v>
      </c>
      <c r="CP191" s="89">
        <f t="shared" si="7"/>
        <v>46460</v>
      </c>
      <c r="CQ191" s="115">
        <v>46432000</v>
      </c>
      <c r="CR191" s="85" t="s">
        <v>149</v>
      </c>
      <c r="CS191" s="89">
        <v>46041</v>
      </c>
      <c r="CT191" s="128">
        <v>1146101098089</v>
      </c>
      <c r="CU191" s="85"/>
      <c r="CV191" s="85"/>
      <c r="CW191" s="85" t="s">
        <v>2332</v>
      </c>
      <c r="CX191" s="85" t="s">
        <v>203</v>
      </c>
      <c r="CY191" s="85" t="s">
        <v>2437</v>
      </c>
      <c r="CZ191" s="85">
        <v>2537</v>
      </c>
      <c r="DA191" s="85" t="s">
        <v>152</v>
      </c>
      <c r="DB191" s="85">
        <v>5</v>
      </c>
      <c r="DC191" s="85" t="s">
        <v>153</v>
      </c>
      <c r="DD191" s="85"/>
      <c r="DE191" s="85"/>
      <c r="DF191" s="85"/>
      <c r="DG191" s="85"/>
      <c r="DH191" s="85"/>
      <c r="DI191" s="85"/>
      <c r="DJ191" s="85"/>
      <c r="DK191" s="85"/>
      <c r="DL191" s="85"/>
      <c r="DM191" s="85"/>
      <c r="DN191" s="85"/>
      <c r="DO191" s="85"/>
      <c r="DP191" s="85"/>
      <c r="DQ191" s="85"/>
      <c r="DR191" s="85"/>
      <c r="DS191" s="85"/>
      <c r="DT191" s="86"/>
      <c r="DU191" s="81"/>
      <c r="DV191" s="72"/>
      <c r="DW191" s="72"/>
      <c r="DX191" s="72"/>
      <c r="DY191" s="72"/>
      <c r="DZ191" s="74"/>
      <c r="EA191" s="68"/>
      <c r="EB191" s="68"/>
      <c r="EC191" s="68"/>
      <c r="ED191" s="68"/>
      <c r="EE191" s="68"/>
      <c r="EF191" s="68"/>
      <c r="EG191" s="68"/>
      <c r="EH191" s="68"/>
      <c r="EI191" s="68"/>
      <c r="EJ191" s="68"/>
      <c r="EK191" s="68"/>
    </row>
    <row r="192" spans="1:141" ht="30" customHeight="1">
      <c r="A192" s="2" t="s">
        <v>2064</v>
      </c>
      <c r="B192" s="84">
        <v>2026</v>
      </c>
      <c r="C192" s="85" t="s">
        <v>2438</v>
      </c>
      <c r="D192" s="85" t="e">
        <v>#REF!</v>
      </c>
      <c r="E192" s="85" t="s">
        <v>125</v>
      </c>
      <c r="F192" s="85">
        <v>145515</v>
      </c>
      <c r="G192" s="89">
        <v>46038</v>
      </c>
      <c r="H192" s="85" t="s">
        <v>2320</v>
      </c>
      <c r="I192" s="85" t="s">
        <v>2439</v>
      </c>
      <c r="J192" s="92" t="s">
        <v>2440</v>
      </c>
      <c r="K192" s="92" t="s">
        <v>2441</v>
      </c>
      <c r="L192" s="85" t="s">
        <v>2442</v>
      </c>
      <c r="M192" s="85" t="s">
        <v>2325</v>
      </c>
      <c r="N192" s="85">
        <v>80111700</v>
      </c>
      <c r="O192" s="85" t="s">
        <v>2326</v>
      </c>
      <c r="P192" s="85" t="s">
        <v>2443</v>
      </c>
      <c r="Q192" s="85">
        <v>164</v>
      </c>
      <c r="R192" s="89">
        <v>46031</v>
      </c>
      <c r="S192" s="85">
        <v>1680</v>
      </c>
      <c r="T192" s="89">
        <v>46042</v>
      </c>
      <c r="U192" s="85" t="s">
        <v>134</v>
      </c>
      <c r="V192" s="85" t="s">
        <v>135</v>
      </c>
      <c r="W192" s="85" t="s">
        <v>136</v>
      </c>
      <c r="X192" s="85">
        <v>1</v>
      </c>
      <c r="Y192" s="85" t="s">
        <v>2340</v>
      </c>
      <c r="Z192" s="85" t="s">
        <v>2442</v>
      </c>
      <c r="AA192" s="85" t="s">
        <v>138</v>
      </c>
      <c r="AB192" s="85" t="s">
        <v>164</v>
      </c>
      <c r="AC192" s="85" t="s">
        <v>218</v>
      </c>
      <c r="AD192" s="85"/>
      <c r="AE192" s="85">
        <v>1070921121</v>
      </c>
      <c r="AF192" s="85">
        <v>0</v>
      </c>
      <c r="AG192" s="89">
        <v>33832</v>
      </c>
      <c r="AH192" s="85" t="s">
        <v>2444</v>
      </c>
      <c r="AI192" s="85"/>
      <c r="AJ192" s="92">
        <v>3133250223</v>
      </c>
      <c r="AK192" s="85" t="s">
        <v>2445</v>
      </c>
      <c r="AL192" s="85" t="s">
        <v>258</v>
      </c>
      <c r="AM192" s="85" t="s">
        <v>385</v>
      </c>
      <c r="AN192" s="85" t="s">
        <v>2220</v>
      </c>
      <c r="AO192" s="85">
        <v>52804730</v>
      </c>
      <c r="AP192" s="85" t="s">
        <v>2196</v>
      </c>
      <c r="AQ192" s="85"/>
      <c r="AR192" s="85"/>
      <c r="AS192" s="89">
        <v>46062</v>
      </c>
      <c r="AT192" s="85"/>
      <c r="AU192" s="85"/>
      <c r="AV192" s="85"/>
      <c r="AW192" s="85"/>
      <c r="AX192" s="85" t="s">
        <v>2245</v>
      </c>
      <c r="AY192" s="85" t="s">
        <v>147</v>
      </c>
      <c r="AZ192" s="105">
        <v>46036</v>
      </c>
      <c r="BA192" s="105">
        <v>46038</v>
      </c>
      <c r="BB192" s="115">
        <v>46432000</v>
      </c>
      <c r="BC192" s="105">
        <v>46044</v>
      </c>
      <c r="BD192" s="105">
        <v>46286</v>
      </c>
      <c r="BE192" s="105">
        <f t="shared" si="8"/>
        <v>46286</v>
      </c>
      <c r="BF192" s="122"/>
      <c r="BG192" s="85" t="s">
        <v>929</v>
      </c>
      <c r="BH192" s="110">
        <v>5804000</v>
      </c>
      <c r="BI192" s="85"/>
      <c r="BJ192" s="85"/>
      <c r="BK192" s="85"/>
      <c r="BL192" s="85"/>
      <c r="BM192" s="85"/>
      <c r="BN192" s="85"/>
      <c r="BO192" s="85"/>
      <c r="BP192" s="85"/>
      <c r="BQ192" s="85"/>
      <c r="BR192" s="85"/>
      <c r="BS192" s="85"/>
      <c r="BT192" s="85"/>
      <c r="BU192" s="85"/>
      <c r="BV192" s="85"/>
      <c r="BW192" s="85"/>
      <c r="BX192" s="85"/>
      <c r="BY192" s="85"/>
      <c r="BZ192" s="85"/>
      <c r="CA192" s="85"/>
      <c r="CB192" s="85"/>
      <c r="CC192" s="85"/>
      <c r="CD192" s="85"/>
      <c r="CE192" s="85"/>
      <c r="CF192" s="85"/>
      <c r="CG192" s="85"/>
      <c r="CH192" s="85"/>
      <c r="CI192" s="85"/>
      <c r="CJ192" s="85"/>
      <c r="CK192" s="85"/>
      <c r="CL192" s="85">
        <v>0</v>
      </c>
      <c r="CM192" s="110">
        <v>46432000</v>
      </c>
      <c r="CN192" s="85"/>
      <c r="CO192" s="89">
        <v>46286</v>
      </c>
      <c r="CP192" s="89">
        <f t="shared" si="7"/>
        <v>46466</v>
      </c>
      <c r="CQ192" s="115">
        <v>46432000</v>
      </c>
      <c r="CR192" s="85" t="s">
        <v>149</v>
      </c>
      <c r="CS192" s="89">
        <v>46041</v>
      </c>
      <c r="CT192" s="128">
        <v>1146101098021</v>
      </c>
      <c r="CU192" s="85"/>
      <c r="CV192" s="85"/>
      <c r="CW192" s="85" t="s">
        <v>2332</v>
      </c>
      <c r="CX192" s="85" t="s">
        <v>218</v>
      </c>
      <c r="CY192" s="85" t="s">
        <v>2446</v>
      </c>
      <c r="CZ192" s="85">
        <v>2537</v>
      </c>
      <c r="DA192" s="85" t="s">
        <v>152</v>
      </c>
      <c r="DB192" s="85">
        <v>5</v>
      </c>
      <c r="DC192" s="85" t="s">
        <v>153</v>
      </c>
      <c r="DD192" s="85"/>
      <c r="DE192" s="85"/>
      <c r="DF192" s="85"/>
      <c r="DG192" s="85"/>
      <c r="DH192" s="85"/>
      <c r="DI192" s="85"/>
      <c r="DJ192" s="85"/>
      <c r="DK192" s="85"/>
      <c r="DL192" s="85"/>
      <c r="DM192" s="85"/>
      <c r="DN192" s="85"/>
      <c r="DO192" s="85"/>
      <c r="DP192" s="85"/>
      <c r="DQ192" s="85"/>
      <c r="DR192" s="85"/>
      <c r="DS192" s="85"/>
      <c r="DT192" s="86"/>
      <c r="DU192" s="81"/>
      <c r="DV192" s="72"/>
      <c r="DW192" s="72"/>
      <c r="DX192" s="72"/>
      <c r="DY192" s="72"/>
      <c r="DZ192" s="74"/>
      <c r="EA192" s="68"/>
      <c r="EB192" s="68"/>
      <c r="EC192" s="68"/>
      <c r="ED192" s="68"/>
      <c r="EE192" s="68"/>
      <c r="EF192" s="68"/>
      <c r="EG192" s="68"/>
      <c r="EH192" s="68"/>
      <c r="EI192" s="68"/>
      <c r="EJ192" s="68"/>
      <c r="EK192" s="68"/>
    </row>
    <row r="193" spans="1:141" ht="30" customHeight="1">
      <c r="A193" s="2" t="s">
        <v>2064</v>
      </c>
      <c r="B193" s="84">
        <v>2026</v>
      </c>
      <c r="C193" s="85" t="s">
        <v>2447</v>
      </c>
      <c r="D193" s="85" t="e">
        <v>#REF!</v>
      </c>
      <c r="E193" s="85" t="s">
        <v>125</v>
      </c>
      <c r="F193" s="85">
        <v>145522</v>
      </c>
      <c r="G193" s="89">
        <v>46038</v>
      </c>
      <c r="H193" s="85" t="s">
        <v>2448</v>
      </c>
      <c r="I193" s="85" t="s">
        <v>2449</v>
      </c>
      <c r="J193" s="92" t="s">
        <v>2450</v>
      </c>
      <c r="K193" s="92" t="s">
        <v>2451</v>
      </c>
      <c r="L193" s="85" t="s">
        <v>2452</v>
      </c>
      <c r="M193" s="85" t="s">
        <v>2453</v>
      </c>
      <c r="N193" s="85">
        <v>80111700</v>
      </c>
      <c r="O193" s="85" t="s">
        <v>2454</v>
      </c>
      <c r="P193" s="85" t="s">
        <v>2455</v>
      </c>
      <c r="Q193" s="85">
        <v>39</v>
      </c>
      <c r="R193" s="89">
        <v>46028</v>
      </c>
      <c r="S193" s="85">
        <v>1791</v>
      </c>
      <c r="T193" s="89">
        <v>46044</v>
      </c>
      <c r="U193" s="85" t="s">
        <v>134</v>
      </c>
      <c r="V193" s="85" t="s">
        <v>135</v>
      </c>
      <c r="W193" s="85" t="s">
        <v>460</v>
      </c>
      <c r="X193" s="85">
        <v>1</v>
      </c>
      <c r="Y193" s="85" t="s">
        <v>2456</v>
      </c>
      <c r="Z193" s="85" t="s">
        <v>2452</v>
      </c>
      <c r="AA193" s="85" t="s">
        <v>138</v>
      </c>
      <c r="AB193" s="85" t="s">
        <v>164</v>
      </c>
      <c r="AC193" s="85" t="s">
        <v>218</v>
      </c>
      <c r="AD193" s="85"/>
      <c r="AE193" s="85">
        <v>79339001</v>
      </c>
      <c r="AF193" s="85">
        <v>1</v>
      </c>
      <c r="AG193" s="89">
        <v>23769</v>
      </c>
      <c r="AH193" s="85" t="s">
        <v>2457</v>
      </c>
      <c r="AI193" s="85"/>
      <c r="AJ193" s="92" t="s">
        <v>2458</v>
      </c>
      <c r="AK193" s="85" t="s">
        <v>2459</v>
      </c>
      <c r="AL193" s="85" t="s">
        <v>271</v>
      </c>
      <c r="AM193" s="85" t="s">
        <v>385</v>
      </c>
      <c r="AN193" s="85" t="s">
        <v>2263</v>
      </c>
      <c r="AO193" s="85">
        <v>52147698</v>
      </c>
      <c r="AP193" s="85" t="s">
        <v>2264</v>
      </c>
      <c r="AQ193" s="85"/>
      <c r="AR193" s="85"/>
      <c r="AS193" s="89">
        <v>46062</v>
      </c>
      <c r="AT193" s="85"/>
      <c r="AU193" s="85"/>
      <c r="AV193" s="85"/>
      <c r="AW193" s="85"/>
      <c r="AX193" s="85" t="s">
        <v>2265</v>
      </c>
      <c r="AY193" s="85" t="s">
        <v>147</v>
      </c>
      <c r="AZ193" s="105">
        <v>46032</v>
      </c>
      <c r="BA193" s="105">
        <v>46038</v>
      </c>
      <c r="BB193" s="115">
        <v>24520000</v>
      </c>
      <c r="BC193" s="105">
        <v>46048</v>
      </c>
      <c r="BD193" s="105">
        <v>46290</v>
      </c>
      <c r="BE193" s="105">
        <f t="shared" si="8"/>
        <v>46290</v>
      </c>
      <c r="BF193" s="122"/>
      <c r="BG193" s="85" t="s">
        <v>929</v>
      </c>
      <c r="BH193" s="110">
        <v>3065000</v>
      </c>
      <c r="BI193" s="85"/>
      <c r="BJ193" s="85"/>
      <c r="BK193" s="85"/>
      <c r="BL193" s="85"/>
      <c r="BM193" s="85"/>
      <c r="BN193" s="85"/>
      <c r="BO193" s="85"/>
      <c r="BP193" s="85"/>
      <c r="BQ193" s="85"/>
      <c r="BR193" s="85"/>
      <c r="BS193" s="85"/>
      <c r="BT193" s="85"/>
      <c r="BU193" s="85"/>
      <c r="BV193" s="85"/>
      <c r="BW193" s="85"/>
      <c r="BX193" s="85"/>
      <c r="BY193" s="85"/>
      <c r="BZ193" s="85"/>
      <c r="CA193" s="85"/>
      <c r="CB193" s="85"/>
      <c r="CC193" s="85"/>
      <c r="CD193" s="85"/>
      <c r="CE193" s="85"/>
      <c r="CF193" s="85"/>
      <c r="CG193" s="85"/>
      <c r="CH193" s="85"/>
      <c r="CI193" s="85"/>
      <c r="CJ193" s="85"/>
      <c r="CK193" s="85"/>
      <c r="CL193" s="85">
        <v>0</v>
      </c>
      <c r="CM193" s="110">
        <v>24520000</v>
      </c>
      <c r="CN193" s="85"/>
      <c r="CO193" s="89">
        <v>46290</v>
      </c>
      <c r="CP193" s="89">
        <f t="shared" si="7"/>
        <v>46470</v>
      </c>
      <c r="CQ193" s="115">
        <v>24520000</v>
      </c>
      <c r="CR193" s="85" t="s">
        <v>2460</v>
      </c>
      <c r="CS193" s="89">
        <v>46043</v>
      </c>
      <c r="CT193" s="128" t="s">
        <v>2461</v>
      </c>
      <c r="CU193" s="85"/>
      <c r="CV193" s="85"/>
      <c r="CW193" s="85" t="s">
        <v>2462</v>
      </c>
      <c r="CX193" s="85" t="s">
        <v>218</v>
      </c>
      <c r="CY193" s="85" t="s">
        <v>2463</v>
      </c>
      <c r="CZ193" s="85">
        <v>2537</v>
      </c>
      <c r="DA193" s="85" t="s">
        <v>152</v>
      </c>
      <c r="DB193" s="85">
        <v>1</v>
      </c>
      <c r="DC193" s="85" t="s">
        <v>153</v>
      </c>
      <c r="DD193" s="85"/>
      <c r="DE193" s="85"/>
      <c r="DF193" s="85"/>
      <c r="DG193" s="85"/>
      <c r="DH193" s="85"/>
      <c r="DI193" s="85"/>
      <c r="DJ193" s="85"/>
      <c r="DK193" s="85"/>
      <c r="DL193" s="85"/>
      <c r="DM193" s="85"/>
      <c r="DN193" s="85"/>
      <c r="DO193" s="85"/>
      <c r="DP193" s="85"/>
      <c r="DQ193" s="85"/>
      <c r="DR193" s="85"/>
      <c r="DS193" s="85"/>
      <c r="DT193" s="86"/>
      <c r="DU193" s="81"/>
      <c r="DV193" s="72"/>
      <c r="DW193" s="72"/>
      <c r="DX193" s="72"/>
      <c r="DY193" s="72"/>
      <c r="DZ193" s="74"/>
      <c r="EA193" s="68"/>
      <c r="EB193" s="68"/>
      <c r="EC193" s="68"/>
      <c r="ED193" s="68"/>
      <c r="EE193" s="68"/>
      <c r="EF193" s="68"/>
      <c r="EG193" s="68"/>
      <c r="EH193" s="68"/>
      <c r="EI193" s="68"/>
      <c r="EJ193" s="68"/>
      <c r="EK193" s="68"/>
    </row>
    <row r="194" spans="1:141" ht="30" customHeight="1">
      <c r="A194" s="2" t="s">
        <v>2064</v>
      </c>
      <c r="B194" s="84">
        <v>2026</v>
      </c>
      <c r="C194" s="85" t="s">
        <v>2464</v>
      </c>
      <c r="D194" s="85" t="e">
        <v>#REF!</v>
      </c>
      <c r="E194" s="85" t="s">
        <v>125</v>
      </c>
      <c r="F194" s="85">
        <v>145522</v>
      </c>
      <c r="G194" s="89">
        <v>46038</v>
      </c>
      <c r="H194" s="85" t="s">
        <v>2448</v>
      </c>
      <c r="I194" s="85" t="s">
        <v>2465</v>
      </c>
      <c r="J194" s="92" t="s">
        <v>2466</v>
      </c>
      <c r="K194" s="92" t="s">
        <v>2467</v>
      </c>
      <c r="L194" s="85" t="s">
        <v>2468</v>
      </c>
      <c r="M194" s="85" t="s">
        <v>2453</v>
      </c>
      <c r="N194" s="85">
        <v>80111700</v>
      </c>
      <c r="O194" s="85" t="s">
        <v>2454</v>
      </c>
      <c r="P194" s="85" t="s">
        <v>2469</v>
      </c>
      <c r="Q194" s="85">
        <v>39</v>
      </c>
      <c r="R194" s="89">
        <v>46028</v>
      </c>
      <c r="S194" s="85">
        <v>332</v>
      </c>
      <c r="T194" s="89">
        <v>46041</v>
      </c>
      <c r="U194" s="85" t="s">
        <v>134</v>
      </c>
      <c r="V194" s="85" t="s">
        <v>135</v>
      </c>
      <c r="W194" s="85" t="s">
        <v>460</v>
      </c>
      <c r="X194" s="85">
        <v>1</v>
      </c>
      <c r="Y194" s="85" t="s">
        <v>2456</v>
      </c>
      <c r="Z194" s="85" t="s">
        <v>2468</v>
      </c>
      <c r="AA194" s="85" t="s">
        <v>138</v>
      </c>
      <c r="AB194" s="85" t="s">
        <v>139</v>
      </c>
      <c r="AC194" s="85" t="s">
        <v>203</v>
      </c>
      <c r="AD194" s="85"/>
      <c r="AE194" s="85">
        <v>52150029</v>
      </c>
      <c r="AF194" s="85">
        <v>5</v>
      </c>
      <c r="AG194" s="89">
        <v>27253</v>
      </c>
      <c r="AH194" s="85" t="s">
        <v>2470</v>
      </c>
      <c r="AI194" s="85"/>
      <c r="AJ194" s="92">
        <v>3058102825</v>
      </c>
      <c r="AK194" s="85" t="s">
        <v>2471</v>
      </c>
      <c r="AL194" s="85" t="s">
        <v>143</v>
      </c>
      <c r="AM194" s="85" t="s">
        <v>385</v>
      </c>
      <c r="AN194" s="85" t="s">
        <v>2233</v>
      </c>
      <c r="AO194" s="85">
        <v>67012149</v>
      </c>
      <c r="AP194" s="85" t="s">
        <v>2234</v>
      </c>
      <c r="AQ194" s="85"/>
      <c r="AR194" s="85"/>
      <c r="AS194" s="89">
        <v>46062</v>
      </c>
      <c r="AT194" s="85"/>
      <c r="AU194" s="85"/>
      <c r="AV194" s="85"/>
      <c r="AW194" s="85"/>
      <c r="AX194" s="85" t="s">
        <v>2235</v>
      </c>
      <c r="AY194" s="85" t="s">
        <v>147</v>
      </c>
      <c r="AZ194" s="105">
        <v>46032</v>
      </c>
      <c r="BA194" s="105">
        <v>46036</v>
      </c>
      <c r="BB194" s="115">
        <v>24520000</v>
      </c>
      <c r="BC194" s="105">
        <v>46041</v>
      </c>
      <c r="BD194" s="105">
        <v>46283</v>
      </c>
      <c r="BE194" s="105">
        <f t="shared" si="8"/>
        <v>46283</v>
      </c>
      <c r="BF194" s="122"/>
      <c r="BG194" s="85" t="s">
        <v>929</v>
      </c>
      <c r="BH194" s="110">
        <v>3065000</v>
      </c>
      <c r="BI194" s="85"/>
      <c r="BJ194" s="85"/>
      <c r="BK194" s="85"/>
      <c r="BL194" s="85"/>
      <c r="BM194" s="85"/>
      <c r="BN194" s="85"/>
      <c r="BO194" s="85"/>
      <c r="BP194" s="85"/>
      <c r="BQ194" s="85"/>
      <c r="BR194" s="85"/>
      <c r="BS194" s="85"/>
      <c r="BT194" s="85"/>
      <c r="BU194" s="85"/>
      <c r="BV194" s="85"/>
      <c r="BW194" s="85"/>
      <c r="BX194" s="85"/>
      <c r="BY194" s="85"/>
      <c r="BZ194" s="85"/>
      <c r="CA194" s="85"/>
      <c r="CB194" s="85"/>
      <c r="CC194" s="85"/>
      <c r="CD194" s="85"/>
      <c r="CE194" s="85"/>
      <c r="CF194" s="85"/>
      <c r="CG194" s="85"/>
      <c r="CH194" s="85"/>
      <c r="CI194" s="85"/>
      <c r="CJ194" s="85"/>
      <c r="CK194" s="85"/>
      <c r="CL194" s="85">
        <v>0</v>
      </c>
      <c r="CM194" s="110">
        <v>24520000</v>
      </c>
      <c r="CN194" s="85"/>
      <c r="CO194" s="89">
        <v>46283</v>
      </c>
      <c r="CP194" s="89">
        <f t="shared" si="7"/>
        <v>46463</v>
      </c>
      <c r="CQ194" s="115">
        <v>24520000</v>
      </c>
      <c r="CR194" s="85" t="s">
        <v>342</v>
      </c>
      <c r="CS194" s="89">
        <v>46036</v>
      </c>
      <c r="CT194" s="128" t="s">
        <v>2472</v>
      </c>
      <c r="CU194" s="85"/>
      <c r="CV194" s="85"/>
      <c r="CW194" s="85" t="s">
        <v>2462</v>
      </c>
      <c r="CX194" s="85" t="s">
        <v>203</v>
      </c>
      <c r="CY194" s="85" t="s">
        <v>245</v>
      </c>
      <c r="CZ194" s="85">
        <v>2537</v>
      </c>
      <c r="DA194" s="85" t="s">
        <v>152</v>
      </c>
      <c r="DB194" s="85">
        <v>1</v>
      </c>
      <c r="DC194" s="85" t="s">
        <v>153</v>
      </c>
      <c r="DD194" s="85"/>
      <c r="DE194" s="85"/>
      <c r="DF194" s="85"/>
      <c r="DG194" s="85"/>
      <c r="DH194" s="85"/>
      <c r="DI194" s="85"/>
      <c r="DJ194" s="85"/>
      <c r="DK194" s="85"/>
      <c r="DL194" s="85"/>
      <c r="DM194" s="85"/>
      <c r="DN194" s="85"/>
      <c r="DO194" s="85"/>
      <c r="DP194" s="85"/>
      <c r="DQ194" s="85"/>
      <c r="DR194" s="85"/>
      <c r="DS194" s="85"/>
      <c r="DT194" s="86"/>
      <c r="DU194" s="81"/>
      <c r="DV194" s="72"/>
      <c r="DW194" s="72"/>
      <c r="DX194" s="72"/>
      <c r="DY194" s="72"/>
      <c r="DZ194" s="74"/>
      <c r="EA194" s="68"/>
      <c r="EB194" s="68"/>
      <c r="EC194" s="68"/>
      <c r="ED194" s="68"/>
      <c r="EE194" s="68"/>
      <c r="EF194" s="68"/>
      <c r="EG194" s="68"/>
      <c r="EH194" s="68"/>
      <c r="EI194" s="68"/>
      <c r="EJ194" s="68"/>
      <c r="EK194" s="68"/>
    </row>
    <row r="195" spans="1:141" ht="30" customHeight="1">
      <c r="A195" s="2" t="s">
        <v>2064</v>
      </c>
      <c r="B195" s="84">
        <v>2026</v>
      </c>
      <c r="C195" s="85" t="s">
        <v>2473</v>
      </c>
      <c r="D195" s="85" t="e">
        <v>#REF!</v>
      </c>
      <c r="E195" s="85" t="s">
        <v>125</v>
      </c>
      <c r="F195" s="85">
        <v>145522</v>
      </c>
      <c r="G195" s="89">
        <v>46038</v>
      </c>
      <c r="H195" s="85" t="s">
        <v>2448</v>
      </c>
      <c r="I195" s="85" t="s">
        <v>2474</v>
      </c>
      <c r="J195" s="92" t="s">
        <v>2475</v>
      </c>
      <c r="K195" s="92" t="s">
        <v>2476</v>
      </c>
      <c r="L195" s="85" t="s">
        <v>2477</v>
      </c>
      <c r="M195" s="85" t="s">
        <v>2453</v>
      </c>
      <c r="N195" s="85">
        <v>80111700</v>
      </c>
      <c r="O195" s="85" t="s">
        <v>2454</v>
      </c>
      <c r="P195" s="85" t="s">
        <v>2478</v>
      </c>
      <c r="Q195" s="85">
        <v>39</v>
      </c>
      <c r="R195" s="89">
        <v>46028</v>
      </c>
      <c r="S195" s="85">
        <v>310</v>
      </c>
      <c r="T195" s="89">
        <v>46041</v>
      </c>
      <c r="U195" s="85" t="s">
        <v>134</v>
      </c>
      <c r="V195" s="85" t="s">
        <v>135</v>
      </c>
      <c r="W195" s="85" t="s">
        <v>460</v>
      </c>
      <c r="X195" s="85">
        <v>1</v>
      </c>
      <c r="Y195" s="85" t="s">
        <v>2456</v>
      </c>
      <c r="Z195" s="85" t="s">
        <v>2477</v>
      </c>
      <c r="AA195" s="85" t="s">
        <v>138</v>
      </c>
      <c r="AB195" s="85" t="s">
        <v>164</v>
      </c>
      <c r="AC195" s="85" t="s">
        <v>218</v>
      </c>
      <c r="AD195" s="85"/>
      <c r="AE195" s="85">
        <v>1019071525</v>
      </c>
      <c r="AF195" s="85">
        <v>9</v>
      </c>
      <c r="AG195" s="89">
        <v>33746</v>
      </c>
      <c r="AH195" s="85" t="s">
        <v>2479</v>
      </c>
      <c r="AI195" s="85"/>
      <c r="AJ195" s="92">
        <v>3002448320</v>
      </c>
      <c r="AK195" s="85" t="s">
        <v>2480</v>
      </c>
      <c r="AL195" s="85" t="s">
        <v>143</v>
      </c>
      <c r="AM195" s="85" t="s">
        <v>144</v>
      </c>
      <c r="AN195" s="85" t="s">
        <v>2233</v>
      </c>
      <c r="AO195" s="85">
        <v>67012149</v>
      </c>
      <c r="AP195" s="85" t="s">
        <v>2234</v>
      </c>
      <c r="AQ195" s="85"/>
      <c r="AR195" s="85"/>
      <c r="AS195" s="89">
        <v>46062</v>
      </c>
      <c r="AT195" s="85"/>
      <c r="AU195" s="85"/>
      <c r="AV195" s="85"/>
      <c r="AW195" s="85"/>
      <c r="AX195" s="85" t="s">
        <v>2235</v>
      </c>
      <c r="AY195" s="85" t="s">
        <v>147</v>
      </c>
      <c r="AZ195" s="105">
        <v>46032</v>
      </c>
      <c r="BA195" s="105">
        <v>46038</v>
      </c>
      <c r="BB195" s="115">
        <v>24520000</v>
      </c>
      <c r="BC195" s="105">
        <v>46041</v>
      </c>
      <c r="BD195" s="105">
        <v>46283</v>
      </c>
      <c r="BE195" s="105">
        <f t="shared" si="8"/>
        <v>46283</v>
      </c>
      <c r="BF195" s="122"/>
      <c r="BG195" s="85" t="s">
        <v>929</v>
      </c>
      <c r="BH195" s="110">
        <v>3065000</v>
      </c>
      <c r="BI195" s="85"/>
      <c r="BJ195" s="85"/>
      <c r="BK195" s="85"/>
      <c r="BL195" s="85"/>
      <c r="BM195" s="85"/>
      <c r="BN195" s="85"/>
      <c r="BO195" s="85"/>
      <c r="BP195" s="85"/>
      <c r="BQ195" s="85"/>
      <c r="BR195" s="85"/>
      <c r="BS195" s="85"/>
      <c r="BT195" s="85"/>
      <c r="BU195" s="85"/>
      <c r="BV195" s="85"/>
      <c r="BW195" s="85"/>
      <c r="BX195" s="85"/>
      <c r="BY195" s="85"/>
      <c r="BZ195" s="85"/>
      <c r="CA195" s="85"/>
      <c r="CB195" s="85"/>
      <c r="CC195" s="85"/>
      <c r="CD195" s="85"/>
      <c r="CE195" s="85"/>
      <c r="CF195" s="85"/>
      <c r="CG195" s="85"/>
      <c r="CH195" s="85"/>
      <c r="CI195" s="85"/>
      <c r="CJ195" s="85"/>
      <c r="CK195" s="85"/>
      <c r="CL195" s="85">
        <v>0</v>
      </c>
      <c r="CM195" s="110">
        <v>24520000</v>
      </c>
      <c r="CN195" s="85"/>
      <c r="CO195" s="89">
        <v>46283</v>
      </c>
      <c r="CP195" s="89">
        <f t="shared" si="7"/>
        <v>46463</v>
      </c>
      <c r="CQ195" s="115">
        <v>24520000</v>
      </c>
      <c r="CR195" s="85" t="s">
        <v>223</v>
      </c>
      <c r="CS195" s="89">
        <v>46038</v>
      </c>
      <c r="CT195" s="128" t="s">
        <v>2481</v>
      </c>
      <c r="CU195" s="85"/>
      <c r="CV195" s="85"/>
      <c r="CW195" s="85" t="s">
        <v>2462</v>
      </c>
      <c r="CX195" s="85" t="s">
        <v>218</v>
      </c>
      <c r="CY195" s="85" t="s">
        <v>592</v>
      </c>
      <c r="CZ195" s="85">
        <v>2537</v>
      </c>
      <c r="DA195" s="85" t="s">
        <v>152</v>
      </c>
      <c r="DB195" s="85">
        <v>1</v>
      </c>
      <c r="DC195" s="85" t="s">
        <v>153</v>
      </c>
      <c r="DD195" s="85"/>
      <c r="DE195" s="85"/>
      <c r="DF195" s="85"/>
      <c r="DG195" s="85"/>
      <c r="DH195" s="85"/>
      <c r="DI195" s="85"/>
      <c r="DJ195" s="85"/>
      <c r="DK195" s="85"/>
      <c r="DL195" s="85"/>
      <c r="DM195" s="85"/>
      <c r="DN195" s="85"/>
      <c r="DO195" s="85"/>
      <c r="DP195" s="85"/>
      <c r="DQ195" s="85"/>
      <c r="DR195" s="85"/>
      <c r="DS195" s="85"/>
      <c r="DT195" s="86"/>
      <c r="DU195" s="81"/>
      <c r="DV195" s="72"/>
      <c r="DW195" s="72"/>
      <c r="DX195" s="72"/>
      <c r="DY195" s="72"/>
      <c r="DZ195" s="74"/>
      <c r="EA195" s="68"/>
      <c r="EB195" s="68"/>
      <c r="EC195" s="68"/>
      <c r="ED195" s="68"/>
      <c r="EE195" s="68"/>
      <c r="EF195" s="68"/>
      <c r="EG195" s="68"/>
      <c r="EH195" s="68"/>
      <c r="EI195" s="68"/>
      <c r="EJ195" s="68"/>
      <c r="EK195" s="68"/>
    </row>
    <row r="196" spans="1:141" ht="30" customHeight="1">
      <c r="A196" s="2" t="s">
        <v>2064</v>
      </c>
      <c r="B196" s="84">
        <v>2026</v>
      </c>
      <c r="C196" s="85" t="s">
        <v>2482</v>
      </c>
      <c r="D196" s="85" t="e">
        <v>#REF!</v>
      </c>
      <c r="E196" s="85" t="s">
        <v>125</v>
      </c>
      <c r="F196" s="85">
        <v>145522</v>
      </c>
      <c r="G196" s="89">
        <v>46038</v>
      </c>
      <c r="H196" s="85" t="s">
        <v>2448</v>
      </c>
      <c r="I196" s="85" t="s">
        <v>2483</v>
      </c>
      <c r="J196" s="92" t="s">
        <v>2484</v>
      </c>
      <c r="K196" s="92" t="s">
        <v>2485</v>
      </c>
      <c r="L196" s="85" t="s">
        <v>2486</v>
      </c>
      <c r="M196" s="85" t="s">
        <v>2453</v>
      </c>
      <c r="N196" s="85">
        <v>80111700</v>
      </c>
      <c r="O196" s="85" t="s">
        <v>2454</v>
      </c>
      <c r="P196" s="85" t="s">
        <v>2487</v>
      </c>
      <c r="Q196" s="85">
        <v>39</v>
      </c>
      <c r="R196" s="89">
        <v>46028</v>
      </c>
      <c r="S196" s="85">
        <v>334</v>
      </c>
      <c r="T196" s="89">
        <v>46041</v>
      </c>
      <c r="U196" s="85" t="s">
        <v>134</v>
      </c>
      <c r="V196" s="85" t="s">
        <v>135</v>
      </c>
      <c r="W196" s="85" t="s">
        <v>460</v>
      </c>
      <c r="X196" s="85">
        <v>1</v>
      </c>
      <c r="Y196" s="85" t="s">
        <v>2456</v>
      </c>
      <c r="Z196" s="85" t="s">
        <v>2486</v>
      </c>
      <c r="AA196" s="85" t="s">
        <v>138</v>
      </c>
      <c r="AB196" s="85" t="s">
        <v>139</v>
      </c>
      <c r="AC196" s="85" t="s">
        <v>203</v>
      </c>
      <c r="AD196" s="85"/>
      <c r="AE196" s="85">
        <v>1019109828</v>
      </c>
      <c r="AF196" s="85">
        <v>1</v>
      </c>
      <c r="AG196" s="89">
        <v>34878</v>
      </c>
      <c r="AH196" s="85" t="s">
        <v>2488</v>
      </c>
      <c r="AI196" s="85"/>
      <c r="AJ196" s="92">
        <v>3102601327</v>
      </c>
      <c r="AK196" s="85" t="s">
        <v>2489</v>
      </c>
      <c r="AL196" s="85" t="s">
        <v>143</v>
      </c>
      <c r="AM196" s="85" t="s">
        <v>144</v>
      </c>
      <c r="AN196" s="85" t="s">
        <v>2206</v>
      </c>
      <c r="AO196" s="85">
        <v>52887426</v>
      </c>
      <c r="AP196" s="85" t="s">
        <v>2207</v>
      </c>
      <c r="AQ196" s="85"/>
      <c r="AR196" s="85"/>
      <c r="AS196" s="89">
        <v>46062</v>
      </c>
      <c r="AT196" s="85"/>
      <c r="AU196" s="85"/>
      <c r="AV196" s="85"/>
      <c r="AW196" s="85"/>
      <c r="AX196" s="85" t="s">
        <v>2208</v>
      </c>
      <c r="AY196" s="85" t="s">
        <v>147</v>
      </c>
      <c r="AZ196" s="105">
        <v>46032</v>
      </c>
      <c r="BA196" s="105">
        <v>46036</v>
      </c>
      <c r="BB196" s="115">
        <v>24520000</v>
      </c>
      <c r="BC196" s="105">
        <v>46041</v>
      </c>
      <c r="BD196" s="105">
        <v>46283</v>
      </c>
      <c r="BE196" s="105">
        <f t="shared" si="8"/>
        <v>46283</v>
      </c>
      <c r="BF196" s="122"/>
      <c r="BG196" s="85" t="s">
        <v>929</v>
      </c>
      <c r="BH196" s="110">
        <v>3065000</v>
      </c>
      <c r="BI196" s="85"/>
      <c r="BJ196" s="85"/>
      <c r="BK196" s="85"/>
      <c r="BL196" s="85"/>
      <c r="BM196" s="85"/>
      <c r="BN196" s="85"/>
      <c r="BO196" s="85"/>
      <c r="BP196" s="85"/>
      <c r="BQ196" s="85"/>
      <c r="BR196" s="85"/>
      <c r="BS196" s="85"/>
      <c r="BT196" s="85"/>
      <c r="BU196" s="85"/>
      <c r="BV196" s="85"/>
      <c r="BW196" s="85"/>
      <c r="BX196" s="85"/>
      <c r="BY196" s="85"/>
      <c r="BZ196" s="85"/>
      <c r="CA196" s="85"/>
      <c r="CB196" s="85"/>
      <c r="CC196" s="85"/>
      <c r="CD196" s="85"/>
      <c r="CE196" s="85"/>
      <c r="CF196" s="85"/>
      <c r="CG196" s="85"/>
      <c r="CH196" s="85"/>
      <c r="CI196" s="85"/>
      <c r="CJ196" s="85"/>
      <c r="CK196" s="85"/>
      <c r="CL196" s="85">
        <v>0</v>
      </c>
      <c r="CM196" s="110">
        <v>24520000</v>
      </c>
      <c r="CN196" s="85"/>
      <c r="CO196" s="89">
        <v>46283</v>
      </c>
      <c r="CP196" s="89">
        <f t="shared" ref="CP196:CP259" si="9">+$CO196+180</f>
        <v>46463</v>
      </c>
      <c r="CQ196" s="115">
        <v>24520000</v>
      </c>
      <c r="CR196" s="85" t="s">
        <v>149</v>
      </c>
      <c r="CS196" s="89">
        <v>46037</v>
      </c>
      <c r="CT196" s="128">
        <v>1846101032640</v>
      </c>
      <c r="CU196" s="85"/>
      <c r="CV196" s="85"/>
      <c r="CW196" s="85" t="s">
        <v>2462</v>
      </c>
      <c r="CX196" s="85" t="s">
        <v>203</v>
      </c>
      <c r="CY196" s="85" t="s">
        <v>947</v>
      </c>
      <c r="CZ196" s="85">
        <v>2537</v>
      </c>
      <c r="DA196" s="85" t="s">
        <v>152</v>
      </c>
      <c r="DB196" s="85">
        <v>1</v>
      </c>
      <c r="DC196" s="85" t="s">
        <v>153</v>
      </c>
      <c r="DD196" s="85"/>
      <c r="DE196" s="85"/>
      <c r="DF196" s="85"/>
      <c r="DG196" s="85"/>
      <c r="DH196" s="85"/>
      <c r="DI196" s="85"/>
      <c r="DJ196" s="85"/>
      <c r="DK196" s="85"/>
      <c r="DL196" s="85"/>
      <c r="DM196" s="85"/>
      <c r="DN196" s="85"/>
      <c r="DO196" s="85"/>
      <c r="DP196" s="85"/>
      <c r="DQ196" s="85"/>
      <c r="DR196" s="85"/>
      <c r="DS196" s="85"/>
      <c r="DT196" s="86"/>
      <c r="DU196" s="81"/>
      <c r="DV196" s="72"/>
      <c r="DW196" s="72"/>
      <c r="DX196" s="72"/>
      <c r="DY196" s="72"/>
      <c r="DZ196" s="74"/>
      <c r="EA196" s="68"/>
      <c r="EB196" s="68"/>
      <c r="EC196" s="68"/>
      <c r="ED196" s="68"/>
      <c r="EE196" s="68"/>
      <c r="EF196" s="68"/>
      <c r="EG196" s="68"/>
      <c r="EH196" s="68"/>
      <c r="EI196" s="68"/>
      <c r="EJ196" s="68"/>
      <c r="EK196" s="68"/>
    </row>
    <row r="197" spans="1:141" ht="30" customHeight="1">
      <c r="A197" s="2" t="s">
        <v>2064</v>
      </c>
      <c r="B197" s="84">
        <v>2026</v>
      </c>
      <c r="C197" s="85" t="s">
        <v>2490</v>
      </c>
      <c r="D197" s="85" t="e">
        <v>#REF!</v>
      </c>
      <c r="E197" s="85" t="s">
        <v>125</v>
      </c>
      <c r="F197" s="85">
        <v>145522</v>
      </c>
      <c r="G197" s="89">
        <v>46038</v>
      </c>
      <c r="H197" s="85" t="s">
        <v>2448</v>
      </c>
      <c r="I197" s="85" t="s">
        <v>2491</v>
      </c>
      <c r="J197" s="92" t="s">
        <v>2492</v>
      </c>
      <c r="K197" s="92" t="s">
        <v>2493</v>
      </c>
      <c r="L197" s="85" t="s">
        <v>2494</v>
      </c>
      <c r="M197" s="85" t="s">
        <v>2453</v>
      </c>
      <c r="N197" s="85">
        <v>80111700</v>
      </c>
      <c r="O197" s="85" t="s">
        <v>2454</v>
      </c>
      <c r="P197" s="85" t="s">
        <v>2495</v>
      </c>
      <c r="Q197" s="85">
        <v>39</v>
      </c>
      <c r="R197" s="89">
        <v>46028</v>
      </c>
      <c r="S197" s="85">
        <v>1772</v>
      </c>
      <c r="T197" s="89">
        <v>46044</v>
      </c>
      <c r="U197" s="85" t="s">
        <v>134</v>
      </c>
      <c r="V197" s="85" t="s">
        <v>135</v>
      </c>
      <c r="W197" s="85" t="s">
        <v>460</v>
      </c>
      <c r="X197" s="85">
        <v>1</v>
      </c>
      <c r="Y197" s="85" t="s">
        <v>2456</v>
      </c>
      <c r="Z197" s="85" t="s">
        <v>2494</v>
      </c>
      <c r="AA197" s="85" t="s">
        <v>138</v>
      </c>
      <c r="AB197" s="85" t="s">
        <v>139</v>
      </c>
      <c r="AC197" s="85" t="s">
        <v>2496</v>
      </c>
      <c r="AD197" s="85"/>
      <c r="AE197" s="85">
        <v>53115883</v>
      </c>
      <c r="AF197" s="85">
        <v>4</v>
      </c>
      <c r="AG197" s="89">
        <v>31002</v>
      </c>
      <c r="AH197" s="85" t="s">
        <v>2497</v>
      </c>
      <c r="AI197" s="85"/>
      <c r="AJ197" s="92">
        <v>3222214432</v>
      </c>
      <c r="AK197" s="85" t="s">
        <v>2498</v>
      </c>
      <c r="AL197" s="85" t="s">
        <v>189</v>
      </c>
      <c r="AM197" s="85" t="s">
        <v>234</v>
      </c>
      <c r="AN197" s="85" t="s">
        <v>2220</v>
      </c>
      <c r="AO197" s="85">
        <v>80259844</v>
      </c>
      <c r="AP197" s="85" t="s">
        <v>2221</v>
      </c>
      <c r="AQ197" s="85"/>
      <c r="AR197" s="85"/>
      <c r="AS197" s="89">
        <v>46062</v>
      </c>
      <c r="AT197" s="85"/>
      <c r="AU197" s="85"/>
      <c r="AV197" s="85"/>
      <c r="AW197" s="85"/>
      <c r="AX197" s="85" t="s">
        <v>2222</v>
      </c>
      <c r="AY197" s="85" t="s">
        <v>147</v>
      </c>
      <c r="AZ197" s="105">
        <v>46032</v>
      </c>
      <c r="BA197" s="105">
        <v>46041</v>
      </c>
      <c r="BB197" s="115">
        <v>24520000</v>
      </c>
      <c r="BC197" s="105">
        <v>46048</v>
      </c>
      <c r="BD197" s="105">
        <v>46290</v>
      </c>
      <c r="BE197" s="105">
        <f t="shared" si="8"/>
        <v>46290</v>
      </c>
      <c r="BF197" s="122"/>
      <c r="BG197" s="85" t="s">
        <v>929</v>
      </c>
      <c r="BH197" s="110">
        <v>3065000</v>
      </c>
      <c r="BI197" s="85"/>
      <c r="BJ197" s="85"/>
      <c r="BK197" s="85"/>
      <c r="BL197" s="85"/>
      <c r="BM197" s="85"/>
      <c r="BN197" s="85"/>
      <c r="BO197" s="85"/>
      <c r="BP197" s="85"/>
      <c r="BQ197" s="85"/>
      <c r="BR197" s="85"/>
      <c r="BS197" s="85"/>
      <c r="BT197" s="85"/>
      <c r="BU197" s="85"/>
      <c r="BV197" s="85"/>
      <c r="BW197" s="85"/>
      <c r="BX197" s="85"/>
      <c r="BY197" s="85"/>
      <c r="BZ197" s="85"/>
      <c r="CA197" s="85"/>
      <c r="CB197" s="85"/>
      <c r="CC197" s="85"/>
      <c r="CD197" s="85"/>
      <c r="CE197" s="85"/>
      <c r="CF197" s="85"/>
      <c r="CG197" s="85"/>
      <c r="CH197" s="85"/>
      <c r="CI197" s="85"/>
      <c r="CJ197" s="85"/>
      <c r="CK197" s="85"/>
      <c r="CL197" s="85">
        <v>0</v>
      </c>
      <c r="CM197" s="110">
        <v>24520000</v>
      </c>
      <c r="CN197" s="85"/>
      <c r="CO197" s="89">
        <v>46290</v>
      </c>
      <c r="CP197" s="89">
        <f t="shared" si="9"/>
        <v>46470</v>
      </c>
      <c r="CQ197" s="115">
        <v>24520000</v>
      </c>
      <c r="CR197" s="85" t="s">
        <v>149</v>
      </c>
      <c r="CS197" s="89">
        <v>46042</v>
      </c>
      <c r="CT197" s="128">
        <v>1146101098741</v>
      </c>
      <c r="CU197" s="85"/>
      <c r="CV197" s="85"/>
      <c r="CW197" s="85" t="s">
        <v>2462</v>
      </c>
      <c r="CX197" s="85" t="s">
        <v>2496</v>
      </c>
      <c r="CY197" s="85" t="s">
        <v>2499</v>
      </c>
      <c r="CZ197" s="85">
        <v>2537</v>
      </c>
      <c r="DA197" s="85" t="s">
        <v>152</v>
      </c>
      <c r="DB197" s="85">
        <v>1</v>
      </c>
      <c r="DC197" s="85" t="s">
        <v>153</v>
      </c>
      <c r="DD197" s="85"/>
      <c r="DE197" s="85"/>
      <c r="DF197" s="85"/>
      <c r="DG197" s="85"/>
      <c r="DH197" s="85"/>
      <c r="DI197" s="85"/>
      <c r="DJ197" s="85"/>
      <c r="DK197" s="85"/>
      <c r="DL197" s="85"/>
      <c r="DM197" s="85"/>
      <c r="DN197" s="85"/>
      <c r="DO197" s="85"/>
      <c r="DP197" s="85"/>
      <c r="DQ197" s="85"/>
      <c r="DR197" s="85"/>
      <c r="DS197" s="85"/>
      <c r="DT197" s="86"/>
      <c r="DU197" s="81"/>
      <c r="DV197" s="72"/>
      <c r="DW197" s="72"/>
      <c r="DX197" s="72"/>
      <c r="DY197" s="72"/>
      <c r="DZ197" s="74"/>
      <c r="EA197" s="68"/>
      <c r="EB197" s="68"/>
      <c r="EC197" s="68"/>
      <c r="ED197" s="68"/>
      <c r="EE197" s="68"/>
      <c r="EF197" s="68"/>
      <c r="EG197" s="68"/>
      <c r="EH197" s="68"/>
      <c r="EI197" s="68"/>
      <c r="EJ197" s="68"/>
      <c r="EK197" s="68"/>
    </row>
    <row r="198" spans="1:141" ht="30" customHeight="1">
      <c r="A198" s="2" t="s">
        <v>2064</v>
      </c>
      <c r="B198" s="84">
        <v>2026</v>
      </c>
      <c r="C198" s="85" t="s">
        <v>2500</v>
      </c>
      <c r="D198" s="85" t="e">
        <v>#REF!</v>
      </c>
      <c r="E198" s="85" t="s">
        <v>125</v>
      </c>
      <c r="F198" s="85">
        <v>145522</v>
      </c>
      <c r="G198" s="89">
        <v>46038</v>
      </c>
      <c r="H198" s="85" t="s">
        <v>2448</v>
      </c>
      <c r="I198" s="85" t="s">
        <v>2501</v>
      </c>
      <c r="J198" s="92" t="s">
        <v>2502</v>
      </c>
      <c r="K198" s="92" t="s">
        <v>2503</v>
      </c>
      <c r="L198" s="85" t="s">
        <v>2504</v>
      </c>
      <c r="M198" s="85" t="s">
        <v>2453</v>
      </c>
      <c r="N198" s="85">
        <v>80111700</v>
      </c>
      <c r="O198" s="85" t="s">
        <v>2454</v>
      </c>
      <c r="P198" s="85" t="s">
        <v>2505</v>
      </c>
      <c r="Q198" s="85">
        <v>39</v>
      </c>
      <c r="R198" s="89">
        <v>46028</v>
      </c>
      <c r="S198" s="85">
        <v>1781</v>
      </c>
      <c r="T198" s="89">
        <v>46044</v>
      </c>
      <c r="U198" s="85" t="s">
        <v>134</v>
      </c>
      <c r="V198" s="85" t="s">
        <v>135</v>
      </c>
      <c r="W198" s="85" t="s">
        <v>460</v>
      </c>
      <c r="X198" s="85">
        <v>1</v>
      </c>
      <c r="Y198" s="85" t="s">
        <v>2456</v>
      </c>
      <c r="Z198" s="85" t="s">
        <v>2504</v>
      </c>
      <c r="AA198" s="85" t="s">
        <v>138</v>
      </c>
      <c r="AB198" s="85" t="s">
        <v>139</v>
      </c>
      <c r="AC198" s="85" t="s">
        <v>218</v>
      </c>
      <c r="AD198" s="85"/>
      <c r="AE198" s="85">
        <v>1023963505</v>
      </c>
      <c r="AF198" s="85">
        <v>4</v>
      </c>
      <c r="AG198" s="89">
        <v>35685</v>
      </c>
      <c r="AH198" s="85" t="s">
        <v>2506</v>
      </c>
      <c r="AI198" s="85"/>
      <c r="AJ198" s="92">
        <v>3118549101</v>
      </c>
      <c r="AK198" s="85" t="s">
        <v>2507</v>
      </c>
      <c r="AL198" s="85" t="s">
        <v>143</v>
      </c>
      <c r="AM198" s="85" t="s">
        <v>385</v>
      </c>
      <c r="AN198" s="85" t="s">
        <v>2263</v>
      </c>
      <c r="AO198" s="85">
        <v>52147698</v>
      </c>
      <c r="AP198" s="85" t="s">
        <v>2264</v>
      </c>
      <c r="AQ198" s="85"/>
      <c r="AR198" s="85"/>
      <c r="AS198" s="89">
        <v>46062</v>
      </c>
      <c r="AT198" s="85"/>
      <c r="AU198" s="85"/>
      <c r="AV198" s="85"/>
      <c r="AW198" s="85"/>
      <c r="AX198" s="85" t="s">
        <v>2265</v>
      </c>
      <c r="AY198" s="85" t="s">
        <v>147</v>
      </c>
      <c r="AZ198" s="105">
        <v>46032</v>
      </c>
      <c r="BA198" s="105">
        <v>46041</v>
      </c>
      <c r="BB198" s="115">
        <v>24520000</v>
      </c>
      <c r="BC198" s="105">
        <v>46048</v>
      </c>
      <c r="BD198" s="105">
        <v>46290</v>
      </c>
      <c r="BE198" s="105">
        <f t="shared" si="8"/>
        <v>46290</v>
      </c>
      <c r="BF198" s="122"/>
      <c r="BG198" s="85" t="s">
        <v>929</v>
      </c>
      <c r="BH198" s="110">
        <v>3065000</v>
      </c>
      <c r="BI198" s="85"/>
      <c r="BJ198" s="85"/>
      <c r="BK198" s="85"/>
      <c r="BL198" s="85"/>
      <c r="BM198" s="85"/>
      <c r="BN198" s="85"/>
      <c r="BO198" s="85"/>
      <c r="BP198" s="85"/>
      <c r="BQ198" s="85"/>
      <c r="BR198" s="85"/>
      <c r="BS198" s="85"/>
      <c r="BT198" s="85"/>
      <c r="BU198" s="85"/>
      <c r="BV198" s="85"/>
      <c r="BW198" s="85"/>
      <c r="BX198" s="85"/>
      <c r="BY198" s="85"/>
      <c r="BZ198" s="85"/>
      <c r="CA198" s="85"/>
      <c r="CB198" s="85"/>
      <c r="CC198" s="85"/>
      <c r="CD198" s="85"/>
      <c r="CE198" s="85"/>
      <c r="CF198" s="85"/>
      <c r="CG198" s="85"/>
      <c r="CH198" s="85"/>
      <c r="CI198" s="85"/>
      <c r="CJ198" s="85"/>
      <c r="CK198" s="85"/>
      <c r="CL198" s="85">
        <v>0</v>
      </c>
      <c r="CM198" s="110">
        <v>24520000</v>
      </c>
      <c r="CN198" s="85"/>
      <c r="CO198" s="89">
        <v>46290</v>
      </c>
      <c r="CP198" s="89">
        <f t="shared" si="9"/>
        <v>46470</v>
      </c>
      <c r="CQ198" s="115">
        <v>24520000</v>
      </c>
      <c r="CR198" s="85" t="s">
        <v>223</v>
      </c>
      <c r="CS198" s="89">
        <v>46042</v>
      </c>
      <c r="CT198" s="128">
        <v>1146101098848</v>
      </c>
      <c r="CU198" s="85"/>
      <c r="CV198" s="85"/>
      <c r="CW198" s="85" t="s">
        <v>2462</v>
      </c>
      <c r="CX198" s="85" t="s">
        <v>218</v>
      </c>
      <c r="CY198" s="85" t="s">
        <v>1053</v>
      </c>
      <c r="CZ198" s="85">
        <v>2537</v>
      </c>
      <c r="DA198" s="85" t="s">
        <v>152</v>
      </c>
      <c r="DB198" s="85">
        <v>1</v>
      </c>
      <c r="DC198" s="85" t="s">
        <v>153</v>
      </c>
      <c r="DD198" s="85"/>
      <c r="DE198" s="85"/>
      <c r="DF198" s="85"/>
      <c r="DG198" s="85"/>
      <c r="DH198" s="85"/>
      <c r="DI198" s="85"/>
      <c r="DJ198" s="85"/>
      <c r="DK198" s="85"/>
      <c r="DL198" s="85"/>
      <c r="DM198" s="85"/>
      <c r="DN198" s="85"/>
      <c r="DO198" s="85"/>
      <c r="DP198" s="85"/>
      <c r="DQ198" s="85"/>
      <c r="DR198" s="85"/>
      <c r="DS198" s="85"/>
      <c r="DT198" s="86"/>
      <c r="DU198" s="81"/>
      <c r="DV198" s="72"/>
      <c r="DW198" s="72"/>
      <c r="DX198" s="72"/>
      <c r="DY198" s="72"/>
      <c r="DZ198" s="74"/>
      <c r="EA198" s="68"/>
      <c r="EB198" s="68"/>
      <c r="EC198" s="68"/>
      <c r="ED198" s="68"/>
      <c r="EE198" s="68"/>
      <c r="EF198" s="68"/>
      <c r="EG198" s="68"/>
      <c r="EH198" s="68"/>
      <c r="EI198" s="68"/>
      <c r="EJ198" s="68"/>
      <c r="EK198" s="68"/>
    </row>
    <row r="199" spans="1:141" ht="30" customHeight="1">
      <c r="A199" s="2" t="s">
        <v>2064</v>
      </c>
      <c r="B199" s="84">
        <v>2026</v>
      </c>
      <c r="C199" s="85" t="s">
        <v>2508</v>
      </c>
      <c r="D199" s="85" t="e">
        <v>#REF!</v>
      </c>
      <c r="E199" s="85" t="s">
        <v>125</v>
      </c>
      <c r="F199" s="85">
        <v>145522</v>
      </c>
      <c r="G199" s="89">
        <v>46038</v>
      </c>
      <c r="H199" s="85" t="s">
        <v>2448</v>
      </c>
      <c r="I199" s="85" t="s">
        <v>2509</v>
      </c>
      <c r="J199" s="92" t="s">
        <v>2510</v>
      </c>
      <c r="K199" s="92" t="s">
        <v>2511</v>
      </c>
      <c r="L199" s="85" t="s">
        <v>2512</v>
      </c>
      <c r="M199" s="85" t="s">
        <v>2453</v>
      </c>
      <c r="N199" s="85">
        <v>80111700</v>
      </c>
      <c r="O199" s="85" t="s">
        <v>2454</v>
      </c>
      <c r="P199" s="85" t="s">
        <v>2513</v>
      </c>
      <c r="Q199" s="85">
        <v>39</v>
      </c>
      <c r="R199" s="89">
        <v>46028</v>
      </c>
      <c r="S199" s="85">
        <v>311</v>
      </c>
      <c r="T199" s="89">
        <v>46041</v>
      </c>
      <c r="U199" s="85" t="s">
        <v>134</v>
      </c>
      <c r="V199" s="85" t="s">
        <v>135</v>
      </c>
      <c r="W199" s="85" t="s">
        <v>460</v>
      </c>
      <c r="X199" s="85">
        <v>1</v>
      </c>
      <c r="Y199" s="85" t="s">
        <v>2456</v>
      </c>
      <c r="Z199" s="85" t="s">
        <v>2512</v>
      </c>
      <c r="AA199" s="85" t="s">
        <v>138</v>
      </c>
      <c r="AB199" s="85" t="s">
        <v>164</v>
      </c>
      <c r="AC199" s="85" t="s">
        <v>218</v>
      </c>
      <c r="AD199" s="85"/>
      <c r="AE199" s="85">
        <v>79642411</v>
      </c>
      <c r="AF199" s="85">
        <v>6</v>
      </c>
      <c r="AG199" s="89">
        <v>26625</v>
      </c>
      <c r="AH199" s="85" t="s">
        <v>2514</v>
      </c>
      <c r="AI199" s="85"/>
      <c r="AJ199" s="92">
        <v>3118566034</v>
      </c>
      <c r="AK199" s="85" t="s">
        <v>2515</v>
      </c>
      <c r="AL199" s="85" t="s">
        <v>143</v>
      </c>
      <c r="AM199" s="85" t="s">
        <v>234</v>
      </c>
      <c r="AN199" s="85" t="s">
        <v>2182</v>
      </c>
      <c r="AO199" s="85">
        <v>79642822</v>
      </c>
      <c r="AP199" s="85" t="s">
        <v>2183</v>
      </c>
      <c r="AQ199" s="85"/>
      <c r="AR199" s="85"/>
      <c r="AS199" s="89">
        <v>46062</v>
      </c>
      <c r="AT199" s="85"/>
      <c r="AU199" s="85"/>
      <c r="AV199" s="85"/>
      <c r="AW199" s="85"/>
      <c r="AX199" s="85" t="s">
        <v>2184</v>
      </c>
      <c r="AY199" s="85" t="s">
        <v>147</v>
      </c>
      <c r="AZ199" s="105">
        <v>46032</v>
      </c>
      <c r="BA199" s="105">
        <v>46041</v>
      </c>
      <c r="BB199" s="115">
        <v>24520000</v>
      </c>
      <c r="BC199" s="105">
        <v>46048</v>
      </c>
      <c r="BD199" s="105">
        <v>46290</v>
      </c>
      <c r="BE199" s="105">
        <f t="shared" si="8"/>
        <v>46290</v>
      </c>
      <c r="BF199" s="122"/>
      <c r="BG199" s="85" t="s">
        <v>929</v>
      </c>
      <c r="BH199" s="110">
        <v>3065000</v>
      </c>
      <c r="BI199" s="85"/>
      <c r="BJ199" s="85"/>
      <c r="BK199" s="85"/>
      <c r="BL199" s="85"/>
      <c r="BM199" s="85"/>
      <c r="BN199" s="85"/>
      <c r="BO199" s="85"/>
      <c r="BP199" s="85"/>
      <c r="BQ199" s="85"/>
      <c r="BR199" s="85"/>
      <c r="BS199" s="85"/>
      <c r="BT199" s="85"/>
      <c r="BU199" s="85"/>
      <c r="BV199" s="85"/>
      <c r="BW199" s="85"/>
      <c r="BX199" s="85"/>
      <c r="BY199" s="85"/>
      <c r="BZ199" s="85"/>
      <c r="CA199" s="85"/>
      <c r="CB199" s="85"/>
      <c r="CC199" s="85"/>
      <c r="CD199" s="85"/>
      <c r="CE199" s="85"/>
      <c r="CF199" s="85"/>
      <c r="CG199" s="85"/>
      <c r="CH199" s="85"/>
      <c r="CI199" s="85"/>
      <c r="CJ199" s="85"/>
      <c r="CK199" s="85"/>
      <c r="CL199" s="85">
        <v>0</v>
      </c>
      <c r="CM199" s="110">
        <v>24520000</v>
      </c>
      <c r="CN199" s="85"/>
      <c r="CO199" s="89">
        <v>46290</v>
      </c>
      <c r="CP199" s="89">
        <f t="shared" si="9"/>
        <v>46470</v>
      </c>
      <c r="CQ199" s="115">
        <v>24520000</v>
      </c>
      <c r="CR199" s="85" t="s">
        <v>149</v>
      </c>
      <c r="CS199" s="89">
        <v>46042</v>
      </c>
      <c r="CT199" s="128">
        <v>1146101098352</v>
      </c>
      <c r="CU199" s="85"/>
      <c r="CV199" s="85"/>
      <c r="CW199" s="85" t="s">
        <v>2462</v>
      </c>
      <c r="CX199" s="85" t="s">
        <v>218</v>
      </c>
      <c r="CY199" s="85" t="s">
        <v>464</v>
      </c>
      <c r="CZ199" s="85">
        <v>2537</v>
      </c>
      <c r="DA199" s="85" t="s">
        <v>152</v>
      </c>
      <c r="DB199" s="85">
        <v>1</v>
      </c>
      <c r="DC199" s="85" t="s">
        <v>153</v>
      </c>
      <c r="DD199" s="85"/>
      <c r="DE199" s="85"/>
      <c r="DF199" s="85"/>
      <c r="DG199" s="85"/>
      <c r="DH199" s="85"/>
      <c r="DI199" s="85"/>
      <c r="DJ199" s="85"/>
      <c r="DK199" s="85"/>
      <c r="DL199" s="85"/>
      <c r="DM199" s="85"/>
      <c r="DN199" s="85"/>
      <c r="DO199" s="85"/>
      <c r="DP199" s="85"/>
      <c r="DQ199" s="85"/>
      <c r="DR199" s="85"/>
      <c r="DS199" s="85"/>
      <c r="DT199" s="86"/>
      <c r="DU199" s="81"/>
      <c r="DV199" s="72"/>
      <c r="DW199" s="72"/>
      <c r="DX199" s="72"/>
      <c r="DY199" s="72"/>
      <c r="DZ199" s="74"/>
      <c r="EA199" s="68"/>
      <c r="EB199" s="68"/>
      <c r="EC199" s="68"/>
      <c r="ED199" s="68"/>
      <c r="EE199" s="68"/>
      <c r="EF199" s="68"/>
      <c r="EG199" s="68"/>
      <c r="EH199" s="68"/>
      <c r="EI199" s="68"/>
      <c r="EJ199" s="68"/>
      <c r="EK199" s="68"/>
    </row>
    <row r="200" spans="1:141" ht="30" customHeight="1">
      <c r="A200" s="2" t="s">
        <v>2064</v>
      </c>
      <c r="B200" s="84">
        <v>2026</v>
      </c>
      <c r="C200" s="85" t="s">
        <v>2516</v>
      </c>
      <c r="D200" s="85" t="e">
        <v>#REF!</v>
      </c>
      <c r="E200" s="85" t="s">
        <v>125</v>
      </c>
      <c r="F200" s="85">
        <v>145522</v>
      </c>
      <c r="G200" s="89">
        <v>46038</v>
      </c>
      <c r="H200" s="85" t="s">
        <v>2448</v>
      </c>
      <c r="I200" s="85" t="s">
        <v>2517</v>
      </c>
      <c r="J200" s="92" t="s">
        <v>2518</v>
      </c>
      <c r="K200" s="92" t="s">
        <v>2519</v>
      </c>
      <c r="L200" s="85" t="s">
        <v>2520</v>
      </c>
      <c r="M200" s="85" t="s">
        <v>2453</v>
      </c>
      <c r="N200" s="85">
        <v>80111700</v>
      </c>
      <c r="O200" s="85" t="s">
        <v>2454</v>
      </c>
      <c r="P200" s="85" t="s">
        <v>2521</v>
      </c>
      <c r="Q200" s="85">
        <v>39</v>
      </c>
      <c r="R200" s="89">
        <v>46028</v>
      </c>
      <c r="S200" s="85">
        <v>119</v>
      </c>
      <c r="T200" s="89">
        <v>46035</v>
      </c>
      <c r="U200" s="85" t="s">
        <v>134</v>
      </c>
      <c r="V200" s="85" t="s">
        <v>135</v>
      </c>
      <c r="W200" s="85" t="s">
        <v>460</v>
      </c>
      <c r="X200" s="85">
        <v>1</v>
      </c>
      <c r="Y200" s="85" t="s">
        <v>2456</v>
      </c>
      <c r="Z200" s="85" t="s">
        <v>2520</v>
      </c>
      <c r="AA200" s="85" t="s">
        <v>138</v>
      </c>
      <c r="AB200" s="85" t="s">
        <v>164</v>
      </c>
      <c r="AC200" s="85" t="s">
        <v>218</v>
      </c>
      <c r="AD200" s="85"/>
      <c r="AE200" s="85">
        <v>79344333</v>
      </c>
      <c r="AF200" s="85">
        <v>1</v>
      </c>
      <c r="AG200" s="89">
        <v>23751</v>
      </c>
      <c r="AH200" s="85" t="s">
        <v>2522</v>
      </c>
      <c r="AI200" s="85"/>
      <c r="AJ200" s="92" t="s">
        <v>2523</v>
      </c>
      <c r="AK200" s="85" t="s">
        <v>2524</v>
      </c>
      <c r="AL200" s="85" t="s">
        <v>642</v>
      </c>
      <c r="AM200" s="85" t="s">
        <v>144</v>
      </c>
      <c r="AN200" s="85" t="s">
        <v>2182</v>
      </c>
      <c r="AO200" s="85">
        <v>79642822</v>
      </c>
      <c r="AP200" s="85" t="s">
        <v>2183</v>
      </c>
      <c r="AQ200" s="85"/>
      <c r="AR200" s="85"/>
      <c r="AS200" s="89">
        <v>46062</v>
      </c>
      <c r="AT200" s="85"/>
      <c r="AU200" s="85"/>
      <c r="AV200" s="85"/>
      <c r="AW200" s="85"/>
      <c r="AX200" s="85" t="s">
        <v>2184</v>
      </c>
      <c r="AY200" s="85" t="s">
        <v>147</v>
      </c>
      <c r="AZ200" s="105">
        <v>46032</v>
      </c>
      <c r="BA200" s="105">
        <v>46033</v>
      </c>
      <c r="BB200" s="115">
        <v>24520000</v>
      </c>
      <c r="BC200" s="105">
        <v>46039</v>
      </c>
      <c r="BD200" s="105">
        <v>46281</v>
      </c>
      <c r="BE200" s="105">
        <f t="shared" si="8"/>
        <v>46281</v>
      </c>
      <c r="BF200" s="122"/>
      <c r="BG200" s="85" t="s">
        <v>929</v>
      </c>
      <c r="BH200" s="110">
        <v>3065000</v>
      </c>
      <c r="BI200" s="85"/>
      <c r="BJ200" s="85"/>
      <c r="BK200" s="85"/>
      <c r="BL200" s="85"/>
      <c r="BM200" s="85"/>
      <c r="BN200" s="85"/>
      <c r="BO200" s="85"/>
      <c r="BP200" s="85"/>
      <c r="BQ200" s="85"/>
      <c r="BR200" s="85"/>
      <c r="BS200" s="85"/>
      <c r="BT200" s="85"/>
      <c r="BU200" s="85"/>
      <c r="BV200" s="85"/>
      <c r="BW200" s="85"/>
      <c r="BX200" s="85"/>
      <c r="BY200" s="85"/>
      <c r="BZ200" s="85"/>
      <c r="CA200" s="85"/>
      <c r="CB200" s="85"/>
      <c r="CC200" s="85"/>
      <c r="CD200" s="85"/>
      <c r="CE200" s="85"/>
      <c r="CF200" s="85"/>
      <c r="CG200" s="85"/>
      <c r="CH200" s="85"/>
      <c r="CI200" s="85"/>
      <c r="CJ200" s="85"/>
      <c r="CK200" s="85"/>
      <c r="CL200" s="85">
        <v>0</v>
      </c>
      <c r="CM200" s="110">
        <v>24520000</v>
      </c>
      <c r="CN200" s="85"/>
      <c r="CO200" s="89">
        <v>46281</v>
      </c>
      <c r="CP200" s="89">
        <f t="shared" si="9"/>
        <v>46461</v>
      </c>
      <c r="CQ200" s="115">
        <v>24520000</v>
      </c>
      <c r="CR200" s="85" t="s">
        <v>223</v>
      </c>
      <c r="CS200" s="89">
        <v>46035</v>
      </c>
      <c r="CT200" s="128">
        <v>1846101032376</v>
      </c>
      <c r="CU200" s="85"/>
      <c r="CV200" s="85"/>
      <c r="CW200" s="85" t="s">
        <v>2462</v>
      </c>
      <c r="CX200" s="85" t="s">
        <v>218</v>
      </c>
      <c r="CY200" s="85" t="s">
        <v>464</v>
      </c>
      <c r="CZ200" s="85">
        <v>2537</v>
      </c>
      <c r="DA200" s="85" t="s">
        <v>152</v>
      </c>
      <c r="DB200" s="85">
        <v>1</v>
      </c>
      <c r="DC200" s="85" t="s">
        <v>153</v>
      </c>
      <c r="DD200" s="85"/>
      <c r="DE200" s="85"/>
      <c r="DF200" s="85"/>
      <c r="DG200" s="85"/>
      <c r="DH200" s="85"/>
      <c r="DI200" s="85"/>
      <c r="DJ200" s="85"/>
      <c r="DK200" s="85"/>
      <c r="DL200" s="85"/>
      <c r="DM200" s="85"/>
      <c r="DN200" s="85"/>
      <c r="DO200" s="85"/>
      <c r="DP200" s="85"/>
      <c r="DQ200" s="85"/>
      <c r="DR200" s="85"/>
      <c r="DS200" s="85"/>
      <c r="DT200" s="86"/>
      <c r="DU200" s="81"/>
      <c r="DV200" s="72"/>
      <c r="DW200" s="72"/>
      <c r="DX200" s="72"/>
      <c r="DY200" s="72"/>
      <c r="DZ200" s="74"/>
      <c r="EA200" s="68"/>
      <c r="EB200" s="68"/>
      <c r="EC200" s="68"/>
      <c r="ED200" s="68"/>
      <c r="EE200" s="68"/>
      <c r="EF200" s="68"/>
      <c r="EG200" s="68"/>
      <c r="EH200" s="68"/>
      <c r="EI200" s="68"/>
      <c r="EJ200" s="68"/>
      <c r="EK200" s="68"/>
    </row>
    <row r="201" spans="1:141" ht="30" customHeight="1">
      <c r="A201" s="2" t="s">
        <v>2064</v>
      </c>
      <c r="B201" s="84">
        <v>2026</v>
      </c>
      <c r="C201" s="85" t="s">
        <v>2525</v>
      </c>
      <c r="D201" s="85" t="e">
        <v>#REF!</v>
      </c>
      <c r="E201" s="85" t="s">
        <v>125</v>
      </c>
      <c r="F201" s="85">
        <v>145522</v>
      </c>
      <c r="G201" s="89">
        <v>46038</v>
      </c>
      <c r="H201" s="85" t="s">
        <v>2448</v>
      </c>
      <c r="I201" s="85" t="s">
        <v>2526</v>
      </c>
      <c r="J201" s="92" t="s">
        <v>2527</v>
      </c>
      <c r="K201" s="92" t="s">
        <v>2528</v>
      </c>
      <c r="L201" s="85" t="s">
        <v>2529</v>
      </c>
      <c r="M201" s="85" t="s">
        <v>2453</v>
      </c>
      <c r="N201" s="85">
        <v>80111700</v>
      </c>
      <c r="O201" s="85" t="s">
        <v>2454</v>
      </c>
      <c r="P201" s="85" t="s">
        <v>2530</v>
      </c>
      <c r="Q201" s="85">
        <v>39</v>
      </c>
      <c r="R201" s="89">
        <v>46028</v>
      </c>
      <c r="S201" s="85">
        <v>120</v>
      </c>
      <c r="T201" s="89">
        <v>46035</v>
      </c>
      <c r="U201" s="85" t="s">
        <v>134</v>
      </c>
      <c r="V201" s="85" t="s">
        <v>135</v>
      </c>
      <c r="W201" s="85" t="s">
        <v>460</v>
      </c>
      <c r="X201" s="85">
        <v>1</v>
      </c>
      <c r="Y201" s="85" t="s">
        <v>2456</v>
      </c>
      <c r="Z201" s="85" t="s">
        <v>2529</v>
      </c>
      <c r="AA201" s="85" t="s">
        <v>138</v>
      </c>
      <c r="AB201" s="85" t="s">
        <v>139</v>
      </c>
      <c r="AC201" s="85" t="s">
        <v>447</v>
      </c>
      <c r="AD201" s="85"/>
      <c r="AE201" s="85">
        <v>1000005525</v>
      </c>
      <c r="AF201" s="85">
        <v>9</v>
      </c>
      <c r="AG201" s="89">
        <v>32441</v>
      </c>
      <c r="AH201" s="85" t="s">
        <v>2531</v>
      </c>
      <c r="AI201" s="85"/>
      <c r="AJ201" s="92">
        <v>3219460094</v>
      </c>
      <c r="AK201" s="85" t="s">
        <v>2532</v>
      </c>
      <c r="AL201" s="85" t="s">
        <v>271</v>
      </c>
      <c r="AM201" s="85" t="s">
        <v>234</v>
      </c>
      <c r="AN201" s="85" t="s">
        <v>2292</v>
      </c>
      <c r="AO201" s="85">
        <v>79413209</v>
      </c>
      <c r="AP201" s="85" t="s">
        <v>2293</v>
      </c>
      <c r="AQ201" s="85"/>
      <c r="AR201" s="85"/>
      <c r="AS201" s="89">
        <v>46062</v>
      </c>
      <c r="AT201" s="85"/>
      <c r="AU201" s="85"/>
      <c r="AV201" s="85"/>
      <c r="AW201" s="85"/>
      <c r="AX201" s="85" t="s">
        <v>2294</v>
      </c>
      <c r="AY201" s="85" t="s">
        <v>147</v>
      </c>
      <c r="AZ201" s="105">
        <v>46032</v>
      </c>
      <c r="BA201" s="105">
        <v>46033</v>
      </c>
      <c r="BB201" s="115">
        <v>24520000</v>
      </c>
      <c r="BC201" s="105">
        <v>46039</v>
      </c>
      <c r="BD201" s="105">
        <v>46281</v>
      </c>
      <c r="BE201" s="105">
        <f t="shared" si="8"/>
        <v>46281</v>
      </c>
      <c r="BF201" s="122"/>
      <c r="BG201" s="85" t="s">
        <v>929</v>
      </c>
      <c r="BH201" s="110">
        <v>3065000</v>
      </c>
      <c r="BI201" s="85"/>
      <c r="BJ201" s="85"/>
      <c r="BK201" s="85"/>
      <c r="BL201" s="85"/>
      <c r="BM201" s="85"/>
      <c r="BN201" s="85"/>
      <c r="BO201" s="85"/>
      <c r="BP201" s="85"/>
      <c r="BQ201" s="85"/>
      <c r="BR201" s="85"/>
      <c r="BS201" s="85"/>
      <c r="BT201" s="85"/>
      <c r="BU201" s="85"/>
      <c r="BV201" s="85"/>
      <c r="BW201" s="85"/>
      <c r="BX201" s="85"/>
      <c r="BY201" s="85"/>
      <c r="BZ201" s="85"/>
      <c r="CA201" s="85"/>
      <c r="CB201" s="85"/>
      <c r="CC201" s="85"/>
      <c r="CD201" s="85"/>
      <c r="CE201" s="85"/>
      <c r="CF201" s="85"/>
      <c r="CG201" s="85"/>
      <c r="CH201" s="85"/>
      <c r="CI201" s="85"/>
      <c r="CJ201" s="85"/>
      <c r="CK201" s="85"/>
      <c r="CL201" s="85">
        <v>0</v>
      </c>
      <c r="CM201" s="110">
        <v>24520000</v>
      </c>
      <c r="CN201" s="85"/>
      <c r="CO201" s="89">
        <v>46281</v>
      </c>
      <c r="CP201" s="89">
        <f t="shared" si="9"/>
        <v>46461</v>
      </c>
      <c r="CQ201" s="115">
        <v>24520000</v>
      </c>
      <c r="CR201" s="85" t="s">
        <v>149</v>
      </c>
      <c r="CS201" s="89">
        <v>46036</v>
      </c>
      <c r="CT201" s="128">
        <v>1846101032432</v>
      </c>
      <c r="CU201" s="85"/>
      <c r="CV201" s="85"/>
      <c r="CW201" s="85" t="s">
        <v>2462</v>
      </c>
      <c r="CX201" s="85" t="s">
        <v>447</v>
      </c>
      <c r="CY201" s="85" t="s">
        <v>464</v>
      </c>
      <c r="CZ201" s="85">
        <v>2537</v>
      </c>
      <c r="DA201" s="85" t="s">
        <v>152</v>
      </c>
      <c r="DB201" s="85">
        <v>1</v>
      </c>
      <c r="DC201" s="85" t="s">
        <v>153</v>
      </c>
      <c r="DD201" s="85"/>
      <c r="DE201" s="85"/>
      <c r="DF201" s="85"/>
      <c r="DG201" s="85"/>
      <c r="DH201" s="85"/>
      <c r="DI201" s="85"/>
      <c r="DJ201" s="85"/>
      <c r="DK201" s="85"/>
      <c r="DL201" s="85"/>
      <c r="DM201" s="85"/>
      <c r="DN201" s="85"/>
      <c r="DO201" s="85"/>
      <c r="DP201" s="85"/>
      <c r="DQ201" s="85"/>
      <c r="DR201" s="85"/>
      <c r="DS201" s="85"/>
      <c r="DT201" s="86"/>
      <c r="DU201" s="81"/>
      <c r="DV201" s="72"/>
      <c r="DW201" s="72"/>
      <c r="DX201" s="72"/>
      <c r="DY201" s="72"/>
      <c r="DZ201" s="74"/>
      <c r="EA201" s="68"/>
      <c r="EB201" s="68"/>
      <c r="EC201" s="68"/>
      <c r="ED201" s="68"/>
      <c r="EE201" s="68"/>
      <c r="EF201" s="68"/>
      <c r="EG201" s="68"/>
      <c r="EH201" s="68"/>
      <c r="EI201" s="68"/>
      <c r="EJ201" s="68"/>
      <c r="EK201" s="68"/>
    </row>
    <row r="202" spans="1:141" ht="30" customHeight="1">
      <c r="A202" s="2" t="s">
        <v>2064</v>
      </c>
      <c r="B202" s="84">
        <v>2026</v>
      </c>
      <c r="C202" s="85" t="s">
        <v>2533</v>
      </c>
      <c r="D202" s="85" t="e">
        <v>#REF!</v>
      </c>
      <c r="E202" s="85" t="s">
        <v>125</v>
      </c>
      <c r="F202" s="85">
        <v>145522</v>
      </c>
      <c r="G202" s="89">
        <v>46038</v>
      </c>
      <c r="H202" s="85" t="s">
        <v>2448</v>
      </c>
      <c r="I202" s="85" t="s">
        <v>2534</v>
      </c>
      <c r="J202" s="92" t="s">
        <v>2535</v>
      </c>
      <c r="K202" s="92" t="s">
        <v>2536</v>
      </c>
      <c r="L202" s="85" t="s">
        <v>2537</v>
      </c>
      <c r="M202" s="85" t="s">
        <v>2453</v>
      </c>
      <c r="N202" s="85">
        <v>80111700</v>
      </c>
      <c r="O202" s="85" t="s">
        <v>2454</v>
      </c>
      <c r="P202" s="85" t="s">
        <v>2538</v>
      </c>
      <c r="Q202" s="85">
        <v>39</v>
      </c>
      <c r="R202" s="89">
        <v>46028</v>
      </c>
      <c r="S202" s="85">
        <v>254</v>
      </c>
      <c r="T202" s="89">
        <v>46037</v>
      </c>
      <c r="U202" s="85" t="s">
        <v>134</v>
      </c>
      <c r="V202" s="85" t="s">
        <v>135</v>
      </c>
      <c r="W202" s="85" t="s">
        <v>460</v>
      </c>
      <c r="X202" s="85">
        <v>1</v>
      </c>
      <c r="Y202" s="85" t="s">
        <v>2539</v>
      </c>
      <c r="Z202" s="85" t="s">
        <v>2537</v>
      </c>
      <c r="AA202" s="85" t="s">
        <v>138</v>
      </c>
      <c r="AB202" s="85" t="s">
        <v>164</v>
      </c>
      <c r="AC202" s="85" t="s">
        <v>218</v>
      </c>
      <c r="AD202" s="85"/>
      <c r="AE202" s="85">
        <v>17990466</v>
      </c>
      <c r="AF202" s="85">
        <v>7</v>
      </c>
      <c r="AG202" s="89">
        <v>31135</v>
      </c>
      <c r="AH202" s="85" t="s">
        <v>2540</v>
      </c>
      <c r="AI202" s="85"/>
      <c r="AJ202" s="92">
        <v>3233925853</v>
      </c>
      <c r="AK202" s="85" t="s">
        <v>2541</v>
      </c>
      <c r="AL202" s="85" t="s">
        <v>271</v>
      </c>
      <c r="AM202" s="85" t="s">
        <v>385</v>
      </c>
      <c r="AN202" s="85" t="s">
        <v>2292</v>
      </c>
      <c r="AO202" s="85">
        <v>79413209</v>
      </c>
      <c r="AP202" s="85" t="s">
        <v>2293</v>
      </c>
      <c r="AQ202" s="85"/>
      <c r="AR202" s="85"/>
      <c r="AS202" s="89">
        <v>46062</v>
      </c>
      <c r="AT202" s="85"/>
      <c r="AU202" s="85"/>
      <c r="AV202" s="85"/>
      <c r="AW202" s="85"/>
      <c r="AX202" s="85" t="s">
        <v>2294</v>
      </c>
      <c r="AY202" s="85" t="s">
        <v>147</v>
      </c>
      <c r="AZ202" s="105">
        <v>46032</v>
      </c>
      <c r="BA202" s="105">
        <v>46036</v>
      </c>
      <c r="BB202" s="115">
        <v>24520000</v>
      </c>
      <c r="BC202" s="105">
        <v>46041</v>
      </c>
      <c r="BD202" s="105">
        <v>46283</v>
      </c>
      <c r="BE202" s="105">
        <f t="shared" si="8"/>
        <v>46283</v>
      </c>
      <c r="BF202" s="122"/>
      <c r="BG202" s="85" t="s">
        <v>929</v>
      </c>
      <c r="BH202" s="110">
        <v>3065000</v>
      </c>
      <c r="BI202" s="85"/>
      <c r="BJ202" s="85"/>
      <c r="BK202" s="85"/>
      <c r="BL202" s="85"/>
      <c r="BM202" s="85"/>
      <c r="BN202" s="85"/>
      <c r="BO202" s="85"/>
      <c r="BP202" s="85"/>
      <c r="BQ202" s="85"/>
      <c r="BR202" s="85"/>
      <c r="BS202" s="85"/>
      <c r="BT202" s="85"/>
      <c r="BU202" s="85"/>
      <c r="BV202" s="85"/>
      <c r="BW202" s="85"/>
      <c r="BX202" s="85"/>
      <c r="BY202" s="85"/>
      <c r="BZ202" s="85"/>
      <c r="CA202" s="85"/>
      <c r="CB202" s="85"/>
      <c r="CC202" s="85"/>
      <c r="CD202" s="85"/>
      <c r="CE202" s="85"/>
      <c r="CF202" s="85"/>
      <c r="CG202" s="85"/>
      <c r="CH202" s="85"/>
      <c r="CI202" s="85"/>
      <c r="CJ202" s="85"/>
      <c r="CK202" s="85"/>
      <c r="CL202" s="85">
        <v>0</v>
      </c>
      <c r="CM202" s="110">
        <v>24520000</v>
      </c>
      <c r="CN202" s="85"/>
      <c r="CO202" s="89">
        <v>46283</v>
      </c>
      <c r="CP202" s="89">
        <f t="shared" si="9"/>
        <v>46463</v>
      </c>
      <c r="CQ202" s="115">
        <v>24520000</v>
      </c>
      <c r="CR202" s="85" t="s">
        <v>223</v>
      </c>
      <c r="CS202" s="89">
        <v>46038</v>
      </c>
      <c r="CT202" s="128">
        <v>1446101157529</v>
      </c>
      <c r="CU202" s="85"/>
      <c r="CV202" s="85"/>
      <c r="CW202" s="85" t="s">
        <v>2462</v>
      </c>
      <c r="CX202" s="85" t="s">
        <v>218</v>
      </c>
      <c r="CY202" s="85" t="s">
        <v>2542</v>
      </c>
      <c r="CZ202" s="85">
        <v>2537</v>
      </c>
      <c r="DA202" s="85" t="s">
        <v>152</v>
      </c>
      <c r="DB202" s="85">
        <v>1</v>
      </c>
      <c r="DC202" s="85" t="s">
        <v>153</v>
      </c>
      <c r="DD202" s="85"/>
      <c r="DE202" s="85"/>
      <c r="DF202" s="85"/>
      <c r="DG202" s="85"/>
      <c r="DH202" s="85"/>
      <c r="DI202" s="85"/>
      <c r="DJ202" s="85"/>
      <c r="DK202" s="85"/>
      <c r="DL202" s="85"/>
      <c r="DM202" s="85"/>
      <c r="DN202" s="85"/>
      <c r="DO202" s="85"/>
      <c r="DP202" s="85"/>
      <c r="DQ202" s="85"/>
      <c r="DR202" s="85"/>
      <c r="DS202" s="85"/>
      <c r="DT202" s="86"/>
      <c r="DU202" s="81"/>
      <c r="DV202" s="72"/>
      <c r="DW202" s="72"/>
      <c r="DX202" s="72"/>
      <c r="DY202" s="72"/>
      <c r="DZ202" s="74"/>
      <c r="EA202" s="68"/>
      <c r="EB202" s="68"/>
      <c r="EC202" s="68"/>
      <c r="ED202" s="68"/>
      <c r="EE202" s="68"/>
      <c r="EF202" s="68"/>
      <c r="EG202" s="68"/>
      <c r="EH202" s="68"/>
      <c r="EI202" s="68"/>
      <c r="EJ202" s="68"/>
      <c r="EK202" s="68"/>
    </row>
    <row r="203" spans="1:141" ht="30" customHeight="1">
      <c r="A203" s="2" t="s">
        <v>2064</v>
      </c>
      <c r="B203" s="84">
        <v>2026</v>
      </c>
      <c r="C203" s="85" t="s">
        <v>2543</v>
      </c>
      <c r="D203" s="85" t="e">
        <v>#REF!</v>
      </c>
      <c r="E203" s="85" t="s">
        <v>125</v>
      </c>
      <c r="F203" s="85">
        <v>145522</v>
      </c>
      <c r="G203" s="89">
        <v>46038</v>
      </c>
      <c r="H203" s="85" t="s">
        <v>2448</v>
      </c>
      <c r="I203" s="85" t="s">
        <v>2544</v>
      </c>
      <c r="J203" s="92" t="s">
        <v>2545</v>
      </c>
      <c r="K203" s="92" t="s">
        <v>2546</v>
      </c>
      <c r="L203" s="85" t="s">
        <v>2547</v>
      </c>
      <c r="M203" s="85" t="s">
        <v>2453</v>
      </c>
      <c r="N203" s="85">
        <v>80111700</v>
      </c>
      <c r="O203" s="85" t="s">
        <v>2454</v>
      </c>
      <c r="P203" s="85" t="s">
        <v>2548</v>
      </c>
      <c r="Q203" s="85">
        <v>39</v>
      </c>
      <c r="R203" s="89">
        <v>46028</v>
      </c>
      <c r="S203" s="85">
        <v>255</v>
      </c>
      <c r="T203" s="89">
        <v>46037</v>
      </c>
      <c r="U203" s="85" t="s">
        <v>134</v>
      </c>
      <c r="V203" s="85" t="s">
        <v>135</v>
      </c>
      <c r="W203" s="85" t="s">
        <v>460</v>
      </c>
      <c r="X203" s="85">
        <v>1</v>
      </c>
      <c r="Y203" s="85" t="s">
        <v>2539</v>
      </c>
      <c r="Z203" s="85" t="s">
        <v>2547</v>
      </c>
      <c r="AA203" s="85" t="s">
        <v>138</v>
      </c>
      <c r="AB203" s="85" t="s">
        <v>139</v>
      </c>
      <c r="AC203" s="85" t="s">
        <v>846</v>
      </c>
      <c r="AD203" s="85"/>
      <c r="AE203" s="85">
        <v>52992405</v>
      </c>
      <c r="AF203" s="85">
        <v>4</v>
      </c>
      <c r="AG203" s="89">
        <v>30405</v>
      </c>
      <c r="AH203" s="85" t="s">
        <v>2549</v>
      </c>
      <c r="AI203" s="85"/>
      <c r="AJ203" s="92">
        <v>3115729568</v>
      </c>
      <c r="AK203" s="85" t="s">
        <v>2550</v>
      </c>
      <c r="AL203" s="85" t="s">
        <v>189</v>
      </c>
      <c r="AM203" s="85" t="s">
        <v>144</v>
      </c>
      <c r="AN203" s="85" t="s">
        <v>2233</v>
      </c>
      <c r="AO203" s="85">
        <v>67012149</v>
      </c>
      <c r="AP203" s="85" t="s">
        <v>2234</v>
      </c>
      <c r="AQ203" s="85"/>
      <c r="AR203" s="85"/>
      <c r="AS203" s="89">
        <v>46062</v>
      </c>
      <c r="AT203" s="85"/>
      <c r="AU203" s="85"/>
      <c r="AV203" s="85"/>
      <c r="AW203" s="85"/>
      <c r="AX203" s="85" t="s">
        <v>2235</v>
      </c>
      <c r="AY203" s="85" t="s">
        <v>147</v>
      </c>
      <c r="AZ203" s="105">
        <v>46032</v>
      </c>
      <c r="BA203" s="105">
        <v>46036</v>
      </c>
      <c r="BB203" s="115">
        <v>24520000</v>
      </c>
      <c r="BC203" s="105">
        <v>46038</v>
      </c>
      <c r="BD203" s="105">
        <v>46280</v>
      </c>
      <c r="BE203" s="105">
        <f t="shared" ref="BE203:BE266" si="10">$CO203</f>
        <v>46280</v>
      </c>
      <c r="BF203" s="122"/>
      <c r="BG203" s="85" t="s">
        <v>929</v>
      </c>
      <c r="BH203" s="110">
        <v>3065000</v>
      </c>
      <c r="BI203" s="85"/>
      <c r="BJ203" s="85"/>
      <c r="BK203" s="85"/>
      <c r="BL203" s="85"/>
      <c r="BM203" s="85"/>
      <c r="BN203" s="85"/>
      <c r="BO203" s="85"/>
      <c r="BP203" s="85"/>
      <c r="BQ203" s="85"/>
      <c r="BR203" s="85"/>
      <c r="BS203" s="85"/>
      <c r="BT203" s="85"/>
      <c r="BU203" s="85"/>
      <c r="BV203" s="85"/>
      <c r="BW203" s="85"/>
      <c r="BX203" s="85"/>
      <c r="BY203" s="85"/>
      <c r="BZ203" s="85"/>
      <c r="CA203" s="85"/>
      <c r="CB203" s="85"/>
      <c r="CC203" s="85"/>
      <c r="CD203" s="85"/>
      <c r="CE203" s="85"/>
      <c r="CF203" s="85"/>
      <c r="CG203" s="85"/>
      <c r="CH203" s="85"/>
      <c r="CI203" s="85"/>
      <c r="CJ203" s="85"/>
      <c r="CK203" s="85"/>
      <c r="CL203" s="85">
        <v>0</v>
      </c>
      <c r="CM203" s="110">
        <v>24520000</v>
      </c>
      <c r="CN203" s="85"/>
      <c r="CO203" s="89">
        <v>46280</v>
      </c>
      <c r="CP203" s="89">
        <f t="shared" si="9"/>
        <v>46460</v>
      </c>
      <c r="CQ203" s="115">
        <v>24520000</v>
      </c>
      <c r="CR203" s="85" t="s">
        <v>342</v>
      </c>
      <c r="CS203" s="89">
        <v>46037</v>
      </c>
      <c r="CT203" s="128">
        <v>100048752</v>
      </c>
      <c r="CU203" s="85"/>
      <c r="CV203" s="85"/>
      <c r="CW203" s="85" t="s">
        <v>2462</v>
      </c>
      <c r="CX203" s="85" t="s">
        <v>846</v>
      </c>
      <c r="CY203" s="85" t="s">
        <v>2137</v>
      </c>
      <c r="CZ203" s="85">
        <v>2537</v>
      </c>
      <c r="DA203" s="85" t="s">
        <v>152</v>
      </c>
      <c r="DB203" s="85">
        <v>1</v>
      </c>
      <c r="DC203" s="85" t="s">
        <v>153</v>
      </c>
      <c r="DD203" s="85"/>
      <c r="DE203" s="85"/>
      <c r="DF203" s="85"/>
      <c r="DG203" s="85"/>
      <c r="DH203" s="85"/>
      <c r="DI203" s="85"/>
      <c r="DJ203" s="85"/>
      <c r="DK203" s="85"/>
      <c r="DL203" s="85"/>
      <c r="DM203" s="85"/>
      <c r="DN203" s="85"/>
      <c r="DO203" s="85"/>
      <c r="DP203" s="85"/>
      <c r="DQ203" s="85"/>
      <c r="DR203" s="85"/>
      <c r="DS203" s="85"/>
      <c r="DT203" s="86"/>
      <c r="DU203" s="81"/>
      <c r="DV203" s="72"/>
      <c r="DW203" s="72"/>
      <c r="DX203" s="72"/>
      <c r="DY203" s="72"/>
      <c r="DZ203" s="74"/>
      <c r="EA203" s="68"/>
      <c r="EB203" s="68"/>
      <c r="EC203" s="68"/>
      <c r="ED203" s="68"/>
      <c r="EE203" s="68"/>
      <c r="EF203" s="68"/>
      <c r="EG203" s="68"/>
      <c r="EH203" s="68"/>
      <c r="EI203" s="68"/>
      <c r="EJ203" s="68"/>
      <c r="EK203" s="68"/>
    </row>
    <row r="204" spans="1:141" ht="30" customHeight="1">
      <c r="A204" s="2" t="s">
        <v>2064</v>
      </c>
      <c r="B204" s="84">
        <v>2026</v>
      </c>
      <c r="C204" s="85" t="s">
        <v>2551</v>
      </c>
      <c r="D204" s="85" t="e">
        <v>#REF!</v>
      </c>
      <c r="E204" s="85" t="s">
        <v>125</v>
      </c>
      <c r="F204" s="85">
        <v>145522</v>
      </c>
      <c r="G204" s="89">
        <v>46038</v>
      </c>
      <c r="H204" s="85" t="s">
        <v>2448</v>
      </c>
      <c r="I204" s="85" t="s">
        <v>2552</v>
      </c>
      <c r="J204" s="92" t="s">
        <v>2553</v>
      </c>
      <c r="K204" s="92" t="s">
        <v>2554</v>
      </c>
      <c r="L204" s="85" t="s">
        <v>2555</v>
      </c>
      <c r="M204" s="85" t="s">
        <v>2453</v>
      </c>
      <c r="N204" s="85">
        <v>80111700</v>
      </c>
      <c r="O204" s="85" t="s">
        <v>2454</v>
      </c>
      <c r="P204" s="85" t="s">
        <v>2556</v>
      </c>
      <c r="Q204" s="85">
        <v>39</v>
      </c>
      <c r="R204" s="89">
        <v>46028</v>
      </c>
      <c r="S204" s="85">
        <v>256</v>
      </c>
      <c r="T204" s="89">
        <v>46037</v>
      </c>
      <c r="U204" s="85" t="s">
        <v>134</v>
      </c>
      <c r="V204" s="85" t="s">
        <v>135</v>
      </c>
      <c r="W204" s="85" t="s">
        <v>460</v>
      </c>
      <c r="X204" s="85">
        <v>1</v>
      </c>
      <c r="Y204" s="85" t="s">
        <v>2539</v>
      </c>
      <c r="Z204" s="85" t="s">
        <v>2555</v>
      </c>
      <c r="AA204" s="85" t="s">
        <v>138</v>
      </c>
      <c r="AB204" s="85" t="s">
        <v>139</v>
      </c>
      <c r="AC204" s="85" t="s">
        <v>497</v>
      </c>
      <c r="AD204" s="85"/>
      <c r="AE204" s="85">
        <v>1014291739</v>
      </c>
      <c r="AF204" s="85">
        <v>3</v>
      </c>
      <c r="AG204" s="89">
        <v>35634</v>
      </c>
      <c r="AH204" s="85" t="s">
        <v>2557</v>
      </c>
      <c r="AI204" s="85"/>
      <c r="AJ204" s="92">
        <v>3045466206</v>
      </c>
      <c r="AK204" s="85" t="s">
        <v>2558</v>
      </c>
      <c r="AL204" s="85" t="s">
        <v>189</v>
      </c>
      <c r="AM204" s="85" t="s">
        <v>385</v>
      </c>
      <c r="AN204" s="85" t="s">
        <v>2195</v>
      </c>
      <c r="AO204" s="85">
        <v>52804730</v>
      </c>
      <c r="AP204" s="85" t="s">
        <v>2196</v>
      </c>
      <c r="AQ204" s="85"/>
      <c r="AR204" s="85"/>
      <c r="AS204" s="89">
        <v>46062</v>
      </c>
      <c r="AT204" s="85"/>
      <c r="AU204" s="85"/>
      <c r="AV204" s="85"/>
      <c r="AW204" s="85"/>
      <c r="AX204" s="85" t="s">
        <v>2197</v>
      </c>
      <c r="AY204" s="85" t="s">
        <v>147</v>
      </c>
      <c r="AZ204" s="105">
        <v>46032</v>
      </c>
      <c r="BA204" s="105">
        <v>46036</v>
      </c>
      <c r="BB204" s="115">
        <v>24520000</v>
      </c>
      <c r="BC204" s="105">
        <v>46038</v>
      </c>
      <c r="BD204" s="105">
        <v>46280</v>
      </c>
      <c r="BE204" s="105">
        <f t="shared" si="10"/>
        <v>46280</v>
      </c>
      <c r="BF204" s="122"/>
      <c r="BG204" s="85" t="s">
        <v>929</v>
      </c>
      <c r="BH204" s="110">
        <v>3065000</v>
      </c>
      <c r="BI204" s="85"/>
      <c r="BJ204" s="85"/>
      <c r="BK204" s="85"/>
      <c r="BL204" s="85"/>
      <c r="BM204" s="85"/>
      <c r="BN204" s="85"/>
      <c r="BO204" s="85"/>
      <c r="BP204" s="85"/>
      <c r="BQ204" s="85"/>
      <c r="BR204" s="85"/>
      <c r="BS204" s="85"/>
      <c r="BT204" s="85"/>
      <c r="BU204" s="85"/>
      <c r="BV204" s="85"/>
      <c r="BW204" s="85"/>
      <c r="BX204" s="85"/>
      <c r="BY204" s="85"/>
      <c r="BZ204" s="85"/>
      <c r="CA204" s="85"/>
      <c r="CB204" s="85"/>
      <c r="CC204" s="85"/>
      <c r="CD204" s="85"/>
      <c r="CE204" s="85"/>
      <c r="CF204" s="85"/>
      <c r="CG204" s="85"/>
      <c r="CH204" s="85"/>
      <c r="CI204" s="85"/>
      <c r="CJ204" s="85"/>
      <c r="CK204" s="85"/>
      <c r="CL204" s="85">
        <v>0</v>
      </c>
      <c r="CM204" s="110">
        <v>24520000</v>
      </c>
      <c r="CN204" s="85"/>
      <c r="CO204" s="89">
        <v>46280</v>
      </c>
      <c r="CP204" s="89">
        <f t="shared" si="9"/>
        <v>46460</v>
      </c>
      <c r="CQ204" s="115">
        <v>24520000</v>
      </c>
      <c r="CR204" s="85" t="s">
        <v>149</v>
      </c>
      <c r="CS204" s="89">
        <v>46036</v>
      </c>
      <c r="CT204" s="128">
        <v>1846101032553</v>
      </c>
      <c r="CU204" s="85"/>
      <c r="CV204" s="85"/>
      <c r="CW204" s="85" t="s">
        <v>2462</v>
      </c>
      <c r="CX204" s="85" t="s">
        <v>497</v>
      </c>
      <c r="CY204" s="85" t="s">
        <v>245</v>
      </c>
      <c r="CZ204" s="85">
        <v>2537</v>
      </c>
      <c r="DA204" s="85" t="s">
        <v>152</v>
      </c>
      <c r="DB204" s="85">
        <v>1</v>
      </c>
      <c r="DC204" s="85" t="s">
        <v>153</v>
      </c>
      <c r="DD204" s="85"/>
      <c r="DE204" s="85"/>
      <c r="DF204" s="85"/>
      <c r="DG204" s="85"/>
      <c r="DH204" s="85"/>
      <c r="DI204" s="85"/>
      <c r="DJ204" s="85"/>
      <c r="DK204" s="85"/>
      <c r="DL204" s="85"/>
      <c r="DM204" s="85"/>
      <c r="DN204" s="85"/>
      <c r="DO204" s="85"/>
      <c r="DP204" s="85"/>
      <c r="DQ204" s="85"/>
      <c r="DR204" s="85"/>
      <c r="DS204" s="85"/>
      <c r="DT204" s="86"/>
      <c r="DU204" s="81"/>
      <c r="DV204" s="72"/>
      <c r="DW204" s="72"/>
      <c r="DX204" s="72"/>
      <c r="DY204" s="72"/>
      <c r="DZ204" s="74"/>
      <c r="EA204" s="68"/>
      <c r="EB204" s="68"/>
      <c r="EC204" s="68"/>
      <c r="ED204" s="68"/>
      <c r="EE204" s="68"/>
      <c r="EF204" s="68"/>
      <c r="EG204" s="68"/>
      <c r="EH204" s="68"/>
      <c r="EI204" s="68"/>
      <c r="EJ204" s="68"/>
      <c r="EK204" s="68"/>
    </row>
    <row r="205" spans="1:141" ht="30" customHeight="1">
      <c r="A205" s="2" t="s">
        <v>2064</v>
      </c>
      <c r="B205" s="84">
        <v>2026</v>
      </c>
      <c r="C205" s="85" t="s">
        <v>2559</v>
      </c>
      <c r="D205" s="85" t="e">
        <v>#REF!</v>
      </c>
      <c r="E205" s="85" t="s">
        <v>125</v>
      </c>
      <c r="F205" s="85">
        <v>145522</v>
      </c>
      <c r="G205" s="89">
        <v>46038</v>
      </c>
      <c r="H205" s="85" t="s">
        <v>2448</v>
      </c>
      <c r="I205" s="85" t="s">
        <v>2560</v>
      </c>
      <c r="J205" s="92" t="s">
        <v>2561</v>
      </c>
      <c r="K205" s="92" t="s">
        <v>2562</v>
      </c>
      <c r="L205" s="85" t="s">
        <v>2563</v>
      </c>
      <c r="M205" s="85" t="s">
        <v>2453</v>
      </c>
      <c r="N205" s="85">
        <v>80111700</v>
      </c>
      <c r="O205" s="85" t="s">
        <v>2454</v>
      </c>
      <c r="P205" s="85" t="s">
        <v>2564</v>
      </c>
      <c r="Q205" s="85">
        <v>39</v>
      </c>
      <c r="R205" s="89">
        <v>46028</v>
      </c>
      <c r="S205" s="85">
        <v>257</v>
      </c>
      <c r="T205" s="89">
        <v>46037</v>
      </c>
      <c r="U205" s="85" t="s">
        <v>134</v>
      </c>
      <c r="V205" s="85" t="s">
        <v>135</v>
      </c>
      <c r="W205" s="85" t="s">
        <v>460</v>
      </c>
      <c r="X205" s="85">
        <v>1</v>
      </c>
      <c r="Y205" s="85" t="s">
        <v>2539</v>
      </c>
      <c r="Z205" s="85" t="s">
        <v>2563</v>
      </c>
      <c r="AA205" s="85" t="s">
        <v>138</v>
      </c>
      <c r="AB205" s="85" t="s">
        <v>139</v>
      </c>
      <c r="AC205" s="85" t="s">
        <v>497</v>
      </c>
      <c r="AD205" s="85"/>
      <c r="AE205" s="85">
        <v>1019072645</v>
      </c>
      <c r="AF205" s="85">
        <v>9</v>
      </c>
      <c r="AG205" s="89">
        <v>33794</v>
      </c>
      <c r="AH205" s="85" t="s">
        <v>2565</v>
      </c>
      <c r="AI205" s="85"/>
      <c r="AJ205" s="92">
        <v>3152761245</v>
      </c>
      <c r="AK205" s="85" t="s">
        <v>2566</v>
      </c>
      <c r="AL205" s="85" t="s">
        <v>143</v>
      </c>
      <c r="AM205" s="85" t="s">
        <v>144</v>
      </c>
      <c r="AN205" s="85" t="s">
        <v>2195</v>
      </c>
      <c r="AO205" s="85">
        <v>52804730</v>
      </c>
      <c r="AP205" s="85" t="s">
        <v>2196</v>
      </c>
      <c r="AQ205" s="85"/>
      <c r="AR205" s="85"/>
      <c r="AS205" s="89">
        <v>46062</v>
      </c>
      <c r="AT205" s="85"/>
      <c r="AU205" s="85"/>
      <c r="AV205" s="85"/>
      <c r="AW205" s="85"/>
      <c r="AX205" s="85" t="s">
        <v>2197</v>
      </c>
      <c r="AY205" s="85" t="s">
        <v>147</v>
      </c>
      <c r="AZ205" s="105">
        <v>46032</v>
      </c>
      <c r="BA205" s="105">
        <v>46036</v>
      </c>
      <c r="BB205" s="115">
        <v>24520000</v>
      </c>
      <c r="BC205" s="105">
        <v>46038</v>
      </c>
      <c r="BD205" s="105">
        <v>46280</v>
      </c>
      <c r="BE205" s="105">
        <f t="shared" si="10"/>
        <v>46280</v>
      </c>
      <c r="BF205" s="122"/>
      <c r="BG205" s="85" t="s">
        <v>929</v>
      </c>
      <c r="BH205" s="110">
        <v>3065000</v>
      </c>
      <c r="BI205" s="85"/>
      <c r="BJ205" s="85"/>
      <c r="BK205" s="85"/>
      <c r="BL205" s="85"/>
      <c r="BM205" s="85"/>
      <c r="BN205" s="85"/>
      <c r="BO205" s="85"/>
      <c r="BP205" s="85"/>
      <c r="BQ205" s="85"/>
      <c r="BR205" s="85"/>
      <c r="BS205" s="85"/>
      <c r="BT205" s="85"/>
      <c r="BU205" s="85"/>
      <c r="BV205" s="85"/>
      <c r="BW205" s="85"/>
      <c r="BX205" s="85"/>
      <c r="BY205" s="85"/>
      <c r="BZ205" s="85"/>
      <c r="CA205" s="85"/>
      <c r="CB205" s="85"/>
      <c r="CC205" s="85"/>
      <c r="CD205" s="85"/>
      <c r="CE205" s="85"/>
      <c r="CF205" s="85"/>
      <c r="CG205" s="85"/>
      <c r="CH205" s="85"/>
      <c r="CI205" s="85"/>
      <c r="CJ205" s="85"/>
      <c r="CK205" s="85"/>
      <c r="CL205" s="85">
        <v>0</v>
      </c>
      <c r="CM205" s="110">
        <v>24520000</v>
      </c>
      <c r="CN205" s="85"/>
      <c r="CO205" s="89">
        <v>46280</v>
      </c>
      <c r="CP205" s="89">
        <f t="shared" si="9"/>
        <v>46460</v>
      </c>
      <c r="CQ205" s="115">
        <v>24520000</v>
      </c>
      <c r="CR205" s="85" t="s">
        <v>1066</v>
      </c>
      <c r="CS205" s="89">
        <v>46036</v>
      </c>
      <c r="CT205" s="128" t="s">
        <v>2567</v>
      </c>
      <c r="CU205" s="85"/>
      <c r="CV205" s="85"/>
      <c r="CW205" s="85" t="s">
        <v>2462</v>
      </c>
      <c r="CX205" s="85" t="s">
        <v>497</v>
      </c>
      <c r="CY205" s="85" t="s">
        <v>245</v>
      </c>
      <c r="CZ205" s="85">
        <v>2537</v>
      </c>
      <c r="DA205" s="85" t="s">
        <v>152</v>
      </c>
      <c r="DB205" s="85">
        <v>1</v>
      </c>
      <c r="DC205" s="85" t="s">
        <v>153</v>
      </c>
      <c r="DD205" s="85"/>
      <c r="DE205" s="85"/>
      <c r="DF205" s="85"/>
      <c r="DG205" s="85"/>
      <c r="DH205" s="85"/>
      <c r="DI205" s="85"/>
      <c r="DJ205" s="85"/>
      <c r="DK205" s="85"/>
      <c r="DL205" s="85"/>
      <c r="DM205" s="85"/>
      <c r="DN205" s="85"/>
      <c r="DO205" s="85"/>
      <c r="DP205" s="85"/>
      <c r="DQ205" s="85"/>
      <c r="DR205" s="85"/>
      <c r="DS205" s="85"/>
      <c r="DT205" s="86"/>
      <c r="DU205" s="81"/>
      <c r="DV205" s="72"/>
      <c r="DW205" s="72"/>
      <c r="DX205" s="72"/>
      <c r="DY205" s="72"/>
      <c r="DZ205" s="74"/>
      <c r="EA205" s="68"/>
      <c r="EB205" s="68"/>
      <c r="EC205" s="68"/>
      <c r="ED205" s="68"/>
      <c r="EE205" s="68"/>
      <c r="EF205" s="68"/>
      <c r="EG205" s="68"/>
      <c r="EH205" s="68"/>
      <c r="EI205" s="68"/>
      <c r="EJ205" s="68"/>
      <c r="EK205" s="68"/>
    </row>
    <row r="206" spans="1:141" ht="30" customHeight="1">
      <c r="A206" s="2" t="s">
        <v>2064</v>
      </c>
      <c r="B206" s="84">
        <v>2026</v>
      </c>
      <c r="C206" s="85" t="s">
        <v>2568</v>
      </c>
      <c r="D206" s="85" t="e">
        <v>#REF!</v>
      </c>
      <c r="E206" s="85" t="s">
        <v>125</v>
      </c>
      <c r="F206" s="85">
        <v>145522</v>
      </c>
      <c r="G206" s="89">
        <v>46038</v>
      </c>
      <c r="H206" s="85" t="s">
        <v>2448</v>
      </c>
      <c r="I206" s="85" t="s">
        <v>2569</v>
      </c>
      <c r="J206" s="92" t="s">
        <v>2570</v>
      </c>
      <c r="K206" s="92" t="s">
        <v>2571</v>
      </c>
      <c r="L206" s="85" t="s">
        <v>2572</v>
      </c>
      <c r="M206" s="85" t="s">
        <v>2453</v>
      </c>
      <c r="N206" s="85">
        <v>80111700</v>
      </c>
      <c r="O206" s="85" t="s">
        <v>2454</v>
      </c>
      <c r="P206" s="85" t="s">
        <v>2573</v>
      </c>
      <c r="Q206" s="85">
        <v>39</v>
      </c>
      <c r="R206" s="89">
        <v>46028</v>
      </c>
      <c r="S206" s="85">
        <v>258</v>
      </c>
      <c r="T206" s="89">
        <v>46037</v>
      </c>
      <c r="U206" s="85" t="s">
        <v>134</v>
      </c>
      <c r="V206" s="85" t="s">
        <v>135</v>
      </c>
      <c r="W206" s="85" t="s">
        <v>460</v>
      </c>
      <c r="X206" s="85">
        <v>1</v>
      </c>
      <c r="Y206" s="85" t="s">
        <v>2456</v>
      </c>
      <c r="Z206" s="85" t="s">
        <v>2572</v>
      </c>
      <c r="AA206" s="85" t="s">
        <v>138</v>
      </c>
      <c r="AB206" s="85" t="s">
        <v>164</v>
      </c>
      <c r="AC206" s="85" t="s">
        <v>447</v>
      </c>
      <c r="AD206" s="85"/>
      <c r="AE206" s="85">
        <v>1233898090</v>
      </c>
      <c r="AF206" s="85">
        <v>3</v>
      </c>
      <c r="AG206" s="89">
        <v>35913</v>
      </c>
      <c r="AH206" s="85" t="s">
        <v>2574</v>
      </c>
      <c r="AI206" s="85"/>
      <c r="AJ206" s="92">
        <v>3042702971</v>
      </c>
      <c r="AK206" s="85" t="s">
        <v>2575</v>
      </c>
      <c r="AL206" s="85" t="s">
        <v>642</v>
      </c>
      <c r="AM206" s="85" t="s">
        <v>144</v>
      </c>
      <c r="AN206" s="85" t="s">
        <v>2220</v>
      </c>
      <c r="AO206" s="85">
        <v>52804730</v>
      </c>
      <c r="AP206" s="85" t="s">
        <v>2196</v>
      </c>
      <c r="AQ206" s="85"/>
      <c r="AR206" s="85"/>
      <c r="AS206" s="89">
        <v>46062</v>
      </c>
      <c r="AT206" s="85"/>
      <c r="AU206" s="85"/>
      <c r="AV206" s="85"/>
      <c r="AW206" s="85"/>
      <c r="AX206" s="85" t="s">
        <v>2245</v>
      </c>
      <c r="AY206" s="85" t="s">
        <v>147</v>
      </c>
      <c r="AZ206" s="105">
        <v>46032</v>
      </c>
      <c r="BA206" s="105">
        <v>46036</v>
      </c>
      <c r="BB206" s="115">
        <v>24520000</v>
      </c>
      <c r="BC206" s="105">
        <v>46039</v>
      </c>
      <c r="BD206" s="105">
        <v>46281</v>
      </c>
      <c r="BE206" s="105">
        <f t="shared" si="10"/>
        <v>46281</v>
      </c>
      <c r="BF206" s="122"/>
      <c r="BG206" s="85" t="s">
        <v>929</v>
      </c>
      <c r="BH206" s="110">
        <v>3065000</v>
      </c>
      <c r="BI206" s="85"/>
      <c r="BJ206" s="85"/>
      <c r="BK206" s="85"/>
      <c r="BL206" s="85"/>
      <c r="BM206" s="85"/>
      <c r="BN206" s="85"/>
      <c r="BO206" s="85"/>
      <c r="BP206" s="85"/>
      <c r="BQ206" s="85"/>
      <c r="BR206" s="85"/>
      <c r="BS206" s="85"/>
      <c r="BT206" s="85"/>
      <c r="BU206" s="85"/>
      <c r="BV206" s="85"/>
      <c r="BW206" s="85"/>
      <c r="BX206" s="85"/>
      <c r="BY206" s="85"/>
      <c r="BZ206" s="85"/>
      <c r="CA206" s="85"/>
      <c r="CB206" s="85"/>
      <c r="CC206" s="85"/>
      <c r="CD206" s="85"/>
      <c r="CE206" s="85"/>
      <c r="CF206" s="85"/>
      <c r="CG206" s="85"/>
      <c r="CH206" s="85"/>
      <c r="CI206" s="85"/>
      <c r="CJ206" s="85"/>
      <c r="CK206" s="85"/>
      <c r="CL206" s="85">
        <v>0</v>
      </c>
      <c r="CM206" s="110">
        <v>24520000</v>
      </c>
      <c r="CN206" s="85"/>
      <c r="CO206" s="89">
        <v>46281</v>
      </c>
      <c r="CP206" s="89">
        <f t="shared" si="9"/>
        <v>46461</v>
      </c>
      <c r="CQ206" s="115">
        <v>24520000</v>
      </c>
      <c r="CR206" s="85" t="s">
        <v>172</v>
      </c>
      <c r="CS206" s="89">
        <v>46037</v>
      </c>
      <c r="CT206" s="128" t="s">
        <v>2576</v>
      </c>
      <c r="CU206" s="85"/>
      <c r="CV206" s="85"/>
      <c r="CW206" s="85" t="s">
        <v>2462</v>
      </c>
      <c r="CX206" s="85" t="s">
        <v>447</v>
      </c>
      <c r="CY206" s="85" t="s">
        <v>515</v>
      </c>
      <c r="CZ206" s="85">
        <v>2537</v>
      </c>
      <c r="DA206" s="85" t="s">
        <v>152</v>
      </c>
      <c r="DB206" s="85">
        <v>1</v>
      </c>
      <c r="DC206" s="85" t="s">
        <v>153</v>
      </c>
      <c r="DD206" s="85"/>
      <c r="DE206" s="85"/>
      <c r="DF206" s="85"/>
      <c r="DG206" s="85"/>
      <c r="DH206" s="85"/>
      <c r="DI206" s="85"/>
      <c r="DJ206" s="85"/>
      <c r="DK206" s="85"/>
      <c r="DL206" s="85"/>
      <c r="DM206" s="85"/>
      <c r="DN206" s="85"/>
      <c r="DO206" s="85"/>
      <c r="DP206" s="85"/>
      <c r="DQ206" s="85"/>
      <c r="DR206" s="85"/>
      <c r="DS206" s="85"/>
      <c r="DT206" s="86"/>
      <c r="DU206" s="81"/>
      <c r="DV206" s="72"/>
      <c r="DW206" s="72"/>
      <c r="DX206" s="72"/>
      <c r="DY206" s="72"/>
      <c r="DZ206" s="74"/>
      <c r="EA206" s="68"/>
      <c r="EB206" s="68"/>
      <c r="EC206" s="68"/>
      <c r="ED206" s="68"/>
      <c r="EE206" s="68"/>
      <c r="EF206" s="68"/>
      <c r="EG206" s="68"/>
      <c r="EH206" s="68"/>
      <c r="EI206" s="68"/>
      <c r="EJ206" s="68"/>
      <c r="EK206" s="68"/>
    </row>
    <row r="207" spans="1:141" ht="30" customHeight="1">
      <c r="A207" s="2" t="s">
        <v>2064</v>
      </c>
      <c r="B207" s="84">
        <v>2026</v>
      </c>
      <c r="C207" s="85" t="s">
        <v>2577</v>
      </c>
      <c r="D207" s="85" t="e">
        <v>#REF!</v>
      </c>
      <c r="E207" s="85" t="s">
        <v>125</v>
      </c>
      <c r="F207" s="85">
        <v>145522</v>
      </c>
      <c r="G207" s="89">
        <v>46038</v>
      </c>
      <c r="H207" s="85" t="s">
        <v>2448</v>
      </c>
      <c r="I207" s="85" t="s">
        <v>2578</v>
      </c>
      <c r="J207" s="92" t="s">
        <v>2579</v>
      </c>
      <c r="K207" s="92" t="s">
        <v>2580</v>
      </c>
      <c r="L207" s="85" t="s">
        <v>2581</v>
      </c>
      <c r="M207" s="85" t="s">
        <v>2453</v>
      </c>
      <c r="N207" s="85">
        <v>80111700</v>
      </c>
      <c r="O207" s="85" t="s">
        <v>2454</v>
      </c>
      <c r="P207" s="85" t="s">
        <v>2582</v>
      </c>
      <c r="Q207" s="85">
        <v>39</v>
      </c>
      <c r="R207" s="89">
        <v>46028</v>
      </c>
      <c r="S207" s="85">
        <v>259</v>
      </c>
      <c r="T207" s="89">
        <v>46037</v>
      </c>
      <c r="U207" s="85" t="s">
        <v>134</v>
      </c>
      <c r="V207" s="85" t="s">
        <v>135</v>
      </c>
      <c r="W207" s="85" t="s">
        <v>460</v>
      </c>
      <c r="X207" s="85">
        <v>1</v>
      </c>
      <c r="Y207" s="85" t="s">
        <v>2456</v>
      </c>
      <c r="Z207" s="85" t="s">
        <v>2581</v>
      </c>
      <c r="AA207" s="85" t="s">
        <v>138</v>
      </c>
      <c r="AB207" s="85" t="s">
        <v>139</v>
      </c>
      <c r="AC207" s="85" t="s">
        <v>461</v>
      </c>
      <c r="AD207" s="85"/>
      <c r="AE207" s="85">
        <v>1031126684</v>
      </c>
      <c r="AF207" s="85">
        <v>3</v>
      </c>
      <c r="AG207" s="89">
        <v>31713</v>
      </c>
      <c r="AH207" s="85" t="s">
        <v>2583</v>
      </c>
      <c r="AI207" s="85"/>
      <c r="AJ207" s="92">
        <v>3202558136</v>
      </c>
      <c r="AK207" s="85" t="s">
        <v>2584</v>
      </c>
      <c r="AL207" s="85" t="s">
        <v>1286</v>
      </c>
      <c r="AM207" s="85" t="s">
        <v>385</v>
      </c>
      <c r="AN207" s="85" t="s">
        <v>2220</v>
      </c>
      <c r="AO207" s="85">
        <v>80259844</v>
      </c>
      <c r="AP207" s="85" t="s">
        <v>2221</v>
      </c>
      <c r="AQ207" s="85"/>
      <c r="AR207" s="85"/>
      <c r="AS207" s="89">
        <v>46062</v>
      </c>
      <c r="AT207" s="85"/>
      <c r="AU207" s="85"/>
      <c r="AV207" s="85"/>
      <c r="AW207" s="85"/>
      <c r="AX207" s="85" t="s">
        <v>2222</v>
      </c>
      <c r="AY207" s="85" t="s">
        <v>147</v>
      </c>
      <c r="AZ207" s="105">
        <v>46032</v>
      </c>
      <c r="BA207" s="105">
        <v>46036</v>
      </c>
      <c r="BB207" s="115">
        <v>24520000</v>
      </c>
      <c r="BC207" s="105">
        <v>46038</v>
      </c>
      <c r="BD207" s="105">
        <v>46280</v>
      </c>
      <c r="BE207" s="105">
        <f t="shared" si="10"/>
        <v>46280</v>
      </c>
      <c r="BF207" s="122"/>
      <c r="BG207" s="85" t="s">
        <v>929</v>
      </c>
      <c r="BH207" s="110">
        <v>3065000</v>
      </c>
      <c r="BI207" s="85"/>
      <c r="BJ207" s="85"/>
      <c r="BK207" s="85"/>
      <c r="BL207" s="85"/>
      <c r="BM207" s="85"/>
      <c r="BN207" s="85"/>
      <c r="BO207" s="85"/>
      <c r="BP207" s="85"/>
      <c r="BQ207" s="85"/>
      <c r="BR207" s="85"/>
      <c r="BS207" s="85"/>
      <c r="BT207" s="85"/>
      <c r="BU207" s="85"/>
      <c r="BV207" s="85"/>
      <c r="BW207" s="85"/>
      <c r="BX207" s="85"/>
      <c r="BY207" s="85"/>
      <c r="BZ207" s="85"/>
      <c r="CA207" s="85"/>
      <c r="CB207" s="85"/>
      <c r="CC207" s="85"/>
      <c r="CD207" s="85"/>
      <c r="CE207" s="85"/>
      <c r="CF207" s="85"/>
      <c r="CG207" s="85"/>
      <c r="CH207" s="85"/>
      <c r="CI207" s="85"/>
      <c r="CJ207" s="85"/>
      <c r="CK207" s="85"/>
      <c r="CL207" s="85">
        <v>0</v>
      </c>
      <c r="CM207" s="110">
        <v>24520000</v>
      </c>
      <c r="CN207" s="85"/>
      <c r="CO207" s="89">
        <v>46280</v>
      </c>
      <c r="CP207" s="89">
        <f t="shared" si="9"/>
        <v>46460</v>
      </c>
      <c r="CQ207" s="115">
        <v>24520000</v>
      </c>
      <c r="CR207" s="85" t="s">
        <v>2585</v>
      </c>
      <c r="CS207" s="89">
        <v>46036</v>
      </c>
      <c r="CT207" s="128">
        <v>1446101156300</v>
      </c>
      <c r="CU207" s="85"/>
      <c r="CV207" s="85"/>
      <c r="CW207" s="85" t="s">
        <v>2462</v>
      </c>
      <c r="CX207" s="85" t="s">
        <v>461</v>
      </c>
      <c r="CY207" s="85" t="s">
        <v>1214</v>
      </c>
      <c r="CZ207" s="85">
        <v>2537</v>
      </c>
      <c r="DA207" s="85" t="s">
        <v>152</v>
      </c>
      <c r="DB207" s="85">
        <v>1</v>
      </c>
      <c r="DC207" s="85" t="s">
        <v>153</v>
      </c>
      <c r="DD207" s="85"/>
      <c r="DE207" s="85"/>
      <c r="DF207" s="85"/>
      <c r="DG207" s="85"/>
      <c r="DH207" s="85"/>
      <c r="DI207" s="85"/>
      <c r="DJ207" s="85"/>
      <c r="DK207" s="85"/>
      <c r="DL207" s="85"/>
      <c r="DM207" s="85"/>
      <c r="DN207" s="85"/>
      <c r="DO207" s="85"/>
      <c r="DP207" s="85"/>
      <c r="DQ207" s="85"/>
      <c r="DR207" s="85"/>
      <c r="DS207" s="85"/>
      <c r="DT207" s="86"/>
      <c r="DU207" s="81"/>
      <c r="DV207" s="72"/>
      <c r="DW207" s="72"/>
      <c r="DX207" s="72"/>
      <c r="DY207" s="72"/>
      <c r="DZ207" s="74"/>
      <c r="EA207" s="68"/>
      <c r="EB207" s="68"/>
      <c r="EC207" s="68"/>
      <c r="ED207" s="68"/>
      <c r="EE207" s="68"/>
      <c r="EF207" s="68"/>
      <c r="EG207" s="68"/>
      <c r="EH207" s="68"/>
      <c r="EI207" s="68"/>
      <c r="EJ207" s="68"/>
      <c r="EK207" s="68"/>
    </row>
    <row r="208" spans="1:141" ht="30" customHeight="1">
      <c r="A208" s="2" t="s">
        <v>2064</v>
      </c>
      <c r="B208" s="84">
        <v>2026</v>
      </c>
      <c r="C208" s="85" t="s">
        <v>2586</v>
      </c>
      <c r="D208" s="85" t="e">
        <v>#REF!</v>
      </c>
      <c r="E208" s="85" t="s">
        <v>125</v>
      </c>
      <c r="F208" s="85">
        <v>145522</v>
      </c>
      <c r="G208" s="89">
        <v>46038</v>
      </c>
      <c r="H208" s="85" t="s">
        <v>2448</v>
      </c>
      <c r="I208" s="85" t="s">
        <v>2587</v>
      </c>
      <c r="J208" s="92" t="s">
        <v>2588</v>
      </c>
      <c r="K208" s="92" t="s">
        <v>2589</v>
      </c>
      <c r="L208" s="85" t="s">
        <v>2590</v>
      </c>
      <c r="M208" s="85" t="s">
        <v>2453</v>
      </c>
      <c r="N208" s="85">
        <v>80111700</v>
      </c>
      <c r="O208" s="85" t="s">
        <v>2454</v>
      </c>
      <c r="P208" s="85" t="s">
        <v>2591</v>
      </c>
      <c r="Q208" s="85">
        <v>39</v>
      </c>
      <c r="R208" s="89">
        <v>46028</v>
      </c>
      <c r="S208" s="85">
        <v>260</v>
      </c>
      <c r="T208" s="89">
        <v>46037</v>
      </c>
      <c r="U208" s="85" t="s">
        <v>134</v>
      </c>
      <c r="V208" s="85" t="s">
        <v>135</v>
      </c>
      <c r="W208" s="85" t="s">
        <v>460</v>
      </c>
      <c r="X208" s="85">
        <v>1</v>
      </c>
      <c r="Y208" s="85" t="s">
        <v>2456</v>
      </c>
      <c r="Z208" s="85" t="s">
        <v>2590</v>
      </c>
      <c r="AA208" s="85" t="s">
        <v>138</v>
      </c>
      <c r="AB208" s="85" t="s">
        <v>139</v>
      </c>
      <c r="AC208" s="85" t="s">
        <v>461</v>
      </c>
      <c r="AD208" s="85"/>
      <c r="AE208" s="85">
        <v>52008314</v>
      </c>
      <c r="AF208" s="85">
        <v>3</v>
      </c>
      <c r="AG208" s="89">
        <v>25473</v>
      </c>
      <c r="AH208" s="85" t="s">
        <v>2592</v>
      </c>
      <c r="AI208" s="85"/>
      <c r="AJ208" s="92">
        <v>3192643668</v>
      </c>
      <c r="AK208" s="85" t="s">
        <v>2593</v>
      </c>
      <c r="AL208" s="85" t="s">
        <v>271</v>
      </c>
      <c r="AM208" s="85" t="s">
        <v>234</v>
      </c>
      <c r="AN208" s="85" t="s">
        <v>2195</v>
      </c>
      <c r="AO208" s="85">
        <v>52804730</v>
      </c>
      <c r="AP208" s="85" t="s">
        <v>2196</v>
      </c>
      <c r="AQ208" s="85"/>
      <c r="AR208" s="85"/>
      <c r="AS208" s="89">
        <v>46062</v>
      </c>
      <c r="AT208" s="85"/>
      <c r="AU208" s="85"/>
      <c r="AV208" s="85"/>
      <c r="AW208" s="85"/>
      <c r="AX208" s="85" t="s">
        <v>2197</v>
      </c>
      <c r="AY208" s="85" t="s">
        <v>147</v>
      </c>
      <c r="AZ208" s="105">
        <v>46032</v>
      </c>
      <c r="BA208" s="105">
        <v>46036</v>
      </c>
      <c r="BB208" s="115">
        <v>24520000</v>
      </c>
      <c r="BC208" s="105">
        <v>46038</v>
      </c>
      <c r="BD208" s="105">
        <v>46280</v>
      </c>
      <c r="BE208" s="105">
        <f t="shared" si="10"/>
        <v>46280</v>
      </c>
      <c r="BF208" s="122"/>
      <c r="BG208" s="85" t="s">
        <v>929</v>
      </c>
      <c r="BH208" s="110">
        <v>3065000</v>
      </c>
      <c r="BI208" s="85"/>
      <c r="BJ208" s="85"/>
      <c r="BK208" s="85"/>
      <c r="BL208" s="85"/>
      <c r="BM208" s="85"/>
      <c r="BN208" s="85"/>
      <c r="BO208" s="85"/>
      <c r="BP208" s="85"/>
      <c r="BQ208" s="85"/>
      <c r="BR208" s="85"/>
      <c r="BS208" s="85"/>
      <c r="BT208" s="85"/>
      <c r="BU208" s="85"/>
      <c r="BV208" s="85"/>
      <c r="BW208" s="85"/>
      <c r="BX208" s="85"/>
      <c r="BY208" s="85"/>
      <c r="BZ208" s="85"/>
      <c r="CA208" s="85"/>
      <c r="CB208" s="85"/>
      <c r="CC208" s="85"/>
      <c r="CD208" s="85"/>
      <c r="CE208" s="85"/>
      <c r="CF208" s="85"/>
      <c r="CG208" s="85"/>
      <c r="CH208" s="85"/>
      <c r="CI208" s="85"/>
      <c r="CJ208" s="85"/>
      <c r="CK208" s="85"/>
      <c r="CL208" s="85">
        <v>0</v>
      </c>
      <c r="CM208" s="110">
        <v>24520000</v>
      </c>
      <c r="CN208" s="85"/>
      <c r="CO208" s="89">
        <v>46280</v>
      </c>
      <c r="CP208" s="89">
        <f t="shared" si="9"/>
        <v>46460</v>
      </c>
      <c r="CQ208" s="115">
        <v>24520000</v>
      </c>
      <c r="CR208" s="85" t="s">
        <v>2594</v>
      </c>
      <c r="CS208" s="89">
        <v>46037</v>
      </c>
      <c r="CT208" s="128" t="s">
        <v>2595</v>
      </c>
      <c r="CU208" s="85"/>
      <c r="CV208" s="85"/>
      <c r="CW208" s="85" t="s">
        <v>2462</v>
      </c>
      <c r="CX208" s="85" t="s">
        <v>461</v>
      </c>
      <c r="CY208" s="85" t="s">
        <v>1214</v>
      </c>
      <c r="CZ208" s="85">
        <v>2537</v>
      </c>
      <c r="DA208" s="85" t="s">
        <v>152</v>
      </c>
      <c r="DB208" s="85">
        <v>1</v>
      </c>
      <c r="DC208" s="85" t="s">
        <v>153</v>
      </c>
      <c r="DD208" s="85"/>
      <c r="DE208" s="85"/>
      <c r="DF208" s="85"/>
      <c r="DG208" s="85"/>
      <c r="DH208" s="85"/>
      <c r="DI208" s="85"/>
      <c r="DJ208" s="85"/>
      <c r="DK208" s="85"/>
      <c r="DL208" s="85"/>
      <c r="DM208" s="85"/>
      <c r="DN208" s="85"/>
      <c r="DO208" s="85"/>
      <c r="DP208" s="85"/>
      <c r="DQ208" s="85"/>
      <c r="DR208" s="85"/>
      <c r="DS208" s="85"/>
      <c r="DT208" s="86"/>
      <c r="DU208" s="81"/>
      <c r="DV208" s="72"/>
      <c r="DW208" s="72"/>
      <c r="DX208" s="72"/>
      <c r="DY208" s="72"/>
      <c r="DZ208" s="74"/>
      <c r="EA208" s="68"/>
      <c r="EB208" s="68"/>
      <c r="EC208" s="68"/>
      <c r="ED208" s="68"/>
      <c r="EE208" s="68"/>
      <c r="EF208" s="68"/>
      <c r="EG208" s="68"/>
      <c r="EH208" s="68"/>
      <c r="EI208" s="68"/>
      <c r="EJ208" s="68"/>
      <c r="EK208" s="68"/>
    </row>
    <row r="209" spans="1:141" ht="30" customHeight="1">
      <c r="A209" s="2" t="s">
        <v>2064</v>
      </c>
      <c r="B209" s="84">
        <v>2026</v>
      </c>
      <c r="C209" s="85" t="s">
        <v>2596</v>
      </c>
      <c r="D209" s="85" t="e">
        <v>#REF!</v>
      </c>
      <c r="E209" s="85" t="s">
        <v>125</v>
      </c>
      <c r="F209" s="85">
        <v>145522</v>
      </c>
      <c r="G209" s="89">
        <v>46034</v>
      </c>
      <c r="H209" s="85" t="s">
        <v>2448</v>
      </c>
      <c r="I209" s="85" t="s">
        <v>2597</v>
      </c>
      <c r="J209" s="92" t="s">
        <v>2598</v>
      </c>
      <c r="K209" s="92" t="s">
        <v>2599</v>
      </c>
      <c r="L209" s="85" t="s">
        <v>2600</v>
      </c>
      <c r="M209" s="85" t="s">
        <v>2453</v>
      </c>
      <c r="N209" s="85">
        <v>80111700</v>
      </c>
      <c r="O209" s="85" t="s">
        <v>2454</v>
      </c>
      <c r="P209" s="85" t="s">
        <v>2601</v>
      </c>
      <c r="Q209" s="85">
        <v>39</v>
      </c>
      <c r="R209" s="89">
        <v>46028</v>
      </c>
      <c r="S209" s="85">
        <v>121</v>
      </c>
      <c r="T209" s="89">
        <v>46035</v>
      </c>
      <c r="U209" s="85" t="s">
        <v>134</v>
      </c>
      <c r="V209" s="85" t="s">
        <v>135</v>
      </c>
      <c r="W209" s="85" t="s">
        <v>460</v>
      </c>
      <c r="X209" s="85">
        <v>1</v>
      </c>
      <c r="Y209" s="85" t="s">
        <v>2456</v>
      </c>
      <c r="Z209" s="85" t="s">
        <v>2600</v>
      </c>
      <c r="AA209" s="85" t="s">
        <v>138</v>
      </c>
      <c r="AB209" s="85" t="s">
        <v>139</v>
      </c>
      <c r="AC209" s="85" t="s">
        <v>218</v>
      </c>
      <c r="AD209" s="85"/>
      <c r="AE209" s="85">
        <v>1020810326</v>
      </c>
      <c r="AF209" s="85">
        <v>5</v>
      </c>
      <c r="AG209" s="89">
        <v>30609</v>
      </c>
      <c r="AH209" s="85" t="s">
        <v>2602</v>
      </c>
      <c r="AI209" s="85"/>
      <c r="AJ209" s="92">
        <v>3213277399</v>
      </c>
      <c r="AK209" s="85" t="s">
        <v>2603</v>
      </c>
      <c r="AL209" s="85" t="s">
        <v>271</v>
      </c>
      <c r="AM209" s="85" t="s">
        <v>222</v>
      </c>
      <c r="AN209" s="85" t="s">
        <v>2292</v>
      </c>
      <c r="AO209" s="85">
        <v>79413209</v>
      </c>
      <c r="AP209" s="85" t="s">
        <v>2293</v>
      </c>
      <c r="AQ209" s="85"/>
      <c r="AR209" s="85"/>
      <c r="AS209" s="89">
        <v>46062</v>
      </c>
      <c r="AT209" s="85"/>
      <c r="AU209" s="85"/>
      <c r="AV209" s="85"/>
      <c r="AW209" s="85"/>
      <c r="AX209" s="85" t="s">
        <v>2294</v>
      </c>
      <c r="AY209" s="85" t="s">
        <v>147</v>
      </c>
      <c r="AZ209" s="105">
        <v>46032</v>
      </c>
      <c r="BA209" s="105">
        <v>46033</v>
      </c>
      <c r="BB209" s="115">
        <v>24520000</v>
      </c>
      <c r="BC209" s="105">
        <v>46039</v>
      </c>
      <c r="BD209" s="105">
        <v>46281</v>
      </c>
      <c r="BE209" s="105">
        <f t="shared" si="10"/>
        <v>46281</v>
      </c>
      <c r="BF209" s="122"/>
      <c r="BG209" s="85" t="s">
        <v>929</v>
      </c>
      <c r="BH209" s="110">
        <v>3065000</v>
      </c>
      <c r="BI209" s="85"/>
      <c r="BJ209" s="85"/>
      <c r="BK209" s="85"/>
      <c r="BL209" s="85"/>
      <c r="BM209" s="85"/>
      <c r="BN209" s="85"/>
      <c r="BO209" s="85"/>
      <c r="BP209" s="85"/>
      <c r="BQ209" s="85"/>
      <c r="BR209" s="85"/>
      <c r="BS209" s="85"/>
      <c r="BT209" s="85"/>
      <c r="BU209" s="85"/>
      <c r="BV209" s="85"/>
      <c r="BW209" s="85"/>
      <c r="BX209" s="85"/>
      <c r="BY209" s="85"/>
      <c r="BZ209" s="85"/>
      <c r="CA209" s="85"/>
      <c r="CB209" s="85"/>
      <c r="CC209" s="85"/>
      <c r="CD209" s="85"/>
      <c r="CE209" s="85"/>
      <c r="CF209" s="85"/>
      <c r="CG209" s="85"/>
      <c r="CH209" s="85"/>
      <c r="CI209" s="85"/>
      <c r="CJ209" s="85"/>
      <c r="CK209" s="85"/>
      <c r="CL209" s="85">
        <v>0</v>
      </c>
      <c r="CM209" s="110">
        <v>24520000</v>
      </c>
      <c r="CN209" s="85"/>
      <c r="CO209" s="89">
        <v>46281</v>
      </c>
      <c r="CP209" s="89">
        <f t="shared" si="9"/>
        <v>46461</v>
      </c>
      <c r="CQ209" s="115">
        <v>24520000</v>
      </c>
      <c r="CR209" s="85" t="s">
        <v>149</v>
      </c>
      <c r="CS209" s="89">
        <v>46037</v>
      </c>
      <c r="CT209" s="128">
        <v>3746101008093</v>
      </c>
      <c r="CU209" s="85"/>
      <c r="CV209" s="85"/>
      <c r="CW209" s="85" t="s">
        <v>2462</v>
      </c>
      <c r="CX209" s="85" t="s">
        <v>218</v>
      </c>
      <c r="CY209" s="85" t="s">
        <v>957</v>
      </c>
      <c r="CZ209" s="85">
        <v>2537</v>
      </c>
      <c r="DA209" s="85" t="s">
        <v>152</v>
      </c>
      <c r="DB209" s="85">
        <v>1</v>
      </c>
      <c r="DC209" s="85" t="s">
        <v>153</v>
      </c>
      <c r="DD209" s="85"/>
      <c r="DE209" s="85"/>
      <c r="DF209" s="85"/>
      <c r="DG209" s="85"/>
      <c r="DH209" s="85"/>
      <c r="DI209" s="85"/>
      <c r="DJ209" s="85"/>
      <c r="DK209" s="85"/>
      <c r="DL209" s="85"/>
      <c r="DM209" s="85"/>
      <c r="DN209" s="85"/>
      <c r="DO209" s="85"/>
      <c r="DP209" s="85"/>
      <c r="DQ209" s="85"/>
      <c r="DR209" s="85"/>
      <c r="DS209" s="85"/>
      <c r="DT209" s="86"/>
      <c r="DU209" s="81"/>
      <c r="DV209" s="72"/>
      <c r="DW209" s="72"/>
      <c r="DX209" s="72"/>
      <c r="DY209" s="72"/>
      <c r="DZ209" s="74"/>
      <c r="EA209" s="68"/>
      <c r="EB209" s="68"/>
      <c r="EC209" s="68"/>
      <c r="ED209" s="68"/>
      <c r="EE209" s="68"/>
      <c r="EF209" s="68"/>
      <c r="EG209" s="68"/>
      <c r="EH209" s="68"/>
      <c r="EI209" s="68"/>
      <c r="EJ209" s="68"/>
      <c r="EK209" s="68"/>
    </row>
    <row r="210" spans="1:141" ht="30" customHeight="1">
      <c r="A210" s="2" t="s">
        <v>2064</v>
      </c>
      <c r="B210" s="84">
        <v>2026</v>
      </c>
      <c r="C210" s="85" t="s">
        <v>2604</v>
      </c>
      <c r="D210" s="85" t="e">
        <v>#REF!</v>
      </c>
      <c r="E210" s="85" t="s">
        <v>125</v>
      </c>
      <c r="F210" s="85">
        <v>145522</v>
      </c>
      <c r="G210" s="89">
        <v>46038</v>
      </c>
      <c r="H210" s="85" t="s">
        <v>2448</v>
      </c>
      <c r="I210" s="85" t="s">
        <v>2605</v>
      </c>
      <c r="J210" s="92" t="s">
        <v>2606</v>
      </c>
      <c r="K210" s="92" t="s">
        <v>2607</v>
      </c>
      <c r="L210" s="85" t="s">
        <v>2608</v>
      </c>
      <c r="M210" s="85" t="s">
        <v>2453</v>
      </c>
      <c r="N210" s="85">
        <v>80111700</v>
      </c>
      <c r="O210" s="85" t="s">
        <v>2454</v>
      </c>
      <c r="P210" s="85" t="s">
        <v>2609</v>
      </c>
      <c r="Q210" s="85">
        <v>39</v>
      </c>
      <c r="R210" s="89">
        <v>46028</v>
      </c>
      <c r="S210" s="85">
        <v>261</v>
      </c>
      <c r="T210" s="89">
        <v>46037</v>
      </c>
      <c r="U210" s="85" t="s">
        <v>134</v>
      </c>
      <c r="V210" s="85" t="s">
        <v>135</v>
      </c>
      <c r="W210" s="85" t="s">
        <v>460</v>
      </c>
      <c r="X210" s="85">
        <v>1</v>
      </c>
      <c r="Y210" s="85" t="s">
        <v>2456</v>
      </c>
      <c r="Z210" s="85" t="s">
        <v>2608</v>
      </c>
      <c r="AA210" s="85" t="s">
        <v>138</v>
      </c>
      <c r="AB210" s="85" t="s">
        <v>164</v>
      </c>
      <c r="AC210" s="85" t="s">
        <v>461</v>
      </c>
      <c r="AD210" s="85"/>
      <c r="AE210" s="85">
        <v>13716393</v>
      </c>
      <c r="AF210" s="85">
        <v>0</v>
      </c>
      <c r="AG210" s="89">
        <v>28838</v>
      </c>
      <c r="AH210" s="85" t="s">
        <v>2610</v>
      </c>
      <c r="AI210" s="85"/>
      <c r="AJ210" s="92">
        <v>3134610479</v>
      </c>
      <c r="AK210" s="85" t="s">
        <v>2611</v>
      </c>
      <c r="AL210" s="85" t="s">
        <v>168</v>
      </c>
      <c r="AM210" s="85" t="s">
        <v>234</v>
      </c>
      <c r="AN210" s="85" t="s">
        <v>2182</v>
      </c>
      <c r="AO210" s="85">
        <v>79642822</v>
      </c>
      <c r="AP210" s="85" t="s">
        <v>2183</v>
      </c>
      <c r="AQ210" s="85"/>
      <c r="AR210" s="85"/>
      <c r="AS210" s="89">
        <v>46062</v>
      </c>
      <c r="AT210" s="85"/>
      <c r="AU210" s="85"/>
      <c r="AV210" s="85"/>
      <c r="AW210" s="85"/>
      <c r="AX210" s="85" t="s">
        <v>2184</v>
      </c>
      <c r="AY210" s="85" t="s">
        <v>147</v>
      </c>
      <c r="AZ210" s="105">
        <v>46032</v>
      </c>
      <c r="BA210" s="105">
        <v>46035</v>
      </c>
      <c r="BB210" s="115">
        <v>24520000</v>
      </c>
      <c r="BC210" s="105">
        <v>46041</v>
      </c>
      <c r="BD210" s="105">
        <v>46283</v>
      </c>
      <c r="BE210" s="105">
        <f t="shared" si="10"/>
        <v>46283</v>
      </c>
      <c r="BF210" s="122"/>
      <c r="BG210" s="85" t="s">
        <v>929</v>
      </c>
      <c r="BH210" s="110">
        <v>3065000</v>
      </c>
      <c r="BI210" s="85"/>
      <c r="BJ210" s="85"/>
      <c r="BK210" s="85"/>
      <c r="BL210" s="85"/>
      <c r="BM210" s="85"/>
      <c r="BN210" s="85"/>
      <c r="BO210" s="85"/>
      <c r="BP210" s="85"/>
      <c r="BQ210" s="85"/>
      <c r="BR210" s="85"/>
      <c r="BS210" s="85"/>
      <c r="BT210" s="85"/>
      <c r="BU210" s="85"/>
      <c r="BV210" s="85"/>
      <c r="BW210" s="85"/>
      <c r="BX210" s="85"/>
      <c r="BY210" s="85"/>
      <c r="BZ210" s="85"/>
      <c r="CA210" s="85"/>
      <c r="CB210" s="85"/>
      <c r="CC210" s="85"/>
      <c r="CD210" s="85"/>
      <c r="CE210" s="85"/>
      <c r="CF210" s="85"/>
      <c r="CG210" s="85"/>
      <c r="CH210" s="85"/>
      <c r="CI210" s="85"/>
      <c r="CJ210" s="85"/>
      <c r="CK210" s="85"/>
      <c r="CL210" s="85">
        <v>0</v>
      </c>
      <c r="CM210" s="110">
        <v>24520000</v>
      </c>
      <c r="CN210" s="85"/>
      <c r="CO210" s="89">
        <v>46283</v>
      </c>
      <c r="CP210" s="89">
        <f t="shared" si="9"/>
        <v>46463</v>
      </c>
      <c r="CQ210" s="115">
        <v>24520000</v>
      </c>
      <c r="CR210" s="85" t="s">
        <v>149</v>
      </c>
      <c r="CS210" s="89">
        <v>46036</v>
      </c>
      <c r="CT210" s="128">
        <v>6344101018179</v>
      </c>
      <c r="CU210" s="85"/>
      <c r="CV210" s="85"/>
      <c r="CW210" s="85" t="s">
        <v>2462</v>
      </c>
      <c r="CX210" s="85" t="s">
        <v>461</v>
      </c>
      <c r="CY210" s="85" t="s">
        <v>957</v>
      </c>
      <c r="CZ210" s="85">
        <v>2537</v>
      </c>
      <c r="DA210" s="85" t="s">
        <v>152</v>
      </c>
      <c r="DB210" s="85">
        <v>1</v>
      </c>
      <c r="DC210" s="85" t="s">
        <v>153</v>
      </c>
      <c r="DD210" s="85"/>
      <c r="DE210" s="85"/>
      <c r="DF210" s="85"/>
      <c r="DG210" s="85"/>
      <c r="DH210" s="85"/>
      <c r="DI210" s="85"/>
      <c r="DJ210" s="85"/>
      <c r="DK210" s="85"/>
      <c r="DL210" s="85"/>
      <c r="DM210" s="85"/>
      <c r="DN210" s="85"/>
      <c r="DO210" s="85"/>
      <c r="DP210" s="85"/>
      <c r="DQ210" s="85"/>
      <c r="DR210" s="85"/>
      <c r="DS210" s="85"/>
      <c r="DT210" s="86"/>
      <c r="DU210" s="81"/>
      <c r="DV210" s="72"/>
      <c r="DW210" s="72"/>
      <c r="DX210" s="72"/>
      <c r="DY210" s="72"/>
      <c r="DZ210" s="74"/>
      <c r="EA210" s="68"/>
      <c r="EB210" s="68"/>
      <c r="EC210" s="68"/>
      <c r="ED210" s="68"/>
      <c r="EE210" s="68"/>
      <c r="EF210" s="68"/>
      <c r="EG210" s="68"/>
      <c r="EH210" s="68"/>
      <c r="EI210" s="68"/>
      <c r="EJ210" s="68"/>
      <c r="EK210" s="68"/>
    </row>
    <row r="211" spans="1:141" ht="30" customHeight="1">
      <c r="A211" s="2" t="s">
        <v>2064</v>
      </c>
      <c r="B211" s="84">
        <v>2026</v>
      </c>
      <c r="C211" s="85" t="s">
        <v>2612</v>
      </c>
      <c r="D211" s="85" t="e">
        <v>#REF!</v>
      </c>
      <c r="E211" s="85" t="s">
        <v>125</v>
      </c>
      <c r="F211" s="85">
        <v>145522</v>
      </c>
      <c r="G211" s="89">
        <v>46036</v>
      </c>
      <c r="H211" s="85" t="s">
        <v>2448</v>
      </c>
      <c r="I211" s="85" t="s">
        <v>2613</v>
      </c>
      <c r="J211" s="92" t="s">
        <v>2614</v>
      </c>
      <c r="K211" s="92" t="s">
        <v>2615</v>
      </c>
      <c r="L211" s="85" t="s">
        <v>2616</v>
      </c>
      <c r="M211" s="85" t="s">
        <v>2453</v>
      </c>
      <c r="N211" s="85">
        <v>80111700</v>
      </c>
      <c r="O211" s="85" t="s">
        <v>2454</v>
      </c>
      <c r="P211" s="85" t="s">
        <v>2617</v>
      </c>
      <c r="Q211" s="85">
        <v>39</v>
      </c>
      <c r="R211" s="89">
        <v>46028</v>
      </c>
      <c r="S211" s="85">
        <v>122</v>
      </c>
      <c r="T211" s="89">
        <v>46035</v>
      </c>
      <c r="U211" s="85" t="s">
        <v>134</v>
      </c>
      <c r="V211" s="85" t="s">
        <v>135</v>
      </c>
      <c r="W211" s="85" t="s">
        <v>460</v>
      </c>
      <c r="X211" s="85">
        <v>1</v>
      </c>
      <c r="Y211" s="85" t="s">
        <v>2456</v>
      </c>
      <c r="Z211" s="85" t="s">
        <v>2616</v>
      </c>
      <c r="AA211" s="85" t="s">
        <v>138</v>
      </c>
      <c r="AB211" s="85" t="s">
        <v>139</v>
      </c>
      <c r="AC211" s="85" t="s">
        <v>447</v>
      </c>
      <c r="AD211" s="85"/>
      <c r="AE211" s="85">
        <v>52391447</v>
      </c>
      <c r="AF211" s="85">
        <v>4</v>
      </c>
      <c r="AG211" s="89">
        <v>28677</v>
      </c>
      <c r="AH211" s="85" t="s">
        <v>2618</v>
      </c>
      <c r="AI211" s="85"/>
      <c r="AJ211" s="92">
        <v>3158651045</v>
      </c>
      <c r="AK211" s="85" t="s">
        <v>2619</v>
      </c>
      <c r="AL211" s="85" t="s">
        <v>143</v>
      </c>
      <c r="AM211" s="85" t="s">
        <v>234</v>
      </c>
      <c r="AN211" s="85" t="s">
        <v>2206</v>
      </c>
      <c r="AO211" s="85">
        <v>52887426</v>
      </c>
      <c r="AP211" s="85" t="s">
        <v>2207</v>
      </c>
      <c r="AQ211" s="85"/>
      <c r="AR211" s="85"/>
      <c r="AS211" s="89">
        <v>46062</v>
      </c>
      <c r="AT211" s="85"/>
      <c r="AU211" s="85"/>
      <c r="AV211" s="85"/>
      <c r="AW211" s="85"/>
      <c r="AX211" s="85" t="s">
        <v>2208</v>
      </c>
      <c r="AY211" s="85" t="s">
        <v>147</v>
      </c>
      <c r="AZ211" s="105">
        <v>46032</v>
      </c>
      <c r="BA211" s="105">
        <v>46033</v>
      </c>
      <c r="BB211" s="115">
        <v>24520000</v>
      </c>
      <c r="BC211" s="105">
        <v>46038</v>
      </c>
      <c r="BD211" s="105">
        <v>46280</v>
      </c>
      <c r="BE211" s="105">
        <f t="shared" si="10"/>
        <v>46280</v>
      </c>
      <c r="BF211" s="122"/>
      <c r="BG211" s="85" t="s">
        <v>929</v>
      </c>
      <c r="BH211" s="110">
        <v>3065000</v>
      </c>
      <c r="BI211" s="85"/>
      <c r="BJ211" s="85"/>
      <c r="BK211" s="85"/>
      <c r="BL211" s="85"/>
      <c r="BM211" s="85"/>
      <c r="BN211" s="85"/>
      <c r="BO211" s="85"/>
      <c r="BP211" s="85"/>
      <c r="BQ211" s="85"/>
      <c r="BR211" s="85"/>
      <c r="BS211" s="85"/>
      <c r="BT211" s="85"/>
      <c r="BU211" s="85"/>
      <c r="BV211" s="85"/>
      <c r="BW211" s="85"/>
      <c r="BX211" s="85"/>
      <c r="BY211" s="85"/>
      <c r="BZ211" s="85"/>
      <c r="CA211" s="85"/>
      <c r="CB211" s="85"/>
      <c r="CC211" s="85"/>
      <c r="CD211" s="85"/>
      <c r="CE211" s="85"/>
      <c r="CF211" s="85"/>
      <c r="CG211" s="85"/>
      <c r="CH211" s="85"/>
      <c r="CI211" s="85"/>
      <c r="CJ211" s="85"/>
      <c r="CK211" s="85"/>
      <c r="CL211" s="85">
        <v>0</v>
      </c>
      <c r="CM211" s="110">
        <v>24520000</v>
      </c>
      <c r="CN211" s="85"/>
      <c r="CO211" s="89">
        <v>46280</v>
      </c>
      <c r="CP211" s="89">
        <f t="shared" si="9"/>
        <v>46460</v>
      </c>
      <c r="CQ211" s="115">
        <v>24520000</v>
      </c>
      <c r="CR211" s="85" t="s">
        <v>223</v>
      </c>
      <c r="CS211" s="89">
        <v>46035</v>
      </c>
      <c r="CT211" s="128">
        <v>1146101095320</v>
      </c>
      <c r="CU211" s="85"/>
      <c r="CV211" s="85"/>
      <c r="CW211" s="85" t="s">
        <v>2462</v>
      </c>
      <c r="CX211" s="85" t="s">
        <v>447</v>
      </c>
      <c r="CY211" s="85" t="s">
        <v>464</v>
      </c>
      <c r="CZ211" s="85">
        <v>2537</v>
      </c>
      <c r="DA211" s="85" t="s">
        <v>152</v>
      </c>
      <c r="DB211" s="85">
        <v>1</v>
      </c>
      <c r="DC211" s="85" t="s">
        <v>153</v>
      </c>
      <c r="DD211" s="85"/>
      <c r="DE211" s="85"/>
      <c r="DF211" s="85"/>
      <c r="DG211" s="85"/>
      <c r="DH211" s="85"/>
      <c r="DI211" s="85"/>
      <c r="DJ211" s="85"/>
      <c r="DK211" s="85"/>
      <c r="DL211" s="85"/>
      <c r="DM211" s="85"/>
      <c r="DN211" s="85"/>
      <c r="DO211" s="85"/>
      <c r="DP211" s="85"/>
      <c r="DQ211" s="85"/>
      <c r="DR211" s="85"/>
      <c r="DS211" s="85"/>
      <c r="DT211" s="86"/>
      <c r="DU211" s="81"/>
      <c r="DV211" s="72"/>
      <c r="DW211" s="72"/>
      <c r="DX211" s="72"/>
      <c r="DY211" s="72"/>
      <c r="DZ211" s="74"/>
      <c r="EA211" s="68"/>
      <c r="EB211" s="68"/>
      <c r="EC211" s="68"/>
      <c r="ED211" s="68"/>
      <c r="EE211" s="68"/>
      <c r="EF211" s="68"/>
      <c r="EG211" s="68"/>
      <c r="EH211" s="68"/>
      <c r="EI211" s="68"/>
      <c r="EJ211" s="68"/>
      <c r="EK211" s="68"/>
    </row>
    <row r="212" spans="1:141" ht="30" customHeight="1">
      <c r="A212" s="2" t="s">
        <v>2064</v>
      </c>
      <c r="B212" s="84">
        <v>2026</v>
      </c>
      <c r="C212" s="85" t="s">
        <v>2620</v>
      </c>
      <c r="D212" s="85" t="e">
        <v>#REF!</v>
      </c>
      <c r="E212" s="85" t="s">
        <v>125</v>
      </c>
      <c r="F212" s="85">
        <v>145522</v>
      </c>
      <c r="G212" s="89">
        <v>46036</v>
      </c>
      <c r="H212" s="85" t="s">
        <v>2448</v>
      </c>
      <c r="I212" s="85" t="s">
        <v>2621</v>
      </c>
      <c r="J212" s="92" t="s">
        <v>2622</v>
      </c>
      <c r="K212" s="92" t="s">
        <v>2623</v>
      </c>
      <c r="L212" s="85" t="s">
        <v>2624</v>
      </c>
      <c r="M212" s="85" t="s">
        <v>2453</v>
      </c>
      <c r="N212" s="85">
        <v>80111700</v>
      </c>
      <c r="O212" s="85" t="s">
        <v>2454</v>
      </c>
      <c r="P212" s="85" t="s">
        <v>2625</v>
      </c>
      <c r="Q212" s="85">
        <v>39</v>
      </c>
      <c r="R212" s="89">
        <v>46028</v>
      </c>
      <c r="S212" s="85">
        <v>123</v>
      </c>
      <c r="T212" s="89">
        <v>46035</v>
      </c>
      <c r="U212" s="85" t="s">
        <v>134</v>
      </c>
      <c r="V212" s="85" t="s">
        <v>135</v>
      </c>
      <c r="W212" s="85" t="s">
        <v>460</v>
      </c>
      <c r="X212" s="85">
        <v>1</v>
      </c>
      <c r="Y212" s="85" t="s">
        <v>2456</v>
      </c>
      <c r="Z212" s="85" t="s">
        <v>2624</v>
      </c>
      <c r="AA212" s="85" t="s">
        <v>138</v>
      </c>
      <c r="AB212" s="85" t="s">
        <v>164</v>
      </c>
      <c r="AC212" s="85" t="s">
        <v>846</v>
      </c>
      <c r="AD212" s="85"/>
      <c r="AE212" s="85">
        <v>80213821</v>
      </c>
      <c r="AF212" s="85">
        <v>6</v>
      </c>
      <c r="AG212" s="89">
        <v>30863</v>
      </c>
      <c r="AH212" s="85" t="s">
        <v>2626</v>
      </c>
      <c r="AI212" s="85"/>
      <c r="AJ212" s="92">
        <v>3155357426</v>
      </c>
      <c r="AK212" s="85" t="s">
        <v>2627</v>
      </c>
      <c r="AL212" s="85" t="s">
        <v>143</v>
      </c>
      <c r="AM212" s="85" t="s">
        <v>234</v>
      </c>
      <c r="AN212" s="85" t="s">
        <v>2263</v>
      </c>
      <c r="AO212" s="85">
        <v>52147698</v>
      </c>
      <c r="AP212" s="85" t="s">
        <v>2264</v>
      </c>
      <c r="AQ212" s="85"/>
      <c r="AR212" s="85"/>
      <c r="AS212" s="89">
        <v>46062</v>
      </c>
      <c r="AT212" s="85"/>
      <c r="AU212" s="85"/>
      <c r="AV212" s="85"/>
      <c r="AW212" s="85"/>
      <c r="AX212" s="85" t="s">
        <v>2265</v>
      </c>
      <c r="AY212" s="85" t="s">
        <v>147</v>
      </c>
      <c r="AZ212" s="105">
        <v>46032</v>
      </c>
      <c r="BA212" s="105">
        <v>46033</v>
      </c>
      <c r="BB212" s="115">
        <v>24520000</v>
      </c>
      <c r="BC212" s="105">
        <v>46038</v>
      </c>
      <c r="BD212" s="105">
        <v>46280</v>
      </c>
      <c r="BE212" s="105">
        <f t="shared" si="10"/>
        <v>46280</v>
      </c>
      <c r="BF212" s="122"/>
      <c r="BG212" s="85" t="s">
        <v>929</v>
      </c>
      <c r="BH212" s="110">
        <v>3065000</v>
      </c>
      <c r="BI212" s="85"/>
      <c r="BJ212" s="85"/>
      <c r="BK212" s="85"/>
      <c r="BL212" s="85"/>
      <c r="BM212" s="85"/>
      <c r="BN212" s="85"/>
      <c r="BO212" s="85"/>
      <c r="BP212" s="85"/>
      <c r="BQ212" s="85"/>
      <c r="BR212" s="85"/>
      <c r="BS212" s="85"/>
      <c r="BT212" s="85"/>
      <c r="BU212" s="85"/>
      <c r="BV212" s="85"/>
      <c r="BW212" s="85"/>
      <c r="BX212" s="85"/>
      <c r="BY212" s="85"/>
      <c r="BZ212" s="85"/>
      <c r="CA212" s="85"/>
      <c r="CB212" s="85"/>
      <c r="CC212" s="85"/>
      <c r="CD212" s="85"/>
      <c r="CE212" s="85"/>
      <c r="CF212" s="85"/>
      <c r="CG212" s="85"/>
      <c r="CH212" s="85"/>
      <c r="CI212" s="85"/>
      <c r="CJ212" s="85"/>
      <c r="CK212" s="85"/>
      <c r="CL212" s="85">
        <v>0</v>
      </c>
      <c r="CM212" s="110">
        <v>24520000</v>
      </c>
      <c r="CN212" s="85"/>
      <c r="CO212" s="89">
        <v>46280</v>
      </c>
      <c r="CP212" s="89">
        <f t="shared" si="9"/>
        <v>46460</v>
      </c>
      <c r="CQ212" s="115">
        <v>24520000</v>
      </c>
      <c r="CR212" s="85" t="s">
        <v>149</v>
      </c>
      <c r="CS212" s="89">
        <v>46036</v>
      </c>
      <c r="CT212" s="128">
        <v>1146101095505</v>
      </c>
      <c r="CU212" s="85"/>
      <c r="CV212" s="85"/>
      <c r="CW212" s="85" t="s">
        <v>2462</v>
      </c>
      <c r="CX212" s="85" t="s">
        <v>846</v>
      </c>
      <c r="CY212" s="85" t="s">
        <v>464</v>
      </c>
      <c r="CZ212" s="85">
        <v>2537</v>
      </c>
      <c r="DA212" s="85" t="s">
        <v>152</v>
      </c>
      <c r="DB212" s="85">
        <v>1</v>
      </c>
      <c r="DC212" s="85" t="s">
        <v>153</v>
      </c>
      <c r="DD212" s="85"/>
      <c r="DE212" s="85"/>
      <c r="DF212" s="85"/>
      <c r="DG212" s="85"/>
      <c r="DH212" s="85"/>
      <c r="DI212" s="85"/>
      <c r="DJ212" s="85"/>
      <c r="DK212" s="85"/>
      <c r="DL212" s="85"/>
      <c r="DM212" s="85"/>
      <c r="DN212" s="85"/>
      <c r="DO212" s="85"/>
      <c r="DP212" s="85"/>
      <c r="DQ212" s="85"/>
      <c r="DR212" s="85"/>
      <c r="DS212" s="85"/>
      <c r="DT212" s="86"/>
      <c r="DU212" s="81"/>
      <c r="DV212" s="72"/>
      <c r="DW212" s="72"/>
      <c r="DX212" s="72"/>
      <c r="DY212" s="72"/>
      <c r="DZ212" s="74"/>
      <c r="EA212" s="68"/>
      <c r="EB212" s="68"/>
      <c r="EC212" s="68"/>
      <c r="ED212" s="68"/>
      <c r="EE212" s="68"/>
      <c r="EF212" s="68"/>
      <c r="EG212" s="68"/>
      <c r="EH212" s="68"/>
      <c r="EI212" s="68"/>
      <c r="EJ212" s="68"/>
      <c r="EK212" s="68"/>
    </row>
    <row r="213" spans="1:141" ht="30" customHeight="1">
      <c r="A213" s="2" t="s">
        <v>2064</v>
      </c>
      <c r="B213" s="84">
        <v>2026</v>
      </c>
      <c r="C213" s="85" t="s">
        <v>2628</v>
      </c>
      <c r="D213" s="85" t="e">
        <v>#REF!</v>
      </c>
      <c r="E213" s="85" t="s">
        <v>125</v>
      </c>
      <c r="F213" s="85">
        <v>145529</v>
      </c>
      <c r="G213" s="89">
        <v>46036</v>
      </c>
      <c r="H213" s="85" t="s">
        <v>2629</v>
      </c>
      <c r="I213" s="85" t="s">
        <v>2630</v>
      </c>
      <c r="J213" s="92" t="s">
        <v>2631</v>
      </c>
      <c r="K213" s="92" t="s">
        <v>2632</v>
      </c>
      <c r="L213" s="85" t="s">
        <v>2633</v>
      </c>
      <c r="M213" s="85" t="s">
        <v>2634</v>
      </c>
      <c r="N213" s="85">
        <v>80111700</v>
      </c>
      <c r="O213" s="85" t="s">
        <v>2635</v>
      </c>
      <c r="P213" s="85" t="s">
        <v>2636</v>
      </c>
      <c r="Q213" s="85">
        <v>41</v>
      </c>
      <c r="R213" s="89">
        <v>46028</v>
      </c>
      <c r="S213" s="85">
        <v>266</v>
      </c>
      <c r="T213" s="89">
        <v>46037</v>
      </c>
      <c r="U213" s="85" t="s">
        <v>134</v>
      </c>
      <c r="V213" s="85" t="s">
        <v>135</v>
      </c>
      <c r="W213" s="85" t="s">
        <v>136</v>
      </c>
      <c r="X213" s="85">
        <v>1</v>
      </c>
      <c r="Y213" s="85" t="s">
        <v>2637</v>
      </c>
      <c r="Z213" s="85" t="s">
        <v>2633</v>
      </c>
      <c r="AA213" s="85" t="s">
        <v>138</v>
      </c>
      <c r="AB213" s="85" t="s">
        <v>164</v>
      </c>
      <c r="AC213" s="85" t="s">
        <v>203</v>
      </c>
      <c r="AD213" s="85"/>
      <c r="AE213" s="85">
        <v>79693760</v>
      </c>
      <c r="AF213" s="85">
        <v>1</v>
      </c>
      <c r="AG213" s="89">
        <v>27594</v>
      </c>
      <c r="AH213" s="85" t="s">
        <v>2638</v>
      </c>
      <c r="AI213" s="85"/>
      <c r="AJ213" s="92">
        <v>3227011170</v>
      </c>
      <c r="AK213" s="85" t="s">
        <v>2639</v>
      </c>
      <c r="AL213" s="85" t="s">
        <v>271</v>
      </c>
      <c r="AM213" s="85" t="s">
        <v>144</v>
      </c>
      <c r="AN213" s="85" t="s">
        <v>145</v>
      </c>
      <c r="AO213" s="85">
        <v>0</v>
      </c>
      <c r="AP213" s="85">
        <v>0</v>
      </c>
      <c r="AQ213" s="85"/>
      <c r="AR213" s="85"/>
      <c r="AS213" s="89">
        <v>46062</v>
      </c>
      <c r="AT213" s="85"/>
      <c r="AU213" s="85"/>
      <c r="AV213" s="85"/>
      <c r="AW213" s="85"/>
      <c r="AX213" s="85" t="s">
        <v>146</v>
      </c>
      <c r="AY213" s="85" t="s">
        <v>147</v>
      </c>
      <c r="AZ213" s="105">
        <v>46032</v>
      </c>
      <c r="BA213" s="105">
        <v>46034</v>
      </c>
      <c r="BB213" s="115">
        <v>118976000</v>
      </c>
      <c r="BC213" s="105">
        <v>46038</v>
      </c>
      <c r="BD213" s="105">
        <v>46371</v>
      </c>
      <c r="BE213" s="105">
        <f t="shared" si="10"/>
        <v>46371</v>
      </c>
      <c r="BF213" s="122"/>
      <c r="BG213" s="85" t="s">
        <v>148</v>
      </c>
      <c r="BH213" s="110">
        <v>10816000</v>
      </c>
      <c r="BI213" s="85"/>
      <c r="BJ213" s="85"/>
      <c r="BK213" s="85"/>
      <c r="BL213" s="85"/>
      <c r="BM213" s="85"/>
      <c r="BN213" s="85"/>
      <c r="BO213" s="85"/>
      <c r="BP213" s="85"/>
      <c r="BQ213" s="85"/>
      <c r="BR213" s="85"/>
      <c r="BS213" s="85"/>
      <c r="BT213" s="85"/>
      <c r="BU213" s="85"/>
      <c r="BV213" s="85"/>
      <c r="BW213" s="85"/>
      <c r="BX213" s="85"/>
      <c r="BY213" s="85"/>
      <c r="BZ213" s="85"/>
      <c r="CA213" s="85"/>
      <c r="CB213" s="85"/>
      <c r="CC213" s="85"/>
      <c r="CD213" s="85"/>
      <c r="CE213" s="85"/>
      <c r="CF213" s="85"/>
      <c r="CG213" s="85"/>
      <c r="CH213" s="85"/>
      <c r="CI213" s="85"/>
      <c r="CJ213" s="85"/>
      <c r="CK213" s="85"/>
      <c r="CL213" s="85">
        <v>0</v>
      </c>
      <c r="CM213" s="110">
        <v>118976000</v>
      </c>
      <c r="CN213" s="85"/>
      <c r="CO213" s="89">
        <v>46371</v>
      </c>
      <c r="CP213" s="89">
        <f t="shared" si="9"/>
        <v>46551</v>
      </c>
      <c r="CQ213" s="115">
        <v>118976000</v>
      </c>
      <c r="CR213" s="85" t="s">
        <v>149</v>
      </c>
      <c r="CS213" s="89">
        <v>46036</v>
      </c>
      <c r="CT213" s="128">
        <v>2146101127698</v>
      </c>
      <c r="CU213" s="85"/>
      <c r="CV213" s="85"/>
      <c r="CW213" s="85" t="s">
        <v>2640</v>
      </c>
      <c r="CX213" s="85" t="s">
        <v>203</v>
      </c>
      <c r="CY213" s="85" t="s">
        <v>2641</v>
      </c>
      <c r="CZ213" s="85">
        <v>2537</v>
      </c>
      <c r="DA213" s="85" t="s">
        <v>152</v>
      </c>
      <c r="DB213" s="85">
        <v>5</v>
      </c>
      <c r="DC213" s="85" t="s">
        <v>153</v>
      </c>
      <c r="DD213" s="85"/>
      <c r="DE213" s="85"/>
      <c r="DF213" s="85"/>
      <c r="DG213" s="85"/>
      <c r="DH213" s="85"/>
      <c r="DI213" s="85"/>
      <c r="DJ213" s="85"/>
      <c r="DK213" s="85"/>
      <c r="DL213" s="85"/>
      <c r="DM213" s="85"/>
      <c r="DN213" s="85"/>
      <c r="DO213" s="85"/>
      <c r="DP213" s="85"/>
      <c r="DQ213" s="85"/>
      <c r="DR213" s="85"/>
      <c r="DS213" s="85"/>
      <c r="DT213" s="86"/>
      <c r="DU213" s="81"/>
      <c r="DV213" s="72"/>
      <c r="DW213" s="72"/>
      <c r="DX213" s="72"/>
      <c r="DY213" s="72"/>
      <c r="DZ213" s="74"/>
      <c r="EA213" s="68"/>
      <c r="EB213" s="68"/>
      <c r="EC213" s="68"/>
      <c r="ED213" s="68"/>
      <c r="EE213" s="68"/>
      <c r="EF213" s="68"/>
      <c r="EG213" s="68"/>
      <c r="EH213" s="68"/>
      <c r="EI213" s="68"/>
      <c r="EJ213" s="68"/>
      <c r="EK213" s="68"/>
    </row>
    <row r="214" spans="1:141" ht="30" customHeight="1">
      <c r="A214" s="2" t="s">
        <v>2064</v>
      </c>
      <c r="B214" s="84">
        <v>2026</v>
      </c>
      <c r="C214" s="85" t="s">
        <v>2642</v>
      </c>
      <c r="D214" s="85" t="e">
        <v>#REF!</v>
      </c>
      <c r="E214" s="85" t="s">
        <v>125</v>
      </c>
      <c r="F214" s="85">
        <v>145532</v>
      </c>
      <c r="G214" s="89">
        <v>46036</v>
      </c>
      <c r="H214" s="85" t="s">
        <v>2643</v>
      </c>
      <c r="I214" s="85" t="s">
        <v>2644</v>
      </c>
      <c r="J214" s="92" t="s">
        <v>2645</v>
      </c>
      <c r="K214" s="92" t="s">
        <v>2646</v>
      </c>
      <c r="L214" s="85" t="s">
        <v>2647</v>
      </c>
      <c r="M214" s="85" t="s">
        <v>2648</v>
      </c>
      <c r="N214" s="85">
        <v>80111700</v>
      </c>
      <c r="O214" s="85" t="s">
        <v>2649</v>
      </c>
      <c r="P214" s="85" t="s">
        <v>2650</v>
      </c>
      <c r="Q214" s="85">
        <v>42</v>
      </c>
      <c r="R214" s="89">
        <v>46028</v>
      </c>
      <c r="S214" s="85">
        <v>267</v>
      </c>
      <c r="T214" s="89">
        <v>46037</v>
      </c>
      <c r="U214" s="85" t="s">
        <v>134</v>
      </c>
      <c r="V214" s="85" t="s">
        <v>135</v>
      </c>
      <c r="W214" s="85" t="s">
        <v>136</v>
      </c>
      <c r="X214" s="85">
        <v>1</v>
      </c>
      <c r="Y214" s="85" t="s">
        <v>2651</v>
      </c>
      <c r="Z214" s="85" t="s">
        <v>2647</v>
      </c>
      <c r="AA214" s="85" t="s">
        <v>138</v>
      </c>
      <c r="AB214" s="85" t="s">
        <v>139</v>
      </c>
      <c r="AC214" s="85" t="s">
        <v>203</v>
      </c>
      <c r="AD214" s="85"/>
      <c r="AE214" s="85">
        <v>20758841</v>
      </c>
      <c r="AF214" s="85">
        <v>4</v>
      </c>
      <c r="AG214" s="89">
        <v>23671</v>
      </c>
      <c r="AH214" s="85" t="s">
        <v>2652</v>
      </c>
      <c r="AI214" s="85"/>
      <c r="AJ214" s="92">
        <v>3202737824</v>
      </c>
      <c r="AK214" s="85" t="s">
        <v>2653</v>
      </c>
      <c r="AL214" s="85" t="s">
        <v>143</v>
      </c>
      <c r="AM214" s="85" t="s">
        <v>169</v>
      </c>
      <c r="AN214" s="85" t="s">
        <v>2633</v>
      </c>
      <c r="AO214" s="85">
        <v>79693760</v>
      </c>
      <c r="AP214" s="85" t="s">
        <v>2654</v>
      </c>
      <c r="AQ214" s="85"/>
      <c r="AR214" s="85"/>
      <c r="AS214" s="89">
        <v>46062</v>
      </c>
      <c r="AT214" s="85"/>
      <c r="AU214" s="85"/>
      <c r="AV214" s="85"/>
      <c r="AW214" s="85"/>
      <c r="AX214" s="85" t="s">
        <v>2655</v>
      </c>
      <c r="AY214" s="85" t="s">
        <v>147</v>
      </c>
      <c r="AZ214" s="105">
        <v>46032</v>
      </c>
      <c r="BA214" s="105">
        <v>46034</v>
      </c>
      <c r="BB214" s="115">
        <v>63352000</v>
      </c>
      <c r="BC214" s="105">
        <v>46038</v>
      </c>
      <c r="BD214" s="105">
        <v>46280</v>
      </c>
      <c r="BE214" s="105">
        <f t="shared" si="10"/>
        <v>46280</v>
      </c>
      <c r="BF214" s="122"/>
      <c r="BG214" s="85" t="s">
        <v>929</v>
      </c>
      <c r="BH214" s="110">
        <v>7919000</v>
      </c>
      <c r="BI214" s="85"/>
      <c r="BJ214" s="85"/>
      <c r="BK214" s="85"/>
      <c r="BL214" s="85"/>
      <c r="BM214" s="85"/>
      <c r="BN214" s="85"/>
      <c r="BO214" s="85"/>
      <c r="BP214" s="85"/>
      <c r="BQ214" s="85"/>
      <c r="BR214" s="85"/>
      <c r="BS214" s="85"/>
      <c r="BT214" s="85"/>
      <c r="BU214" s="85"/>
      <c r="BV214" s="85"/>
      <c r="BW214" s="85"/>
      <c r="BX214" s="85"/>
      <c r="BY214" s="85"/>
      <c r="BZ214" s="85"/>
      <c r="CA214" s="85"/>
      <c r="CB214" s="85"/>
      <c r="CC214" s="85"/>
      <c r="CD214" s="85"/>
      <c r="CE214" s="85"/>
      <c r="CF214" s="85"/>
      <c r="CG214" s="85"/>
      <c r="CH214" s="85"/>
      <c r="CI214" s="85"/>
      <c r="CJ214" s="85"/>
      <c r="CK214" s="85"/>
      <c r="CL214" s="85">
        <v>0</v>
      </c>
      <c r="CM214" s="110">
        <v>63352000</v>
      </c>
      <c r="CN214" s="85"/>
      <c r="CO214" s="89">
        <v>46280</v>
      </c>
      <c r="CP214" s="89">
        <f t="shared" si="9"/>
        <v>46460</v>
      </c>
      <c r="CQ214" s="115">
        <v>63352000</v>
      </c>
      <c r="CR214" s="85" t="s">
        <v>342</v>
      </c>
      <c r="CS214" s="89">
        <v>46035</v>
      </c>
      <c r="CT214" s="128" t="s">
        <v>2656</v>
      </c>
      <c r="CU214" s="85"/>
      <c r="CV214" s="85"/>
      <c r="CW214" s="85" t="s">
        <v>2657</v>
      </c>
      <c r="CX214" s="85" t="s">
        <v>203</v>
      </c>
      <c r="CY214" s="85" t="s">
        <v>1816</v>
      </c>
      <c r="CZ214" s="85">
        <v>2537</v>
      </c>
      <c r="DA214" s="85" t="s">
        <v>152</v>
      </c>
      <c r="DB214" s="85">
        <v>5</v>
      </c>
      <c r="DC214" s="85" t="s">
        <v>153</v>
      </c>
      <c r="DD214" s="85"/>
      <c r="DE214" s="85"/>
      <c r="DF214" s="85"/>
      <c r="DG214" s="85"/>
      <c r="DH214" s="85"/>
      <c r="DI214" s="85"/>
      <c r="DJ214" s="85"/>
      <c r="DK214" s="85"/>
      <c r="DL214" s="85"/>
      <c r="DM214" s="85"/>
      <c r="DN214" s="85"/>
      <c r="DO214" s="85"/>
      <c r="DP214" s="85"/>
      <c r="DQ214" s="85"/>
      <c r="DR214" s="85"/>
      <c r="DS214" s="85"/>
      <c r="DT214" s="86"/>
      <c r="DU214" s="81"/>
      <c r="DV214" s="72"/>
      <c r="DW214" s="72"/>
      <c r="DX214" s="72"/>
      <c r="DY214" s="72"/>
      <c r="DZ214" s="74"/>
      <c r="EA214" s="68"/>
      <c r="EB214" s="68"/>
      <c r="EC214" s="68"/>
      <c r="ED214" s="68"/>
      <c r="EE214" s="68"/>
      <c r="EF214" s="68"/>
      <c r="EG214" s="68"/>
      <c r="EH214" s="68"/>
      <c r="EI214" s="68"/>
      <c r="EJ214" s="68"/>
      <c r="EK214" s="68"/>
    </row>
    <row r="215" spans="1:141" ht="30" customHeight="1">
      <c r="A215" s="2" t="s">
        <v>2064</v>
      </c>
      <c r="B215" s="84">
        <v>2026</v>
      </c>
      <c r="C215" s="85" t="s">
        <v>2658</v>
      </c>
      <c r="D215" s="85" t="e">
        <v>#REF!</v>
      </c>
      <c r="E215" s="85" t="s">
        <v>125</v>
      </c>
      <c r="F215" s="85">
        <v>145534</v>
      </c>
      <c r="G215" s="89">
        <v>46036</v>
      </c>
      <c r="H215" s="85" t="s">
        <v>2659</v>
      </c>
      <c r="I215" s="85" t="s">
        <v>2660</v>
      </c>
      <c r="J215" s="92" t="s">
        <v>2661</v>
      </c>
      <c r="K215" s="92" t="s">
        <v>2662</v>
      </c>
      <c r="L215" s="85" t="s">
        <v>2663</v>
      </c>
      <c r="M215" s="85" t="s">
        <v>2664</v>
      </c>
      <c r="N215" s="85">
        <v>80111700</v>
      </c>
      <c r="O215" s="85" t="s">
        <v>2665</v>
      </c>
      <c r="P215" s="85" t="s">
        <v>2666</v>
      </c>
      <c r="Q215" s="85">
        <v>168</v>
      </c>
      <c r="R215" s="89">
        <v>46031</v>
      </c>
      <c r="S215" s="85">
        <v>284</v>
      </c>
      <c r="T215" s="89">
        <v>46037</v>
      </c>
      <c r="U215" s="85" t="s">
        <v>134</v>
      </c>
      <c r="V215" s="85" t="s">
        <v>135</v>
      </c>
      <c r="W215" s="85" t="s">
        <v>136</v>
      </c>
      <c r="X215" s="85">
        <v>1</v>
      </c>
      <c r="Y215" s="85" t="s">
        <v>2667</v>
      </c>
      <c r="Z215" s="85" t="s">
        <v>2663</v>
      </c>
      <c r="AA215" s="85" t="s">
        <v>138</v>
      </c>
      <c r="AB215" s="85" t="s">
        <v>139</v>
      </c>
      <c r="AC215" s="85" t="s">
        <v>203</v>
      </c>
      <c r="AD215" s="85"/>
      <c r="AE215" s="85">
        <v>49789778</v>
      </c>
      <c r="AF215" s="85">
        <v>6</v>
      </c>
      <c r="AG215" s="89">
        <v>28614</v>
      </c>
      <c r="AH215" s="85" t="s">
        <v>2668</v>
      </c>
      <c r="AI215" s="85"/>
      <c r="AJ215" s="92">
        <v>3183606302</v>
      </c>
      <c r="AK215" s="85" t="s">
        <v>2669</v>
      </c>
      <c r="AL215" s="85" t="s">
        <v>271</v>
      </c>
      <c r="AM215" s="85" t="s">
        <v>144</v>
      </c>
      <c r="AN215" s="85" t="s">
        <v>2633</v>
      </c>
      <c r="AO215" s="85">
        <v>79693760</v>
      </c>
      <c r="AP215" s="85" t="s">
        <v>2654</v>
      </c>
      <c r="AQ215" s="85"/>
      <c r="AR215" s="85"/>
      <c r="AS215" s="89">
        <v>46062</v>
      </c>
      <c r="AT215" s="85"/>
      <c r="AU215" s="85"/>
      <c r="AV215" s="85"/>
      <c r="AW215" s="85"/>
      <c r="AX215" s="85" t="s">
        <v>2655</v>
      </c>
      <c r="AY215" s="85" t="s">
        <v>147</v>
      </c>
      <c r="AZ215" s="105">
        <v>46035</v>
      </c>
      <c r="BA215" s="105">
        <v>46036</v>
      </c>
      <c r="BB215" s="115">
        <v>46432000</v>
      </c>
      <c r="BC215" s="105">
        <v>46038</v>
      </c>
      <c r="BD215" s="105">
        <v>46280</v>
      </c>
      <c r="BE215" s="105">
        <f t="shared" si="10"/>
        <v>46280</v>
      </c>
      <c r="BF215" s="122"/>
      <c r="BG215" s="85" t="s">
        <v>929</v>
      </c>
      <c r="BH215" s="110">
        <v>5804000</v>
      </c>
      <c r="BI215" s="85"/>
      <c r="BJ215" s="85"/>
      <c r="BK215" s="85"/>
      <c r="BL215" s="85"/>
      <c r="BM215" s="85"/>
      <c r="BN215" s="85"/>
      <c r="BO215" s="85"/>
      <c r="BP215" s="85"/>
      <c r="BQ215" s="85"/>
      <c r="BR215" s="85"/>
      <c r="BS215" s="85"/>
      <c r="BT215" s="85"/>
      <c r="BU215" s="85"/>
      <c r="BV215" s="85"/>
      <c r="BW215" s="85"/>
      <c r="BX215" s="85"/>
      <c r="BY215" s="85"/>
      <c r="BZ215" s="85"/>
      <c r="CA215" s="85"/>
      <c r="CB215" s="85"/>
      <c r="CC215" s="85"/>
      <c r="CD215" s="85"/>
      <c r="CE215" s="85"/>
      <c r="CF215" s="85"/>
      <c r="CG215" s="85"/>
      <c r="CH215" s="85"/>
      <c r="CI215" s="85"/>
      <c r="CJ215" s="85"/>
      <c r="CK215" s="85"/>
      <c r="CL215" s="85">
        <v>0</v>
      </c>
      <c r="CM215" s="110">
        <v>46432000</v>
      </c>
      <c r="CN215" s="85"/>
      <c r="CO215" s="89">
        <v>46280</v>
      </c>
      <c r="CP215" s="89">
        <f t="shared" si="9"/>
        <v>46460</v>
      </c>
      <c r="CQ215" s="115">
        <v>46432000</v>
      </c>
      <c r="CR215" s="85" t="s">
        <v>149</v>
      </c>
      <c r="CS215" s="89">
        <v>46036</v>
      </c>
      <c r="CT215" s="128">
        <v>1846101032605</v>
      </c>
      <c r="CU215" s="85"/>
      <c r="CV215" s="85"/>
      <c r="CW215" s="85" t="s">
        <v>2670</v>
      </c>
      <c r="CX215" s="85" t="s">
        <v>203</v>
      </c>
      <c r="CY215" s="85" t="s">
        <v>2671</v>
      </c>
      <c r="CZ215" s="85">
        <v>2537</v>
      </c>
      <c r="DA215" s="85" t="s">
        <v>152</v>
      </c>
      <c r="DB215" s="85">
        <v>5</v>
      </c>
      <c r="DC215" s="85" t="s">
        <v>153</v>
      </c>
      <c r="DD215" s="85"/>
      <c r="DE215" s="85"/>
      <c r="DF215" s="85"/>
      <c r="DG215" s="85"/>
      <c r="DH215" s="85"/>
      <c r="DI215" s="85"/>
      <c r="DJ215" s="85"/>
      <c r="DK215" s="85"/>
      <c r="DL215" s="85"/>
      <c r="DM215" s="85"/>
      <c r="DN215" s="85"/>
      <c r="DO215" s="85"/>
      <c r="DP215" s="85"/>
      <c r="DQ215" s="85"/>
      <c r="DR215" s="85"/>
      <c r="DS215" s="85"/>
      <c r="DT215" s="86"/>
      <c r="DU215" s="81"/>
      <c r="DV215" s="72"/>
      <c r="DW215" s="72"/>
      <c r="DX215" s="72"/>
      <c r="DY215" s="72"/>
      <c r="DZ215" s="74"/>
      <c r="EA215" s="68"/>
      <c r="EB215" s="68"/>
      <c r="EC215" s="68"/>
      <c r="ED215" s="68"/>
      <c r="EE215" s="68"/>
      <c r="EF215" s="68"/>
      <c r="EG215" s="68"/>
      <c r="EH215" s="68"/>
      <c r="EI215" s="68"/>
      <c r="EJ215" s="68"/>
      <c r="EK215" s="68"/>
    </row>
    <row r="216" spans="1:141" ht="30" customHeight="1">
      <c r="A216" s="2" t="s">
        <v>2064</v>
      </c>
      <c r="B216" s="84">
        <v>2026</v>
      </c>
      <c r="C216" s="85" t="s">
        <v>2672</v>
      </c>
      <c r="D216" s="85" t="e">
        <v>#REF!</v>
      </c>
      <c r="E216" s="85" t="s">
        <v>125</v>
      </c>
      <c r="F216" s="85">
        <v>145534</v>
      </c>
      <c r="G216" s="89">
        <v>46036</v>
      </c>
      <c r="H216" s="85" t="s">
        <v>2659</v>
      </c>
      <c r="I216" s="85" t="s">
        <v>2673</v>
      </c>
      <c r="J216" s="92" t="s">
        <v>2674</v>
      </c>
      <c r="K216" s="92" t="s">
        <v>2675</v>
      </c>
      <c r="L216" s="85" t="s">
        <v>2676</v>
      </c>
      <c r="M216" s="85" t="s">
        <v>2664</v>
      </c>
      <c r="N216" s="85">
        <v>80111700</v>
      </c>
      <c r="O216" s="85" t="s">
        <v>2665</v>
      </c>
      <c r="P216" s="85" t="s">
        <v>2677</v>
      </c>
      <c r="Q216" s="85">
        <v>168</v>
      </c>
      <c r="R216" s="89">
        <v>46031</v>
      </c>
      <c r="S216" s="85">
        <v>274</v>
      </c>
      <c r="T216" s="89">
        <v>46037</v>
      </c>
      <c r="U216" s="85" t="s">
        <v>134</v>
      </c>
      <c r="V216" s="85" t="s">
        <v>135</v>
      </c>
      <c r="W216" s="85" t="s">
        <v>136</v>
      </c>
      <c r="X216" s="85">
        <v>1</v>
      </c>
      <c r="Y216" s="85" t="s">
        <v>2667</v>
      </c>
      <c r="Z216" s="85" t="s">
        <v>2676</v>
      </c>
      <c r="AA216" s="85" t="s">
        <v>138</v>
      </c>
      <c r="AB216" s="85" t="s">
        <v>139</v>
      </c>
      <c r="AC216" s="85" t="s">
        <v>203</v>
      </c>
      <c r="AD216" s="85"/>
      <c r="AE216" s="85">
        <v>52725597</v>
      </c>
      <c r="AF216" s="85">
        <v>6</v>
      </c>
      <c r="AG216" s="89">
        <v>30266</v>
      </c>
      <c r="AH216" s="85" t="s">
        <v>2678</v>
      </c>
      <c r="AI216" s="85"/>
      <c r="AJ216" s="92">
        <v>3123270297</v>
      </c>
      <c r="AK216" s="85" t="s">
        <v>2679</v>
      </c>
      <c r="AL216" s="85" t="s">
        <v>143</v>
      </c>
      <c r="AM216" s="85" t="s">
        <v>234</v>
      </c>
      <c r="AN216" s="85" t="s">
        <v>2633</v>
      </c>
      <c r="AO216" s="85">
        <v>79693760</v>
      </c>
      <c r="AP216" s="85" t="s">
        <v>2654</v>
      </c>
      <c r="AQ216" s="85"/>
      <c r="AR216" s="85"/>
      <c r="AS216" s="89">
        <v>46062</v>
      </c>
      <c r="AT216" s="85"/>
      <c r="AU216" s="85"/>
      <c r="AV216" s="85"/>
      <c r="AW216" s="85"/>
      <c r="AX216" s="85" t="s">
        <v>2655</v>
      </c>
      <c r="AY216" s="85" t="s">
        <v>147</v>
      </c>
      <c r="AZ216" s="105">
        <v>46035</v>
      </c>
      <c r="BA216" s="105">
        <v>46036</v>
      </c>
      <c r="BB216" s="115">
        <v>46432000</v>
      </c>
      <c r="BC216" s="105">
        <v>46038</v>
      </c>
      <c r="BD216" s="105">
        <v>46280</v>
      </c>
      <c r="BE216" s="105">
        <f t="shared" si="10"/>
        <v>46280</v>
      </c>
      <c r="BF216" s="122"/>
      <c r="BG216" s="85" t="s">
        <v>929</v>
      </c>
      <c r="BH216" s="110">
        <v>5804000</v>
      </c>
      <c r="BI216" s="85"/>
      <c r="BJ216" s="85"/>
      <c r="BK216" s="85"/>
      <c r="BL216" s="85"/>
      <c r="BM216" s="85"/>
      <c r="BN216" s="85"/>
      <c r="BO216" s="85"/>
      <c r="BP216" s="85"/>
      <c r="BQ216" s="85"/>
      <c r="BR216" s="85"/>
      <c r="BS216" s="85"/>
      <c r="BT216" s="85"/>
      <c r="BU216" s="85"/>
      <c r="BV216" s="85"/>
      <c r="BW216" s="85"/>
      <c r="BX216" s="85"/>
      <c r="BY216" s="85"/>
      <c r="BZ216" s="85"/>
      <c r="CA216" s="85"/>
      <c r="CB216" s="85"/>
      <c r="CC216" s="85"/>
      <c r="CD216" s="85"/>
      <c r="CE216" s="85"/>
      <c r="CF216" s="85"/>
      <c r="CG216" s="85"/>
      <c r="CH216" s="85"/>
      <c r="CI216" s="85"/>
      <c r="CJ216" s="85"/>
      <c r="CK216" s="85"/>
      <c r="CL216" s="85">
        <v>0</v>
      </c>
      <c r="CM216" s="110">
        <v>46432000</v>
      </c>
      <c r="CN216" s="85"/>
      <c r="CO216" s="89">
        <v>46280</v>
      </c>
      <c r="CP216" s="89">
        <f t="shared" si="9"/>
        <v>46460</v>
      </c>
      <c r="CQ216" s="115">
        <v>46432000</v>
      </c>
      <c r="CR216" s="85" t="s">
        <v>149</v>
      </c>
      <c r="CS216" s="89">
        <v>46036</v>
      </c>
      <c r="CT216" s="128">
        <v>1846101032564</v>
      </c>
      <c r="CU216" s="85"/>
      <c r="CV216" s="85"/>
      <c r="CW216" s="85" t="s">
        <v>2670</v>
      </c>
      <c r="CX216" s="85" t="s">
        <v>203</v>
      </c>
      <c r="CY216" s="85" t="s">
        <v>2463</v>
      </c>
      <c r="CZ216" s="85">
        <v>2537</v>
      </c>
      <c r="DA216" s="85" t="s">
        <v>152</v>
      </c>
      <c r="DB216" s="85">
        <v>5</v>
      </c>
      <c r="DC216" s="85" t="s">
        <v>153</v>
      </c>
      <c r="DD216" s="85"/>
      <c r="DE216" s="85"/>
      <c r="DF216" s="85"/>
      <c r="DG216" s="85"/>
      <c r="DH216" s="85"/>
      <c r="DI216" s="85"/>
      <c r="DJ216" s="85"/>
      <c r="DK216" s="85"/>
      <c r="DL216" s="85"/>
      <c r="DM216" s="85"/>
      <c r="DN216" s="85"/>
      <c r="DO216" s="85"/>
      <c r="DP216" s="85"/>
      <c r="DQ216" s="85"/>
      <c r="DR216" s="85"/>
      <c r="DS216" s="85"/>
      <c r="DT216" s="86"/>
      <c r="DU216" s="81"/>
      <c r="DV216" s="72"/>
      <c r="DW216" s="72"/>
      <c r="DX216" s="72"/>
      <c r="DY216" s="72"/>
      <c r="DZ216" s="74"/>
      <c r="EA216" s="68"/>
      <c r="EB216" s="68"/>
      <c r="EC216" s="68"/>
      <c r="ED216" s="68"/>
      <c r="EE216" s="68"/>
      <c r="EF216" s="68"/>
      <c r="EG216" s="68"/>
      <c r="EH216" s="68"/>
      <c r="EI216" s="68"/>
      <c r="EJ216" s="68"/>
      <c r="EK216" s="68"/>
    </row>
    <row r="217" spans="1:141" ht="30" customHeight="1">
      <c r="A217" s="2" t="s">
        <v>2064</v>
      </c>
      <c r="B217" s="84">
        <v>2026</v>
      </c>
      <c r="C217" s="85" t="s">
        <v>2680</v>
      </c>
      <c r="D217" s="85" t="e">
        <v>#REF!</v>
      </c>
      <c r="E217" s="85" t="s">
        <v>125</v>
      </c>
      <c r="F217" s="85">
        <v>145534</v>
      </c>
      <c r="G217" s="89">
        <v>46034</v>
      </c>
      <c r="H217" s="85" t="s">
        <v>2659</v>
      </c>
      <c r="I217" s="85" t="s">
        <v>2681</v>
      </c>
      <c r="J217" s="92" t="s">
        <v>2682</v>
      </c>
      <c r="K217" s="92" t="s">
        <v>2683</v>
      </c>
      <c r="L217" s="85" t="s">
        <v>2684</v>
      </c>
      <c r="M217" s="85" t="s">
        <v>2664</v>
      </c>
      <c r="N217" s="85">
        <v>80111700</v>
      </c>
      <c r="O217" s="85" t="s">
        <v>2665</v>
      </c>
      <c r="P217" s="85" t="s">
        <v>2685</v>
      </c>
      <c r="Q217" s="85">
        <v>168</v>
      </c>
      <c r="R217" s="89">
        <v>46031</v>
      </c>
      <c r="S217" s="85">
        <v>276</v>
      </c>
      <c r="T217" s="89">
        <v>46037</v>
      </c>
      <c r="U217" s="85" t="s">
        <v>134</v>
      </c>
      <c r="V217" s="85" t="s">
        <v>135</v>
      </c>
      <c r="W217" s="85" t="s">
        <v>136</v>
      </c>
      <c r="X217" s="85">
        <v>1</v>
      </c>
      <c r="Y217" s="85" t="s">
        <v>2667</v>
      </c>
      <c r="Z217" s="85" t="s">
        <v>2684</v>
      </c>
      <c r="AA217" s="85" t="s">
        <v>138</v>
      </c>
      <c r="AB217" s="85" t="s">
        <v>164</v>
      </c>
      <c r="AC217" s="85" t="s">
        <v>186</v>
      </c>
      <c r="AD217" s="85"/>
      <c r="AE217" s="85">
        <v>80007059</v>
      </c>
      <c r="AF217" s="85">
        <v>7</v>
      </c>
      <c r="AG217" s="89">
        <v>29171</v>
      </c>
      <c r="AH217" s="85" t="s">
        <v>2686</v>
      </c>
      <c r="AI217" s="85"/>
      <c r="AJ217" s="92">
        <v>3213628344</v>
      </c>
      <c r="AK217" s="85" t="s">
        <v>2687</v>
      </c>
      <c r="AL217" s="85" t="s">
        <v>143</v>
      </c>
      <c r="AM217" s="85" t="s">
        <v>385</v>
      </c>
      <c r="AN217" s="85" t="s">
        <v>2633</v>
      </c>
      <c r="AO217" s="85">
        <v>79693760</v>
      </c>
      <c r="AP217" s="85" t="s">
        <v>2654</v>
      </c>
      <c r="AQ217" s="85"/>
      <c r="AR217" s="85"/>
      <c r="AS217" s="89">
        <v>46062</v>
      </c>
      <c r="AT217" s="85"/>
      <c r="AU217" s="85"/>
      <c r="AV217" s="85"/>
      <c r="AW217" s="85"/>
      <c r="AX217" s="85" t="s">
        <v>2655</v>
      </c>
      <c r="AY217" s="85" t="s">
        <v>147</v>
      </c>
      <c r="AZ217" s="105">
        <v>46035</v>
      </c>
      <c r="BA217" s="105">
        <v>46035</v>
      </c>
      <c r="BB217" s="115">
        <v>46432000</v>
      </c>
      <c r="BC217" s="105">
        <v>46038</v>
      </c>
      <c r="BD217" s="105">
        <v>46280</v>
      </c>
      <c r="BE217" s="105">
        <f t="shared" si="10"/>
        <v>46280</v>
      </c>
      <c r="BF217" s="122"/>
      <c r="BG217" s="85" t="s">
        <v>929</v>
      </c>
      <c r="BH217" s="110">
        <v>5804000</v>
      </c>
      <c r="BI217" s="85"/>
      <c r="BJ217" s="85"/>
      <c r="BK217" s="85"/>
      <c r="BL217" s="85"/>
      <c r="BM217" s="85"/>
      <c r="BN217" s="85"/>
      <c r="BO217" s="85"/>
      <c r="BP217" s="85"/>
      <c r="BQ217" s="85"/>
      <c r="BR217" s="85"/>
      <c r="BS217" s="85"/>
      <c r="BT217" s="85"/>
      <c r="BU217" s="85"/>
      <c r="BV217" s="85"/>
      <c r="BW217" s="85"/>
      <c r="BX217" s="85"/>
      <c r="BY217" s="85"/>
      <c r="BZ217" s="85"/>
      <c r="CA217" s="85"/>
      <c r="CB217" s="85"/>
      <c r="CC217" s="85"/>
      <c r="CD217" s="85"/>
      <c r="CE217" s="85"/>
      <c r="CF217" s="85"/>
      <c r="CG217" s="85"/>
      <c r="CH217" s="85"/>
      <c r="CI217" s="85"/>
      <c r="CJ217" s="85"/>
      <c r="CK217" s="85"/>
      <c r="CL217" s="85">
        <v>0</v>
      </c>
      <c r="CM217" s="110">
        <v>46432000</v>
      </c>
      <c r="CN217" s="85"/>
      <c r="CO217" s="89">
        <v>46280</v>
      </c>
      <c r="CP217" s="89">
        <f t="shared" si="9"/>
        <v>46460</v>
      </c>
      <c r="CQ217" s="115">
        <v>46432000</v>
      </c>
      <c r="CR217" s="85" t="s">
        <v>223</v>
      </c>
      <c r="CS217" s="89">
        <v>46037</v>
      </c>
      <c r="CT217" s="128">
        <v>1446101156594</v>
      </c>
      <c r="CU217" s="85"/>
      <c r="CV217" s="85"/>
      <c r="CW217" s="85" t="s">
        <v>2670</v>
      </c>
      <c r="CX217" s="85" t="s">
        <v>186</v>
      </c>
      <c r="CY217" s="85" t="s">
        <v>207</v>
      </c>
      <c r="CZ217" s="85">
        <v>2537</v>
      </c>
      <c r="DA217" s="85" t="s">
        <v>152</v>
      </c>
      <c r="DB217" s="85">
        <v>5</v>
      </c>
      <c r="DC217" s="85" t="s">
        <v>153</v>
      </c>
      <c r="DD217" s="85"/>
      <c r="DE217" s="85"/>
      <c r="DF217" s="85"/>
      <c r="DG217" s="85"/>
      <c r="DH217" s="85"/>
      <c r="DI217" s="85"/>
      <c r="DJ217" s="85"/>
      <c r="DK217" s="85"/>
      <c r="DL217" s="85"/>
      <c r="DM217" s="85"/>
      <c r="DN217" s="85"/>
      <c r="DO217" s="85"/>
      <c r="DP217" s="85"/>
      <c r="DQ217" s="85"/>
      <c r="DR217" s="85"/>
      <c r="DS217" s="85"/>
      <c r="DT217" s="86"/>
      <c r="DU217" s="81"/>
      <c r="DV217" s="72"/>
      <c r="DW217" s="72"/>
      <c r="DX217" s="72"/>
      <c r="DY217" s="72"/>
      <c r="DZ217" s="74"/>
      <c r="EA217" s="68"/>
      <c r="EB217" s="68"/>
      <c r="EC217" s="68"/>
      <c r="ED217" s="68"/>
      <c r="EE217" s="68"/>
      <c r="EF217" s="68"/>
      <c r="EG217" s="68"/>
      <c r="EH217" s="68"/>
      <c r="EI217" s="68"/>
      <c r="EJ217" s="68"/>
      <c r="EK217" s="68"/>
    </row>
    <row r="218" spans="1:141" ht="30" customHeight="1">
      <c r="A218" s="2" t="s">
        <v>2064</v>
      </c>
      <c r="B218" s="84">
        <v>2026</v>
      </c>
      <c r="C218" s="85" t="s">
        <v>2688</v>
      </c>
      <c r="D218" s="85" t="e">
        <v>#REF!</v>
      </c>
      <c r="E218" s="85" t="s">
        <v>125</v>
      </c>
      <c r="F218" s="85">
        <v>145534</v>
      </c>
      <c r="G218" s="89">
        <v>46034</v>
      </c>
      <c r="H218" s="85" t="s">
        <v>2659</v>
      </c>
      <c r="I218" s="85" t="s">
        <v>2689</v>
      </c>
      <c r="J218" s="92" t="s">
        <v>2690</v>
      </c>
      <c r="K218" s="92" t="s">
        <v>2691</v>
      </c>
      <c r="L218" s="85" t="s">
        <v>2692</v>
      </c>
      <c r="M218" s="85" t="s">
        <v>2664</v>
      </c>
      <c r="N218" s="85">
        <v>80111700</v>
      </c>
      <c r="O218" s="85" t="s">
        <v>2665</v>
      </c>
      <c r="P218" s="85" t="s">
        <v>2693</v>
      </c>
      <c r="Q218" s="85">
        <v>168</v>
      </c>
      <c r="R218" s="89">
        <v>46031</v>
      </c>
      <c r="S218" s="85">
        <v>281</v>
      </c>
      <c r="T218" s="89">
        <v>46037</v>
      </c>
      <c r="U218" s="85" t="s">
        <v>134</v>
      </c>
      <c r="V218" s="85" t="s">
        <v>135</v>
      </c>
      <c r="W218" s="85" t="s">
        <v>136</v>
      </c>
      <c r="X218" s="85">
        <v>1</v>
      </c>
      <c r="Y218" s="85" t="s">
        <v>2667</v>
      </c>
      <c r="Z218" s="85" t="s">
        <v>2692</v>
      </c>
      <c r="AA218" s="85" t="s">
        <v>138</v>
      </c>
      <c r="AB218" s="85" t="s">
        <v>164</v>
      </c>
      <c r="AC218" s="85" t="s">
        <v>203</v>
      </c>
      <c r="AD218" s="85"/>
      <c r="AE218" s="85">
        <v>1111791373</v>
      </c>
      <c r="AF218" s="85">
        <v>9</v>
      </c>
      <c r="AG218" s="89">
        <v>34030</v>
      </c>
      <c r="AH218" s="85" t="s">
        <v>2694</v>
      </c>
      <c r="AI218" s="85"/>
      <c r="AJ218" s="92">
        <v>3013199977</v>
      </c>
      <c r="AK218" s="85" t="s">
        <v>2695</v>
      </c>
      <c r="AL218" s="85" t="s">
        <v>143</v>
      </c>
      <c r="AM218" s="85" t="s">
        <v>234</v>
      </c>
      <c r="AN218" s="85" t="s">
        <v>2633</v>
      </c>
      <c r="AO218" s="85">
        <v>79693760</v>
      </c>
      <c r="AP218" s="85" t="s">
        <v>2654</v>
      </c>
      <c r="AQ218" s="85"/>
      <c r="AR218" s="85"/>
      <c r="AS218" s="89">
        <v>46062</v>
      </c>
      <c r="AT218" s="85"/>
      <c r="AU218" s="85"/>
      <c r="AV218" s="85"/>
      <c r="AW218" s="85"/>
      <c r="AX218" s="85" t="s">
        <v>2655</v>
      </c>
      <c r="AY218" s="85" t="s">
        <v>147</v>
      </c>
      <c r="AZ218" s="105">
        <v>46035</v>
      </c>
      <c r="BA218" s="105">
        <v>46036</v>
      </c>
      <c r="BB218" s="115">
        <v>46432000</v>
      </c>
      <c r="BC218" s="105">
        <v>46038</v>
      </c>
      <c r="BD218" s="105">
        <v>46280</v>
      </c>
      <c r="BE218" s="105">
        <f t="shared" si="10"/>
        <v>46280</v>
      </c>
      <c r="BF218" s="122"/>
      <c r="BG218" s="85" t="s">
        <v>929</v>
      </c>
      <c r="BH218" s="110">
        <v>5804000</v>
      </c>
      <c r="BI218" s="85"/>
      <c r="BJ218" s="85"/>
      <c r="BK218" s="85"/>
      <c r="BL218" s="85"/>
      <c r="BM218" s="85"/>
      <c r="BN218" s="85"/>
      <c r="BO218" s="85"/>
      <c r="BP218" s="85"/>
      <c r="BQ218" s="85"/>
      <c r="BR218" s="85"/>
      <c r="BS218" s="85"/>
      <c r="BT218" s="85"/>
      <c r="BU218" s="85"/>
      <c r="BV218" s="85"/>
      <c r="BW218" s="85"/>
      <c r="BX218" s="85"/>
      <c r="BY218" s="85"/>
      <c r="BZ218" s="85"/>
      <c r="CA218" s="85"/>
      <c r="CB218" s="85"/>
      <c r="CC218" s="85"/>
      <c r="CD218" s="85"/>
      <c r="CE218" s="85"/>
      <c r="CF218" s="85"/>
      <c r="CG218" s="85"/>
      <c r="CH218" s="85"/>
      <c r="CI218" s="85"/>
      <c r="CJ218" s="85"/>
      <c r="CK218" s="85"/>
      <c r="CL218" s="85">
        <v>0</v>
      </c>
      <c r="CM218" s="110">
        <v>46432000</v>
      </c>
      <c r="CN218" s="85"/>
      <c r="CO218" s="89">
        <v>46280</v>
      </c>
      <c r="CP218" s="89">
        <f t="shared" si="9"/>
        <v>46460</v>
      </c>
      <c r="CQ218" s="115">
        <v>46432000</v>
      </c>
      <c r="CR218" s="85" t="s">
        <v>223</v>
      </c>
      <c r="CS218" s="89">
        <v>46036</v>
      </c>
      <c r="CT218" s="128">
        <v>1846101032528</v>
      </c>
      <c r="CU218" s="85"/>
      <c r="CV218" s="85"/>
      <c r="CW218" s="85" t="s">
        <v>2670</v>
      </c>
      <c r="CX218" s="85" t="s">
        <v>203</v>
      </c>
      <c r="CY218" s="85" t="s">
        <v>2696</v>
      </c>
      <c r="CZ218" s="85">
        <v>2537</v>
      </c>
      <c r="DA218" s="85" t="s">
        <v>152</v>
      </c>
      <c r="DB218" s="85">
        <v>5</v>
      </c>
      <c r="DC218" s="85" t="s">
        <v>153</v>
      </c>
      <c r="DD218" s="85"/>
      <c r="DE218" s="85"/>
      <c r="DF218" s="85"/>
      <c r="DG218" s="85"/>
      <c r="DH218" s="85"/>
      <c r="DI218" s="85"/>
      <c r="DJ218" s="85"/>
      <c r="DK218" s="85"/>
      <c r="DL218" s="85"/>
      <c r="DM218" s="85"/>
      <c r="DN218" s="85"/>
      <c r="DO218" s="85"/>
      <c r="DP218" s="85"/>
      <c r="DQ218" s="85"/>
      <c r="DR218" s="85"/>
      <c r="DS218" s="85"/>
      <c r="DT218" s="86"/>
      <c r="DU218" s="81"/>
      <c r="DV218" s="72"/>
      <c r="DW218" s="72"/>
      <c r="DX218" s="72"/>
      <c r="DY218" s="72"/>
      <c r="DZ218" s="74"/>
      <c r="EA218" s="68"/>
      <c r="EB218" s="68"/>
      <c r="EC218" s="68"/>
      <c r="ED218" s="68"/>
      <c r="EE218" s="68"/>
      <c r="EF218" s="68"/>
      <c r="EG218" s="68"/>
      <c r="EH218" s="68"/>
      <c r="EI218" s="68"/>
      <c r="EJ218" s="68"/>
      <c r="EK218" s="68"/>
    </row>
    <row r="219" spans="1:141" ht="30" customHeight="1">
      <c r="A219" s="2" t="s">
        <v>2064</v>
      </c>
      <c r="B219" s="84">
        <v>2026</v>
      </c>
      <c r="C219" s="85" t="s">
        <v>2697</v>
      </c>
      <c r="D219" s="85" t="e">
        <v>#REF!</v>
      </c>
      <c r="E219" s="85" t="s">
        <v>125</v>
      </c>
      <c r="F219" s="85">
        <v>145534</v>
      </c>
      <c r="G219" s="89">
        <v>46044</v>
      </c>
      <c r="H219" s="85" t="s">
        <v>2659</v>
      </c>
      <c r="I219" s="85" t="s">
        <v>2698</v>
      </c>
      <c r="J219" s="92" t="s">
        <v>2699</v>
      </c>
      <c r="K219" s="92" t="s">
        <v>2700</v>
      </c>
      <c r="L219" s="85" t="s">
        <v>2701</v>
      </c>
      <c r="M219" s="85" t="s">
        <v>2664</v>
      </c>
      <c r="N219" s="85">
        <v>80111700</v>
      </c>
      <c r="O219" s="85" t="s">
        <v>2665</v>
      </c>
      <c r="P219" s="85" t="s">
        <v>2702</v>
      </c>
      <c r="Q219" s="85">
        <v>168</v>
      </c>
      <c r="R219" s="89">
        <v>46031</v>
      </c>
      <c r="S219" s="85">
        <v>282</v>
      </c>
      <c r="T219" s="89">
        <v>46037</v>
      </c>
      <c r="U219" s="85" t="s">
        <v>134</v>
      </c>
      <c r="V219" s="85" t="s">
        <v>135</v>
      </c>
      <c r="W219" s="85" t="s">
        <v>136</v>
      </c>
      <c r="X219" s="85">
        <v>1</v>
      </c>
      <c r="Y219" s="85" t="s">
        <v>2667</v>
      </c>
      <c r="Z219" s="85" t="s">
        <v>2701</v>
      </c>
      <c r="AA219" s="85" t="s">
        <v>138</v>
      </c>
      <c r="AB219" s="85" t="s">
        <v>164</v>
      </c>
      <c r="AC219" s="85" t="s">
        <v>203</v>
      </c>
      <c r="AD219" s="85"/>
      <c r="AE219" s="85">
        <v>1022338675</v>
      </c>
      <c r="AF219" s="85">
        <v>4</v>
      </c>
      <c r="AG219" s="89">
        <v>32057</v>
      </c>
      <c r="AH219" s="85" t="s">
        <v>2703</v>
      </c>
      <c r="AI219" s="85"/>
      <c r="AJ219" s="92">
        <v>3002960111</v>
      </c>
      <c r="AK219" s="85" t="s">
        <v>2704</v>
      </c>
      <c r="AL219" s="85" t="s">
        <v>271</v>
      </c>
      <c r="AM219" s="85" t="s">
        <v>144</v>
      </c>
      <c r="AN219" s="85" t="s">
        <v>2633</v>
      </c>
      <c r="AO219" s="85">
        <v>79693760</v>
      </c>
      <c r="AP219" s="85" t="s">
        <v>2654</v>
      </c>
      <c r="AQ219" s="85"/>
      <c r="AR219" s="85"/>
      <c r="AS219" s="89">
        <v>46062</v>
      </c>
      <c r="AT219" s="85"/>
      <c r="AU219" s="85"/>
      <c r="AV219" s="85"/>
      <c r="AW219" s="85"/>
      <c r="AX219" s="85" t="s">
        <v>2655</v>
      </c>
      <c r="AY219" s="85" t="s">
        <v>147</v>
      </c>
      <c r="AZ219" s="105">
        <v>46035</v>
      </c>
      <c r="BA219" s="105">
        <v>46036</v>
      </c>
      <c r="BB219" s="115">
        <v>46432000</v>
      </c>
      <c r="BC219" s="105">
        <v>46038</v>
      </c>
      <c r="BD219" s="105">
        <v>46280</v>
      </c>
      <c r="BE219" s="105">
        <f t="shared" si="10"/>
        <v>46280</v>
      </c>
      <c r="BF219" s="122"/>
      <c r="BG219" s="85" t="s">
        <v>929</v>
      </c>
      <c r="BH219" s="110">
        <v>5804000</v>
      </c>
      <c r="BI219" s="85"/>
      <c r="BJ219" s="85"/>
      <c r="BK219" s="85"/>
      <c r="BL219" s="85"/>
      <c r="BM219" s="85"/>
      <c r="BN219" s="85"/>
      <c r="BO219" s="85"/>
      <c r="BP219" s="85"/>
      <c r="BQ219" s="85"/>
      <c r="BR219" s="85"/>
      <c r="BS219" s="85"/>
      <c r="BT219" s="85"/>
      <c r="BU219" s="85"/>
      <c r="BV219" s="85"/>
      <c r="BW219" s="85"/>
      <c r="BX219" s="85"/>
      <c r="BY219" s="85"/>
      <c r="BZ219" s="85"/>
      <c r="CA219" s="85"/>
      <c r="CB219" s="85"/>
      <c r="CC219" s="85"/>
      <c r="CD219" s="85"/>
      <c r="CE219" s="85"/>
      <c r="CF219" s="85"/>
      <c r="CG219" s="85"/>
      <c r="CH219" s="85"/>
      <c r="CI219" s="85"/>
      <c r="CJ219" s="85"/>
      <c r="CK219" s="85"/>
      <c r="CL219" s="85">
        <v>0</v>
      </c>
      <c r="CM219" s="110">
        <v>46432000</v>
      </c>
      <c r="CN219" s="85"/>
      <c r="CO219" s="89">
        <v>46280</v>
      </c>
      <c r="CP219" s="89">
        <f t="shared" si="9"/>
        <v>46460</v>
      </c>
      <c r="CQ219" s="115">
        <v>46432000</v>
      </c>
      <c r="CR219" s="85" t="s">
        <v>804</v>
      </c>
      <c r="CS219" s="89">
        <v>46036</v>
      </c>
      <c r="CT219" s="128">
        <v>1446101156392</v>
      </c>
      <c r="CU219" s="85"/>
      <c r="CV219" s="85"/>
      <c r="CW219" s="85" t="s">
        <v>2670</v>
      </c>
      <c r="CX219" s="85" t="s">
        <v>203</v>
      </c>
      <c r="CY219" s="85" t="s">
        <v>2705</v>
      </c>
      <c r="CZ219" s="85">
        <v>2537</v>
      </c>
      <c r="DA219" s="85" t="s">
        <v>152</v>
      </c>
      <c r="DB219" s="85">
        <v>5</v>
      </c>
      <c r="DC219" s="85" t="s">
        <v>153</v>
      </c>
      <c r="DD219" s="85"/>
      <c r="DE219" s="85"/>
      <c r="DF219" s="85"/>
      <c r="DG219" s="85"/>
      <c r="DH219" s="85"/>
      <c r="DI219" s="85"/>
      <c r="DJ219" s="85"/>
      <c r="DK219" s="85"/>
      <c r="DL219" s="85"/>
      <c r="DM219" s="85"/>
      <c r="DN219" s="85"/>
      <c r="DO219" s="85"/>
      <c r="DP219" s="85"/>
      <c r="DQ219" s="85"/>
      <c r="DR219" s="85"/>
      <c r="DS219" s="85"/>
      <c r="DT219" s="86"/>
      <c r="DU219" s="81"/>
      <c r="DV219" s="72"/>
      <c r="DW219" s="72"/>
      <c r="DX219" s="72"/>
      <c r="DY219" s="72"/>
      <c r="DZ219" s="74"/>
      <c r="EA219" s="68"/>
      <c r="EB219" s="68"/>
      <c r="EC219" s="68"/>
      <c r="ED219" s="68"/>
      <c r="EE219" s="68"/>
      <c r="EF219" s="68"/>
      <c r="EG219" s="68"/>
      <c r="EH219" s="68"/>
      <c r="EI219" s="68"/>
      <c r="EJ219" s="68"/>
      <c r="EK219" s="68"/>
    </row>
    <row r="220" spans="1:141" ht="30" customHeight="1">
      <c r="A220" s="2" t="s">
        <v>2064</v>
      </c>
      <c r="B220" s="84">
        <v>2026</v>
      </c>
      <c r="C220" s="85" t="s">
        <v>2706</v>
      </c>
      <c r="D220" s="85" t="e">
        <v>#REF!</v>
      </c>
      <c r="E220" s="85" t="s">
        <v>125</v>
      </c>
      <c r="F220" s="85">
        <v>145534</v>
      </c>
      <c r="G220" s="89">
        <v>46044</v>
      </c>
      <c r="H220" s="85" t="s">
        <v>2659</v>
      </c>
      <c r="I220" s="85" t="s">
        <v>2707</v>
      </c>
      <c r="J220" s="92" t="s">
        <v>2708</v>
      </c>
      <c r="K220" s="92" t="s">
        <v>2709</v>
      </c>
      <c r="L220" s="85" t="s">
        <v>2710</v>
      </c>
      <c r="M220" s="85" t="s">
        <v>2664</v>
      </c>
      <c r="N220" s="85">
        <v>80111700</v>
      </c>
      <c r="O220" s="85" t="s">
        <v>2665</v>
      </c>
      <c r="P220" s="85" t="s">
        <v>2711</v>
      </c>
      <c r="Q220" s="85">
        <v>168</v>
      </c>
      <c r="R220" s="89">
        <v>46031</v>
      </c>
      <c r="S220" s="85">
        <v>283</v>
      </c>
      <c r="T220" s="89">
        <v>46037</v>
      </c>
      <c r="U220" s="85" t="s">
        <v>134</v>
      </c>
      <c r="V220" s="85" t="s">
        <v>135</v>
      </c>
      <c r="W220" s="85" t="s">
        <v>136</v>
      </c>
      <c r="X220" s="85">
        <v>1</v>
      </c>
      <c r="Y220" s="85" t="s">
        <v>2712</v>
      </c>
      <c r="Z220" s="85" t="s">
        <v>2710</v>
      </c>
      <c r="AA220" s="85" t="s">
        <v>138</v>
      </c>
      <c r="AB220" s="85" t="s">
        <v>139</v>
      </c>
      <c r="AC220" s="85" t="s">
        <v>203</v>
      </c>
      <c r="AD220" s="85"/>
      <c r="AE220" s="85">
        <v>1022349338</v>
      </c>
      <c r="AF220" s="85">
        <v>4</v>
      </c>
      <c r="AG220" s="89">
        <v>32192</v>
      </c>
      <c r="AH220" s="85" t="s">
        <v>2713</v>
      </c>
      <c r="AI220" s="85"/>
      <c r="AJ220" s="92">
        <v>3008021274</v>
      </c>
      <c r="AK220" s="85" t="s">
        <v>2714</v>
      </c>
      <c r="AL220" s="85" t="s">
        <v>143</v>
      </c>
      <c r="AM220" s="85" t="s">
        <v>234</v>
      </c>
      <c r="AN220" s="85" t="s">
        <v>2633</v>
      </c>
      <c r="AO220" s="85">
        <v>79693760</v>
      </c>
      <c r="AP220" s="85" t="s">
        <v>2654</v>
      </c>
      <c r="AQ220" s="85"/>
      <c r="AR220" s="85"/>
      <c r="AS220" s="89">
        <v>46062</v>
      </c>
      <c r="AT220" s="85"/>
      <c r="AU220" s="85"/>
      <c r="AV220" s="85"/>
      <c r="AW220" s="85"/>
      <c r="AX220" s="85" t="s">
        <v>2655</v>
      </c>
      <c r="AY220" s="85" t="s">
        <v>147</v>
      </c>
      <c r="AZ220" s="105">
        <v>46035</v>
      </c>
      <c r="BA220" s="105">
        <v>46036</v>
      </c>
      <c r="BB220" s="115">
        <v>46432000</v>
      </c>
      <c r="BC220" s="105">
        <v>46041</v>
      </c>
      <c r="BD220" s="105">
        <v>46283</v>
      </c>
      <c r="BE220" s="105">
        <f t="shared" si="10"/>
        <v>46283</v>
      </c>
      <c r="BF220" s="122"/>
      <c r="BG220" s="85" t="s">
        <v>929</v>
      </c>
      <c r="BH220" s="110">
        <v>5804000</v>
      </c>
      <c r="BI220" s="85"/>
      <c r="BJ220" s="85"/>
      <c r="BK220" s="85"/>
      <c r="BL220" s="85"/>
      <c r="BM220" s="85"/>
      <c r="BN220" s="85"/>
      <c r="BO220" s="85"/>
      <c r="BP220" s="85"/>
      <c r="BQ220" s="85"/>
      <c r="BR220" s="85"/>
      <c r="BS220" s="85"/>
      <c r="BT220" s="85"/>
      <c r="BU220" s="85"/>
      <c r="BV220" s="85"/>
      <c r="BW220" s="85"/>
      <c r="BX220" s="85"/>
      <c r="BY220" s="85"/>
      <c r="BZ220" s="85"/>
      <c r="CA220" s="85"/>
      <c r="CB220" s="85"/>
      <c r="CC220" s="85"/>
      <c r="CD220" s="85"/>
      <c r="CE220" s="85"/>
      <c r="CF220" s="85"/>
      <c r="CG220" s="85"/>
      <c r="CH220" s="85"/>
      <c r="CI220" s="85"/>
      <c r="CJ220" s="85"/>
      <c r="CK220" s="85"/>
      <c r="CL220" s="85">
        <v>0</v>
      </c>
      <c r="CM220" s="110">
        <v>46432000</v>
      </c>
      <c r="CN220" s="85"/>
      <c r="CO220" s="89">
        <v>46283</v>
      </c>
      <c r="CP220" s="89">
        <f t="shared" si="9"/>
        <v>46463</v>
      </c>
      <c r="CQ220" s="115">
        <v>46432000</v>
      </c>
      <c r="CR220" s="85" t="s">
        <v>149</v>
      </c>
      <c r="CS220" s="89">
        <v>46036</v>
      </c>
      <c r="CT220" s="128">
        <v>1846101032836</v>
      </c>
      <c r="CU220" s="85"/>
      <c r="CV220" s="85"/>
      <c r="CW220" s="85" t="s">
        <v>2670</v>
      </c>
      <c r="CX220" s="85" t="s">
        <v>203</v>
      </c>
      <c r="CY220" s="85" t="s">
        <v>1214</v>
      </c>
      <c r="CZ220" s="85">
        <v>2537</v>
      </c>
      <c r="DA220" s="85" t="s">
        <v>152</v>
      </c>
      <c r="DB220" s="85">
        <v>5</v>
      </c>
      <c r="DC220" s="85" t="s">
        <v>153</v>
      </c>
      <c r="DD220" s="85"/>
      <c r="DE220" s="85"/>
      <c r="DF220" s="85"/>
      <c r="DG220" s="85"/>
      <c r="DH220" s="85"/>
      <c r="DI220" s="85"/>
      <c r="DJ220" s="85"/>
      <c r="DK220" s="85"/>
      <c r="DL220" s="85"/>
      <c r="DM220" s="85"/>
      <c r="DN220" s="85"/>
      <c r="DO220" s="85"/>
      <c r="DP220" s="85"/>
      <c r="DQ220" s="85"/>
      <c r="DR220" s="85"/>
      <c r="DS220" s="85"/>
      <c r="DT220" s="86"/>
      <c r="DU220" s="81"/>
      <c r="DV220" s="72"/>
      <c r="DW220" s="72"/>
      <c r="DX220" s="72"/>
      <c r="DY220" s="72"/>
      <c r="DZ220" s="74"/>
      <c r="EA220" s="68"/>
      <c r="EB220" s="68"/>
      <c r="EC220" s="68"/>
      <c r="ED220" s="68"/>
      <c r="EE220" s="68"/>
      <c r="EF220" s="68"/>
      <c r="EG220" s="68"/>
      <c r="EH220" s="68"/>
      <c r="EI220" s="68"/>
      <c r="EJ220" s="68"/>
      <c r="EK220" s="68"/>
    </row>
    <row r="221" spans="1:141" ht="30" customHeight="1">
      <c r="A221" s="2" t="s">
        <v>2064</v>
      </c>
      <c r="B221" s="84">
        <v>2026</v>
      </c>
      <c r="C221" s="85" t="s">
        <v>2715</v>
      </c>
      <c r="D221" s="85" t="e">
        <v>#REF!</v>
      </c>
      <c r="E221" s="85" t="s">
        <v>125</v>
      </c>
      <c r="F221" s="85">
        <v>145535</v>
      </c>
      <c r="G221" s="89">
        <v>46044</v>
      </c>
      <c r="H221" s="85" t="s">
        <v>2716</v>
      </c>
      <c r="I221" s="85" t="s">
        <v>2717</v>
      </c>
      <c r="J221" s="92" t="s">
        <v>2718</v>
      </c>
      <c r="K221" s="92" t="s">
        <v>2719</v>
      </c>
      <c r="L221" s="85" t="s">
        <v>2720</v>
      </c>
      <c r="M221" s="85" t="s">
        <v>2721</v>
      </c>
      <c r="N221" s="85">
        <v>80111700</v>
      </c>
      <c r="O221" s="85" t="s">
        <v>2722</v>
      </c>
      <c r="P221" s="85" t="s">
        <v>2723</v>
      </c>
      <c r="Q221" s="85">
        <v>43</v>
      </c>
      <c r="R221" s="89">
        <v>46028</v>
      </c>
      <c r="S221" s="85">
        <v>125</v>
      </c>
      <c r="T221" s="89">
        <v>46035</v>
      </c>
      <c r="U221" s="85" t="s">
        <v>134</v>
      </c>
      <c r="V221" s="85" t="s">
        <v>135</v>
      </c>
      <c r="W221" s="85" t="s">
        <v>460</v>
      </c>
      <c r="X221" s="85">
        <v>1</v>
      </c>
      <c r="Y221" s="85" t="s">
        <v>2724</v>
      </c>
      <c r="Z221" s="85" t="s">
        <v>2720</v>
      </c>
      <c r="AA221" s="85" t="s">
        <v>138</v>
      </c>
      <c r="AB221" s="85" t="s">
        <v>164</v>
      </c>
      <c r="AC221" s="85" t="s">
        <v>218</v>
      </c>
      <c r="AD221" s="85"/>
      <c r="AE221" s="85">
        <v>80819978</v>
      </c>
      <c r="AF221" s="85">
        <v>5</v>
      </c>
      <c r="AG221" s="89">
        <v>31063</v>
      </c>
      <c r="AH221" s="85" t="s">
        <v>2725</v>
      </c>
      <c r="AI221" s="85"/>
      <c r="AJ221" s="92">
        <v>3118279992</v>
      </c>
      <c r="AK221" s="85" t="s">
        <v>2726</v>
      </c>
      <c r="AL221" s="85" t="s">
        <v>143</v>
      </c>
      <c r="AM221" s="85" t="s">
        <v>144</v>
      </c>
      <c r="AN221" s="85" t="s">
        <v>2633</v>
      </c>
      <c r="AO221" s="85">
        <v>79693760</v>
      </c>
      <c r="AP221" s="85" t="s">
        <v>2654</v>
      </c>
      <c r="AQ221" s="85"/>
      <c r="AR221" s="85"/>
      <c r="AS221" s="89">
        <v>46062</v>
      </c>
      <c r="AT221" s="85"/>
      <c r="AU221" s="85"/>
      <c r="AV221" s="85"/>
      <c r="AW221" s="85"/>
      <c r="AX221" s="85" t="s">
        <v>2655</v>
      </c>
      <c r="AY221" s="85" t="s">
        <v>147</v>
      </c>
      <c r="AZ221" s="105">
        <v>46032</v>
      </c>
      <c r="BA221" s="105">
        <v>46034</v>
      </c>
      <c r="BB221" s="115">
        <v>24520000</v>
      </c>
      <c r="BC221" s="105">
        <v>46038</v>
      </c>
      <c r="BD221" s="105">
        <v>46280</v>
      </c>
      <c r="BE221" s="105">
        <f t="shared" si="10"/>
        <v>46280</v>
      </c>
      <c r="BF221" s="122"/>
      <c r="BG221" s="85" t="s">
        <v>929</v>
      </c>
      <c r="BH221" s="110">
        <v>3065000</v>
      </c>
      <c r="BI221" s="85"/>
      <c r="BJ221" s="85"/>
      <c r="BK221" s="85"/>
      <c r="BL221" s="85"/>
      <c r="BM221" s="85"/>
      <c r="BN221" s="85"/>
      <c r="BO221" s="85"/>
      <c r="BP221" s="85"/>
      <c r="BQ221" s="85"/>
      <c r="BR221" s="85"/>
      <c r="BS221" s="85"/>
      <c r="BT221" s="85"/>
      <c r="BU221" s="85"/>
      <c r="BV221" s="85"/>
      <c r="BW221" s="85"/>
      <c r="BX221" s="85"/>
      <c r="BY221" s="85"/>
      <c r="BZ221" s="85"/>
      <c r="CA221" s="85"/>
      <c r="CB221" s="85"/>
      <c r="CC221" s="85"/>
      <c r="CD221" s="85"/>
      <c r="CE221" s="85"/>
      <c r="CF221" s="85"/>
      <c r="CG221" s="85"/>
      <c r="CH221" s="85"/>
      <c r="CI221" s="85"/>
      <c r="CJ221" s="85"/>
      <c r="CK221" s="85"/>
      <c r="CL221" s="85">
        <v>0</v>
      </c>
      <c r="CM221" s="110">
        <v>24520000</v>
      </c>
      <c r="CN221" s="85"/>
      <c r="CO221" s="89">
        <v>46280</v>
      </c>
      <c r="CP221" s="89">
        <f t="shared" si="9"/>
        <v>46460</v>
      </c>
      <c r="CQ221" s="115">
        <v>24520000</v>
      </c>
      <c r="CR221" s="85" t="s">
        <v>149</v>
      </c>
      <c r="CS221" s="89">
        <v>46034</v>
      </c>
      <c r="CT221" s="128">
        <v>1146101095182</v>
      </c>
      <c r="CU221" s="85"/>
      <c r="CV221" s="85"/>
      <c r="CW221" s="85" t="s">
        <v>2727</v>
      </c>
      <c r="CX221" s="85" t="s">
        <v>218</v>
      </c>
      <c r="CY221" s="85" t="s">
        <v>947</v>
      </c>
      <c r="CZ221" s="85">
        <v>2537</v>
      </c>
      <c r="DA221" s="85" t="s">
        <v>152</v>
      </c>
      <c r="DB221" s="85">
        <v>1</v>
      </c>
      <c r="DC221" s="85" t="s">
        <v>153</v>
      </c>
      <c r="DD221" s="85"/>
      <c r="DE221" s="85"/>
      <c r="DF221" s="85"/>
      <c r="DG221" s="85"/>
      <c r="DH221" s="85"/>
      <c r="DI221" s="85"/>
      <c r="DJ221" s="85"/>
      <c r="DK221" s="85"/>
      <c r="DL221" s="85"/>
      <c r="DM221" s="85"/>
      <c r="DN221" s="85"/>
      <c r="DO221" s="85"/>
      <c r="DP221" s="85"/>
      <c r="DQ221" s="85"/>
      <c r="DR221" s="85"/>
      <c r="DS221" s="85"/>
      <c r="DT221" s="86"/>
      <c r="DU221" s="81"/>
      <c r="DV221" s="72"/>
      <c r="DW221" s="72"/>
      <c r="DX221" s="72"/>
      <c r="DY221" s="72"/>
      <c r="DZ221" s="74"/>
      <c r="EA221" s="68"/>
      <c r="EB221" s="68"/>
      <c r="EC221" s="68"/>
      <c r="ED221" s="68"/>
      <c r="EE221" s="68"/>
      <c r="EF221" s="68"/>
      <c r="EG221" s="68"/>
      <c r="EH221" s="68"/>
      <c r="EI221" s="68"/>
      <c r="EJ221" s="68"/>
      <c r="EK221" s="68"/>
    </row>
    <row r="222" spans="1:141" ht="30" customHeight="1">
      <c r="A222" s="2" t="s">
        <v>2064</v>
      </c>
      <c r="B222" s="84">
        <v>2026</v>
      </c>
      <c r="C222" s="85" t="s">
        <v>2728</v>
      </c>
      <c r="D222" s="85" t="e">
        <v>#REF!</v>
      </c>
      <c r="E222" s="85" t="s">
        <v>125</v>
      </c>
      <c r="F222" s="85">
        <v>145086</v>
      </c>
      <c r="G222" s="89">
        <v>46044</v>
      </c>
      <c r="H222" s="85" t="s">
        <v>2729</v>
      </c>
      <c r="I222" s="85" t="s">
        <v>2730</v>
      </c>
      <c r="J222" s="92" t="s">
        <v>2731</v>
      </c>
      <c r="K222" s="92" t="s">
        <v>2732</v>
      </c>
      <c r="L222" s="85" t="s">
        <v>2733</v>
      </c>
      <c r="M222" s="85" t="s">
        <v>2734</v>
      </c>
      <c r="N222" s="85">
        <v>80111700</v>
      </c>
      <c r="O222" s="85" t="s">
        <v>2735</v>
      </c>
      <c r="P222" s="85" t="s">
        <v>2736</v>
      </c>
      <c r="Q222" s="85">
        <v>134</v>
      </c>
      <c r="R222" s="89">
        <v>46028</v>
      </c>
      <c r="S222" s="85">
        <v>269</v>
      </c>
      <c r="T222" s="89">
        <v>46037</v>
      </c>
      <c r="U222" s="85" t="s">
        <v>134</v>
      </c>
      <c r="V222" s="85" t="s">
        <v>135</v>
      </c>
      <c r="W222" s="85" t="s">
        <v>460</v>
      </c>
      <c r="X222" s="85">
        <v>1</v>
      </c>
      <c r="Y222" s="85" t="s">
        <v>2737</v>
      </c>
      <c r="Z222" s="85" t="s">
        <v>2733</v>
      </c>
      <c r="AA222" s="85" t="s">
        <v>138</v>
      </c>
      <c r="AB222" s="85" t="s">
        <v>139</v>
      </c>
      <c r="AC222" s="85" t="s">
        <v>461</v>
      </c>
      <c r="AD222" s="85"/>
      <c r="AE222" s="85">
        <v>35512659</v>
      </c>
      <c r="AF222" s="85">
        <v>8</v>
      </c>
      <c r="AG222" s="89">
        <v>25120</v>
      </c>
      <c r="AH222" s="85" t="s">
        <v>2738</v>
      </c>
      <c r="AI222" s="85"/>
      <c r="AJ222" s="92">
        <v>3194224766</v>
      </c>
      <c r="AK222" s="85" t="s">
        <v>2739</v>
      </c>
      <c r="AL222" s="85" t="s">
        <v>189</v>
      </c>
      <c r="AM222" s="85" t="s">
        <v>169</v>
      </c>
      <c r="AN222" s="85" t="s">
        <v>2740</v>
      </c>
      <c r="AO222" s="85">
        <v>52116336</v>
      </c>
      <c r="AP222" s="85" t="s">
        <v>927</v>
      </c>
      <c r="AQ222" s="85"/>
      <c r="AR222" s="85"/>
      <c r="AS222" s="89">
        <v>46062</v>
      </c>
      <c r="AT222" s="85"/>
      <c r="AU222" s="85"/>
      <c r="AV222" s="85"/>
      <c r="AW222" s="85"/>
      <c r="AX222" s="85" t="s">
        <v>2741</v>
      </c>
      <c r="AY222" s="85" t="s">
        <v>147</v>
      </c>
      <c r="AZ222" s="105">
        <v>46032</v>
      </c>
      <c r="BA222" s="105">
        <v>46034</v>
      </c>
      <c r="BB222" s="115">
        <v>24520000</v>
      </c>
      <c r="BC222" s="105">
        <v>46038</v>
      </c>
      <c r="BD222" s="105">
        <v>46280</v>
      </c>
      <c r="BE222" s="105">
        <f t="shared" si="10"/>
        <v>46280</v>
      </c>
      <c r="BF222" s="122"/>
      <c r="BG222" s="85" t="s">
        <v>929</v>
      </c>
      <c r="BH222" s="110">
        <v>3065000</v>
      </c>
      <c r="BI222" s="85"/>
      <c r="BJ222" s="85"/>
      <c r="BK222" s="85"/>
      <c r="BL222" s="85"/>
      <c r="BM222" s="85"/>
      <c r="BN222" s="85"/>
      <c r="BO222" s="85"/>
      <c r="BP222" s="85"/>
      <c r="BQ222" s="85"/>
      <c r="BR222" s="85"/>
      <c r="BS222" s="85"/>
      <c r="BT222" s="85"/>
      <c r="BU222" s="85"/>
      <c r="BV222" s="85"/>
      <c r="BW222" s="85"/>
      <c r="BX222" s="85"/>
      <c r="BY222" s="85"/>
      <c r="BZ222" s="85"/>
      <c r="CA222" s="85"/>
      <c r="CB222" s="85"/>
      <c r="CC222" s="85"/>
      <c r="CD222" s="85"/>
      <c r="CE222" s="85"/>
      <c r="CF222" s="85"/>
      <c r="CG222" s="85"/>
      <c r="CH222" s="85"/>
      <c r="CI222" s="85"/>
      <c r="CJ222" s="85"/>
      <c r="CK222" s="85"/>
      <c r="CL222" s="85">
        <v>0</v>
      </c>
      <c r="CM222" s="110">
        <v>24520000</v>
      </c>
      <c r="CN222" s="85"/>
      <c r="CO222" s="89">
        <v>46280</v>
      </c>
      <c r="CP222" s="89">
        <f t="shared" si="9"/>
        <v>46460</v>
      </c>
      <c r="CQ222" s="115">
        <v>24520000</v>
      </c>
      <c r="CR222" s="85" t="s">
        <v>223</v>
      </c>
      <c r="CS222" s="89">
        <v>46035</v>
      </c>
      <c r="CT222" s="128">
        <v>2144101489272</v>
      </c>
      <c r="CU222" s="85"/>
      <c r="CV222" s="85"/>
      <c r="CW222" s="85" t="s">
        <v>2742</v>
      </c>
      <c r="CX222" s="85" t="s">
        <v>461</v>
      </c>
      <c r="CY222" s="85" t="s">
        <v>1251</v>
      </c>
      <c r="CZ222" s="85">
        <v>2537</v>
      </c>
      <c r="DA222" s="85" t="s">
        <v>152</v>
      </c>
      <c r="DB222" s="85">
        <v>1</v>
      </c>
      <c r="DC222" s="85" t="s">
        <v>153</v>
      </c>
      <c r="DD222" s="85"/>
      <c r="DE222" s="85"/>
      <c r="DF222" s="85"/>
      <c r="DG222" s="85"/>
      <c r="DH222" s="85"/>
      <c r="DI222" s="85"/>
      <c r="DJ222" s="85"/>
      <c r="DK222" s="85"/>
      <c r="DL222" s="85"/>
      <c r="DM222" s="85"/>
      <c r="DN222" s="85"/>
      <c r="DO222" s="85"/>
      <c r="DP222" s="85"/>
      <c r="DQ222" s="85"/>
      <c r="DR222" s="85"/>
      <c r="DS222" s="85"/>
      <c r="DT222" s="86"/>
      <c r="DU222" s="81"/>
      <c r="DV222" s="72"/>
      <c r="DW222" s="72"/>
      <c r="DX222" s="72"/>
      <c r="DY222" s="72"/>
      <c r="DZ222" s="74"/>
      <c r="EA222" s="68"/>
      <c r="EB222" s="68"/>
      <c r="EC222" s="68"/>
      <c r="ED222" s="68"/>
      <c r="EE222" s="68"/>
      <c r="EF222" s="68"/>
      <c r="EG222" s="68"/>
      <c r="EH222" s="68"/>
      <c r="EI222" s="68"/>
      <c r="EJ222" s="68"/>
      <c r="EK222" s="68"/>
    </row>
    <row r="223" spans="1:141" ht="30" customHeight="1">
      <c r="A223" s="2" t="s">
        <v>2064</v>
      </c>
      <c r="B223" s="84">
        <v>2026</v>
      </c>
      <c r="C223" s="85" t="s">
        <v>2743</v>
      </c>
      <c r="D223" s="85" t="e">
        <v>#REF!</v>
      </c>
      <c r="E223" s="85" t="s">
        <v>125</v>
      </c>
      <c r="F223" s="85">
        <v>145368</v>
      </c>
      <c r="G223" s="89">
        <v>46035</v>
      </c>
      <c r="H223" s="85" t="s">
        <v>2744</v>
      </c>
      <c r="I223" s="85" t="s">
        <v>2745</v>
      </c>
      <c r="J223" s="92" t="s">
        <v>2746</v>
      </c>
      <c r="K223" s="92" t="s">
        <v>2747</v>
      </c>
      <c r="L223" s="85" t="s">
        <v>2748</v>
      </c>
      <c r="M223" s="85" t="s">
        <v>2749</v>
      </c>
      <c r="N223" s="85">
        <v>80111700</v>
      </c>
      <c r="O223" s="85" t="s">
        <v>2750</v>
      </c>
      <c r="P223" s="85" t="s">
        <v>2751</v>
      </c>
      <c r="Q223" s="85">
        <v>31</v>
      </c>
      <c r="R223" s="89">
        <v>46028</v>
      </c>
      <c r="S223" s="85">
        <v>1813</v>
      </c>
      <c r="T223" s="89">
        <v>46048</v>
      </c>
      <c r="U223" s="85" t="s">
        <v>134</v>
      </c>
      <c r="V223" s="85" t="s">
        <v>135</v>
      </c>
      <c r="W223" s="85" t="s">
        <v>460</v>
      </c>
      <c r="X223" s="85">
        <v>1</v>
      </c>
      <c r="Y223" s="85" t="s">
        <v>2752</v>
      </c>
      <c r="Z223" s="85" t="s">
        <v>2748</v>
      </c>
      <c r="AA223" s="85" t="s">
        <v>138</v>
      </c>
      <c r="AB223" s="85" t="s">
        <v>139</v>
      </c>
      <c r="AC223" s="85" t="s">
        <v>203</v>
      </c>
      <c r="AD223" s="85"/>
      <c r="AE223" s="85">
        <v>52582802</v>
      </c>
      <c r="AF223" s="85">
        <v>6</v>
      </c>
      <c r="AG223" s="89">
        <v>26053</v>
      </c>
      <c r="AH223" s="85" t="s">
        <v>2753</v>
      </c>
      <c r="AI223" s="85"/>
      <c r="AJ223" s="92">
        <v>3123793363</v>
      </c>
      <c r="AK223" s="85" t="s">
        <v>2754</v>
      </c>
      <c r="AL223" s="85" t="s">
        <v>189</v>
      </c>
      <c r="AM223" s="85" t="s">
        <v>144</v>
      </c>
      <c r="AN223" s="85" t="s">
        <v>2740</v>
      </c>
      <c r="AO223" s="85">
        <v>52116336</v>
      </c>
      <c r="AP223" s="85" t="s">
        <v>927</v>
      </c>
      <c r="AQ223" s="85"/>
      <c r="AR223" s="85"/>
      <c r="AS223" s="89">
        <v>46062</v>
      </c>
      <c r="AT223" s="85"/>
      <c r="AU223" s="85"/>
      <c r="AV223" s="85"/>
      <c r="AW223" s="85"/>
      <c r="AX223" s="85" t="s">
        <v>2741</v>
      </c>
      <c r="AY223" s="85" t="s">
        <v>147</v>
      </c>
      <c r="AZ223" s="105">
        <v>46032</v>
      </c>
      <c r="BA223" s="105">
        <v>46044</v>
      </c>
      <c r="BB223" s="115">
        <v>24520000</v>
      </c>
      <c r="BC223" s="105">
        <v>46045</v>
      </c>
      <c r="BD223" s="105">
        <v>46287</v>
      </c>
      <c r="BE223" s="105">
        <f t="shared" si="10"/>
        <v>46287</v>
      </c>
      <c r="BF223" s="122"/>
      <c r="BG223" s="85" t="s">
        <v>929</v>
      </c>
      <c r="BH223" s="110">
        <v>3065000</v>
      </c>
      <c r="BI223" s="85"/>
      <c r="BJ223" s="85"/>
      <c r="BK223" s="85"/>
      <c r="BL223" s="85"/>
      <c r="BM223" s="85"/>
      <c r="BN223" s="85"/>
      <c r="BO223" s="85"/>
      <c r="BP223" s="85"/>
      <c r="BQ223" s="85"/>
      <c r="BR223" s="85"/>
      <c r="BS223" s="85"/>
      <c r="BT223" s="85"/>
      <c r="BU223" s="85"/>
      <c r="BV223" s="85"/>
      <c r="BW223" s="85"/>
      <c r="BX223" s="85"/>
      <c r="BY223" s="85"/>
      <c r="BZ223" s="85"/>
      <c r="CA223" s="85"/>
      <c r="CB223" s="85"/>
      <c r="CC223" s="85"/>
      <c r="CD223" s="85"/>
      <c r="CE223" s="85"/>
      <c r="CF223" s="85"/>
      <c r="CG223" s="85"/>
      <c r="CH223" s="85"/>
      <c r="CI223" s="85"/>
      <c r="CJ223" s="85"/>
      <c r="CK223" s="85"/>
      <c r="CL223" s="85">
        <v>0</v>
      </c>
      <c r="CM223" s="110">
        <v>24520000</v>
      </c>
      <c r="CN223" s="85"/>
      <c r="CO223" s="89">
        <v>46287</v>
      </c>
      <c r="CP223" s="89">
        <f t="shared" si="9"/>
        <v>46467</v>
      </c>
      <c r="CQ223" s="115">
        <v>24520000</v>
      </c>
      <c r="CR223" s="85" t="s">
        <v>149</v>
      </c>
      <c r="CS223" s="89">
        <v>46044</v>
      </c>
      <c r="CT223" s="128">
        <v>1846101033460</v>
      </c>
      <c r="CU223" s="85"/>
      <c r="CV223" s="85"/>
      <c r="CW223" s="85" t="s">
        <v>2755</v>
      </c>
      <c r="CX223" s="85" t="s">
        <v>203</v>
      </c>
      <c r="CY223" s="85" t="s">
        <v>2756</v>
      </c>
      <c r="CZ223" s="85">
        <v>2537</v>
      </c>
      <c r="DA223" s="85" t="s">
        <v>152</v>
      </c>
      <c r="DB223" s="85">
        <v>1</v>
      </c>
      <c r="DC223" s="85" t="s">
        <v>153</v>
      </c>
      <c r="DD223" s="85"/>
      <c r="DE223" s="85"/>
      <c r="DF223" s="85"/>
      <c r="DG223" s="85"/>
      <c r="DH223" s="85"/>
      <c r="DI223" s="85"/>
      <c r="DJ223" s="85"/>
      <c r="DK223" s="85"/>
      <c r="DL223" s="85"/>
      <c r="DM223" s="85"/>
      <c r="DN223" s="85"/>
      <c r="DO223" s="85"/>
      <c r="DP223" s="85"/>
      <c r="DQ223" s="85"/>
      <c r="DR223" s="85"/>
      <c r="DS223" s="85"/>
      <c r="DT223" s="86"/>
      <c r="DU223" s="81"/>
      <c r="DV223" s="72"/>
      <c r="DW223" s="72"/>
      <c r="DX223" s="72"/>
      <c r="DY223" s="72"/>
      <c r="DZ223" s="74"/>
      <c r="EA223" s="68"/>
      <c r="EB223" s="68"/>
      <c r="EC223" s="68"/>
      <c r="ED223" s="68"/>
      <c r="EE223" s="68"/>
      <c r="EF223" s="68"/>
      <c r="EG223" s="68"/>
      <c r="EH223" s="68"/>
      <c r="EI223" s="68"/>
      <c r="EJ223" s="68"/>
      <c r="EK223" s="68"/>
    </row>
    <row r="224" spans="1:141" ht="30" customHeight="1">
      <c r="A224" s="2" t="s">
        <v>2064</v>
      </c>
      <c r="B224" s="84">
        <v>2026</v>
      </c>
      <c r="C224" s="85" t="s">
        <v>2757</v>
      </c>
      <c r="D224" s="85" t="e">
        <v>#REF!</v>
      </c>
      <c r="E224" s="85" t="s">
        <v>125</v>
      </c>
      <c r="F224" s="85">
        <v>145368</v>
      </c>
      <c r="G224" s="89">
        <v>46034</v>
      </c>
      <c r="H224" s="85" t="s">
        <v>2744</v>
      </c>
      <c r="I224" s="85" t="s">
        <v>2758</v>
      </c>
      <c r="J224" s="92" t="s">
        <v>2759</v>
      </c>
      <c r="K224" s="92" t="s">
        <v>2760</v>
      </c>
      <c r="L224" s="85" t="s">
        <v>2761</v>
      </c>
      <c r="M224" s="85" t="s">
        <v>2749</v>
      </c>
      <c r="N224" s="85">
        <v>80111700</v>
      </c>
      <c r="O224" s="85" t="s">
        <v>2750</v>
      </c>
      <c r="P224" s="85" t="s">
        <v>2762</v>
      </c>
      <c r="Q224" s="85">
        <v>31</v>
      </c>
      <c r="R224" s="89">
        <v>46028</v>
      </c>
      <c r="S224" s="85">
        <v>117</v>
      </c>
      <c r="T224" s="89">
        <v>46035</v>
      </c>
      <c r="U224" s="85" t="s">
        <v>134</v>
      </c>
      <c r="V224" s="85" t="s">
        <v>135</v>
      </c>
      <c r="W224" s="85" t="s">
        <v>460</v>
      </c>
      <c r="X224" s="85">
        <v>1</v>
      </c>
      <c r="Y224" s="85" t="s">
        <v>2752</v>
      </c>
      <c r="Z224" s="85" t="s">
        <v>2761</v>
      </c>
      <c r="AA224" s="85" t="s">
        <v>138</v>
      </c>
      <c r="AB224" s="85" t="s">
        <v>164</v>
      </c>
      <c r="AC224" s="85" t="s">
        <v>218</v>
      </c>
      <c r="AD224" s="85"/>
      <c r="AE224" s="85">
        <v>1018431408</v>
      </c>
      <c r="AF224" s="85">
        <v>7</v>
      </c>
      <c r="AG224" s="89">
        <v>32833</v>
      </c>
      <c r="AH224" s="85" t="s">
        <v>2763</v>
      </c>
      <c r="AI224" s="85"/>
      <c r="AJ224" s="92">
        <v>3224017174</v>
      </c>
      <c r="AK224" s="85" t="s">
        <v>2764</v>
      </c>
      <c r="AL224" s="85" t="s">
        <v>189</v>
      </c>
      <c r="AM224" s="85" t="s">
        <v>144</v>
      </c>
      <c r="AN224" s="85" t="s">
        <v>2740</v>
      </c>
      <c r="AO224" s="85">
        <v>52116336</v>
      </c>
      <c r="AP224" s="85" t="s">
        <v>927</v>
      </c>
      <c r="AQ224" s="85"/>
      <c r="AR224" s="85"/>
      <c r="AS224" s="89">
        <v>46062</v>
      </c>
      <c r="AT224" s="85"/>
      <c r="AU224" s="85"/>
      <c r="AV224" s="85"/>
      <c r="AW224" s="85"/>
      <c r="AX224" s="85" t="s">
        <v>2741</v>
      </c>
      <c r="AY224" s="85" t="s">
        <v>147</v>
      </c>
      <c r="AZ224" s="105">
        <v>46032</v>
      </c>
      <c r="BA224" s="105">
        <v>46033</v>
      </c>
      <c r="BB224" s="115">
        <v>24520000</v>
      </c>
      <c r="BC224" s="105">
        <v>46038</v>
      </c>
      <c r="BD224" s="105">
        <v>46280</v>
      </c>
      <c r="BE224" s="105">
        <f t="shared" si="10"/>
        <v>46280</v>
      </c>
      <c r="BF224" s="122"/>
      <c r="BG224" s="85" t="s">
        <v>929</v>
      </c>
      <c r="BH224" s="110">
        <v>3065000</v>
      </c>
      <c r="BI224" s="85"/>
      <c r="BJ224" s="85"/>
      <c r="BK224" s="85"/>
      <c r="BL224" s="85"/>
      <c r="BM224" s="85"/>
      <c r="BN224" s="85"/>
      <c r="BO224" s="85"/>
      <c r="BP224" s="85"/>
      <c r="BQ224" s="85"/>
      <c r="BR224" s="85"/>
      <c r="BS224" s="85"/>
      <c r="BT224" s="85"/>
      <c r="BU224" s="85"/>
      <c r="BV224" s="85"/>
      <c r="BW224" s="85"/>
      <c r="BX224" s="85"/>
      <c r="BY224" s="85"/>
      <c r="BZ224" s="85"/>
      <c r="CA224" s="85"/>
      <c r="CB224" s="85"/>
      <c r="CC224" s="85"/>
      <c r="CD224" s="85"/>
      <c r="CE224" s="85"/>
      <c r="CF224" s="85"/>
      <c r="CG224" s="85"/>
      <c r="CH224" s="85"/>
      <c r="CI224" s="85"/>
      <c r="CJ224" s="85"/>
      <c r="CK224" s="85"/>
      <c r="CL224" s="85">
        <v>0</v>
      </c>
      <c r="CM224" s="110">
        <v>24520000</v>
      </c>
      <c r="CN224" s="85"/>
      <c r="CO224" s="89">
        <v>46280</v>
      </c>
      <c r="CP224" s="89">
        <f t="shared" si="9"/>
        <v>46460</v>
      </c>
      <c r="CQ224" s="115">
        <v>24520000</v>
      </c>
      <c r="CR224" s="85" t="s">
        <v>172</v>
      </c>
      <c r="CS224" s="89">
        <v>46037</v>
      </c>
      <c r="CT224" s="128" t="s">
        <v>2765</v>
      </c>
      <c r="CU224" s="85"/>
      <c r="CV224" s="85"/>
      <c r="CW224" s="85" t="s">
        <v>2755</v>
      </c>
      <c r="CX224" s="85" t="s">
        <v>218</v>
      </c>
      <c r="CY224" s="85" t="s">
        <v>592</v>
      </c>
      <c r="CZ224" s="85">
        <v>2537</v>
      </c>
      <c r="DA224" s="85" t="s">
        <v>152</v>
      </c>
      <c r="DB224" s="85">
        <v>1</v>
      </c>
      <c r="DC224" s="85" t="s">
        <v>153</v>
      </c>
      <c r="DD224" s="85"/>
      <c r="DE224" s="85"/>
      <c r="DF224" s="85"/>
      <c r="DG224" s="85"/>
      <c r="DH224" s="85"/>
      <c r="DI224" s="85"/>
      <c r="DJ224" s="85"/>
      <c r="DK224" s="85"/>
      <c r="DL224" s="85"/>
      <c r="DM224" s="85"/>
      <c r="DN224" s="85"/>
      <c r="DO224" s="85"/>
      <c r="DP224" s="85"/>
      <c r="DQ224" s="85"/>
      <c r="DR224" s="85"/>
      <c r="DS224" s="85"/>
      <c r="DT224" s="86"/>
      <c r="DU224" s="81"/>
      <c r="DV224" s="72"/>
      <c r="DW224" s="72"/>
      <c r="DX224" s="72"/>
      <c r="DY224" s="72"/>
      <c r="DZ224" s="74"/>
      <c r="EA224" s="68"/>
      <c r="EB224" s="68"/>
      <c r="EC224" s="68"/>
      <c r="ED224" s="68"/>
      <c r="EE224" s="68"/>
      <c r="EF224" s="68"/>
      <c r="EG224" s="68"/>
      <c r="EH224" s="68"/>
      <c r="EI224" s="68"/>
      <c r="EJ224" s="68"/>
      <c r="EK224" s="68"/>
    </row>
    <row r="225" spans="1:141" ht="30" customHeight="1">
      <c r="A225" s="2" t="s">
        <v>2064</v>
      </c>
      <c r="B225" s="84">
        <v>2026</v>
      </c>
      <c r="C225" s="85" t="s">
        <v>2766</v>
      </c>
      <c r="D225" s="85" t="e">
        <v>#REF!</v>
      </c>
      <c r="E225" s="85" t="s">
        <v>125</v>
      </c>
      <c r="F225" s="85">
        <v>145368</v>
      </c>
      <c r="G225" s="89">
        <v>46030</v>
      </c>
      <c r="H225" s="85" t="s">
        <v>2744</v>
      </c>
      <c r="I225" s="85" t="s">
        <v>2767</v>
      </c>
      <c r="J225" s="92" t="s">
        <v>2768</v>
      </c>
      <c r="K225" s="92" t="s">
        <v>2769</v>
      </c>
      <c r="L225" s="85" t="s">
        <v>2770</v>
      </c>
      <c r="M225" s="85" t="s">
        <v>2749</v>
      </c>
      <c r="N225" s="85">
        <v>80111700</v>
      </c>
      <c r="O225" s="85" t="s">
        <v>2750</v>
      </c>
      <c r="P225" s="85" t="s">
        <v>2771</v>
      </c>
      <c r="Q225" s="85">
        <v>31</v>
      </c>
      <c r="R225" s="89">
        <v>46028</v>
      </c>
      <c r="S225" s="85">
        <v>118</v>
      </c>
      <c r="T225" s="89">
        <v>46035</v>
      </c>
      <c r="U225" s="85" t="s">
        <v>134</v>
      </c>
      <c r="V225" s="85" t="s">
        <v>135</v>
      </c>
      <c r="W225" s="85" t="s">
        <v>460</v>
      </c>
      <c r="X225" s="85">
        <v>1</v>
      </c>
      <c r="Y225" s="85" t="s">
        <v>2752</v>
      </c>
      <c r="Z225" s="85" t="s">
        <v>2770</v>
      </c>
      <c r="AA225" s="85" t="s">
        <v>138</v>
      </c>
      <c r="AB225" s="85" t="s">
        <v>139</v>
      </c>
      <c r="AC225" s="85" t="s">
        <v>447</v>
      </c>
      <c r="AD225" s="85"/>
      <c r="AE225" s="85">
        <v>39791636</v>
      </c>
      <c r="AF225" s="85">
        <v>9</v>
      </c>
      <c r="AG225" s="89">
        <v>25169</v>
      </c>
      <c r="AH225" s="85" t="s">
        <v>2772</v>
      </c>
      <c r="AI225" s="85"/>
      <c r="AJ225" s="92">
        <v>3168752098</v>
      </c>
      <c r="AK225" s="85" t="s">
        <v>2773</v>
      </c>
      <c r="AL225" s="85" t="s">
        <v>168</v>
      </c>
      <c r="AM225" s="85" t="s">
        <v>144</v>
      </c>
      <c r="AN225" s="85" t="s">
        <v>2740</v>
      </c>
      <c r="AO225" s="85">
        <v>52116336</v>
      </c>
      <c r="AP225" s="85" t="s">
        <v>927</v>
      </c>
      <c r="AQ225" s="85"/>
      <c r="AR225" s="85"/>
      <c r="AS225" s="89">
        <v>46062</v>
      </c>
      <c r="AT225" s="85"/>
      <c r="AU225" s="85"/>
      <c r="AV225" s="85"/>
      <c r="AW225" s="85"/>
      <c r="AX225" s="85" t="s">
        <v>2741</v>
      </c>
      <c r="AY225" s="85" t="s">
        <v>147</v>
      </c>
      <c r="AZ225" s="105">
        <v>46032</v>
      </c>
      <c r="BA225" s="105">
        <v>46033</v>
      </c>
      <c r="BB225" s="115">
        <v>24520000</v>
      </c>
      <c r="BC225" s="105">
        <v>46041</v>
      </c>
      <c r="BD225" s="105">
        <v>46283</v>
      </c>
      <c r="BE225" s="105">
        <f t="shared" si="10"/>
        <v>46283</v>
      </c>
      <c r="BF225" s="122"/>
      <c r="BG225" s="85" t="s">
        <v>929</v>
      </c>
      <c r="BH225" s="110">
        <v>3065000</v>
      </c>
      <c r="BI225" s="85"/>
      <c r="BJ225" s="85"/>
      <c r="BK225" s="85"/>
      <c r="BL225" s="85"/>
      <c r="BM225" s="85"/>
      <c r="BN225" s="85"/>
      <c r="BO225" s="85"/>
      <c r="BP225" s="85"/>
      <c r="BQ225" s="85"/>
      <c r="BR225" s="85"/>
      <c r="BS225" s="85"/>
      <c r="BT225" s="85"/>
      <c r="BU225" s="85"/>
      <c r="BV225" s="85"/>
      <c r="BW225" s="85"/>
      <c r="BX225" s="85"/>
      <c r="BY225" s="85"/>
      <c r="BZ225" s="85"/>
      <c r="CA225" s="85"/>
      <c r="CB225" s="85"/>
      <c r="CC225" s="85"/>
      <c r="CD225" s="85"/>
      <c r="CE225" s="85"/>
      <c r="CF225" s="85"/>
      <c r="CG225" s="85"/>
      <c r="CH225" s="85"/>
      <c r="CI225" s="85"/>
      <c r="CJ225" s="85"/>
      <c r="CK225" s="85"/>
      <c r="CL225" s="85">
        <v>0</v>
      </c>
      <c r="CM225" s="110">
        <v>24520000</v>
      </c>
      <c r="CN225" s="85"/>
      <c r="CO225" s="89">
        <v>46283</v>
      </c>
      <c r="CP225" s="89">
        <f t="shared" si="9"/>
        <v>46463</v>
      </c>
      <c r="CQ225" s="115">
        <v>24520000</v>
      </c>
      <c r="CR225" s="85" t="s">
        <v>484</v>
      </c>
      <c r="CS225" s="89">
        <v>46037</v>
      </c>
      <c r="CT225" s="128" t="s">
        <v>2774</v>
      </c>
      <c r="CU225" s="85"/>
      <c r="CV225" s="85"/>
      <c r="CW225" s="85" t="s">
        <v>2755</v>
      </c>
      <c r="CX225" s="85" t="s">
        <v>447</v>
      </c>
      <c r="CY225" s="85" t="s">
        <v>1204</v>
      </c>
      <c r="CZ225" s="85">
        <v>2537</v>
      </c>
      <c r="DA225" s="85" t="s">
        <v>152</v>
      </c>
      <c r="DB225" s="85">
        <v>1</v>
      </c>
      <c r="DC225" s="85" t="s">
        <v>153</v>
      </c>
      <c r="DD225" s="85"/>
      <c r="DE225" s="85"/>
      <c r="DF225" s="85"/>
      <c r="DG225" s="85"/>
      <c r="DH225" s="85"/>
      <c r="DI225" s="85"/>
      <c r="DJ225" s="85"/>
      <c r="DK225" s="85"/>
      <c r="DL225" s="85"/>
      <c r="DM225" s="85"/>
      <c r="DN225" s="85"/>
      <c r="DO225" s="85"/>
      <c r="DP225" s="85"/>
      <c r="DQ225" s="85"/>
      <c r="DR225" s="85"/>
      <c r="DS225" s="85"/>
      <c r="DT225" s="86"/>
      <c r="DU225" s="81"/>
      <c r="DV225" s="72"/>
      <c r="DW225" s="72"/>
      <c r="DX225" s="72"/>
      <c r="DY225" s="72"/>
      <c r="DZ225" s="74"/>
      <c r="EA225" s="68"/>
      <c r="EB225" s="68"/>
      <c r="EC225" s="68"/>
      <c r="ED225" s="68"/>
      <c r="EE225" s="68"/>
      <c r="EF225" s="68"/>
      <c r="EG225" s="68"/>
      <c r="EH225" s="68"/>
      <c r="EI225" s="68"/>
      <c r="EJ225" s="68"/>
      <c r="EK225" s="68"/>
    </row>
    <row r="226" spans="1:141" ht="30" customHeight="1">
      <c r="A226" s="2" t="s">
        <v>2064</v>
      </c>
      <c r="B226" s="84">
        <v>2026</v>
      </c>
      <c r="C226" s="85" t="s">
        <v>2775</v>
      </c>
      <c r="D226" s="85" t="e">
        <v>#REF!</v>
      </c>
      <c r="E226" s="85" t="s">
        <v>125</v>
      </c>
      <c r="F226" s="85">
        <v>145368</v>
      </c>
      <c r="G226" s="89">
        <v>46034</v>
      </c>
      <c r="H226" s="85" t="s">
        <v>2744</v>
      </c>
      <c r="I226" s="85" t="s">
        <v>2776</v>
      </c>
      <c r="J226" s="92" t="s">
        <v>2777</v>
      </c>
      <c r="K226" s="92" t="s">
        <v>2778</v>
      </c>
      <c r="L226" s="85" t="s">
        <v>2779</v>
      </c>
      <c r="M226" s="85" t="s">
        <v>2749</v>
      </c>
      <c r="N226" s="85">
        <v>80111700</v>
      </c>
      <c r="O226" s="85" t="s">
        <v>2750</v>
      </c>
      <c r="P226" s="85" t="s">
        <v>2780</v>
      </c>
      <c r="Q226" s="85">
        <v>31</v>
      </c>
      <c r="R226" s="89">
        <v>46028</v>
      </c>
      <c r="S226" s="85">
        <v>262</v>
      </c>
      <c r="T226" s="89">
        <v>46037</v>
      </c>
      <c r="U226" s="85" t="s">
        <v>134</v>
      </c>
      <c r="V226" s="85" t="s">
        <v>135</v>
      </c>
      <c r="W226" s="85" t="s">
        <v>460</v>
      </c>
      <c r="X226" s="85">
        <v>1</v>
      </c>
      <c r="Y226" s="85" t="s">
        <v>2752</v>
      </c>
      <c r="Z226" s="85" t="s">
        <v>2779</v>
      </c>
      <c r="AA226" s="85" t="s">
        <v>138</v>
      </c>
      <c r="AB226" s="85" t="s">
        <v>139</v>
      </c>
      <c r="AC226" s="85" t="s">
        <v>203</v>
      </c>
      <c r="AD226" s="85"/>
      <c r="AE226" s="85">
        <v>1019044866</v>
      </c>
      <c r="AF226" s="85">
        <v>0</v>
      </c>
      <c r="AG226" s="89">
        <v>32985</v>
      </c>
      <c r="AH226" s="85" t="s">
        <v>2781</v>
      </c>
      <c r="AI226" s="85"/>
      <c r="AJ226" s="92">
        <v>3107818704</v>
      </c>
      <c r="AK226" s="85" t="s">
        <v>2782</v>
      </c>
      <c r="AL226" s="85" t="s">
        <v>143</v>
      </c>
      <c r="AM226" s="85" t="s">
        <v>144</v>
      </c>
      <c r="AN226" s="85" t="s">
        <v>2740</v>
      </c>
      <c r="AO226" s="85">
        <v>52116336</v>
      </c>
      <c r="AP226" s="85" t="s">
        <v>927</v>
      </c>
      <c r="AQ226" s="85"/>
      <c r="AR226" s="85"/>
      <c r="AS226" s="89">
        <v>46062</v>
      </c>
      <c r="AT226" s="85"/>
      <c r="AU226" s="85"/>
      <c r="AV226" s="85"/>
      <c r="AW226" s="85"/>
      <c r="AX226" s="85" t="s">
        <v>2741</v>
      </c>
      <c r="AY226" s="85" t="s">
        <v>147</v>
      </c>
      <c r="AZ226" s="105">
        <v>46032</v>
      </c>
      <c r="BA226" s="105">
        <v>46034</v>
      </c>
      <c r="BB226" s="115">
        <v>24520000</v>
      </c>
      <c r="BC226" s="105">
        <v>46038</v>
      </c>
      <c r="BD226" s="105">
        <v>46280</v>
      </c>
      <c r="BE226" s="105">
        <f t="shared" si="10"/>
        <v>46280</v>
      </c>
      <c r="BF226" s="122"/>
      <c r="BG226" s="85" t="s">
        <v>929</v>
      </c>
      <c r="BH226" s="110">
        <v>3065000</v>
      </c>
      <c r="BI226" s="85"/>
      <c r="BJ226" s="85"/>
      <c r="BK226" s="85"/>
      <c r="BL226" s="85"/>
      <c r="BM226" s="85"/>
      <c r="BN226" s="85"/>
      <c r="BO226" s="85"/>
      <c r="BP226" s="85"/>
      <c r="BQ226" s="85"/>
      <c r="BR226" s="85"/>
      <c r="BS226" s="85"/>
      <c r="BT226" s="85"/>
      <c r="BU226" s="85"/>
      <c r="BV226" s="85"/>
      <c r="BW226" s="85"/>
      <c r="BX226" s="85"/>
      <c r="BY226" s="85"/>
      <c r="BZ226" s="85"/>
      <c r="CA226" s="85"/>
      <c r="CB226" s="85"/>
      <c r="CC226" s="85"/>
      <c r="CD226" s="85"/>
      <c r="CE226" s="85"/>
      <c r="CF226" s="85"/>
      <c r="CG226" s="85"/>
      <c r="CH226" s="85"/>
      <c r="CI226" s="85"/>
      <c r="CJ226" s="85"/>
      <c r="CK226" s="85"/>
      <c r="CL226" s="85">
        <v>0</v>
      </c>
      <c r="CM226" s="110">
        <v>24520000</v>
      </c>
      <c r="CN226" s="85"/>
      <c r="CO226" s="89">
        <v>46280</v>
      </c>
      <c r="CP226" s="89">
        <f t="shared" si="9"/>
        <v>46460</v>
      </c>
      <c r="CQ226" s="115">
        <v>24520000</v>
      </c>
      <c r="CR226" s="85" t="s">
        <v>484</v>
      </c>
      <c r="CS226" s="89">
        <v>46035</v>
      </c>
      <c r="CT226" s="128" t="s">
        <v>2783</v>
      </c>
      <c r="CU226" s="85"/>
      <c r="CV226" s="85"/>
      <c r="CW226" s="85" t="s">
        <v>2755</v>
      </c>
      <c r="CX226" s="85" t="s">
        <v>203</v>
      </c>
      <c r="CY226" s="85" t="s">
        <v>2784</v>
      </c>
      <c r="CZ226" s="85">
        <v>2537</v>
      </c>
      <c r="DA226" s="85" t="s">
        <v>152</v>
      </c>
      <c r="DB226" s="85">
        <v>1</v>
      </c>
      <c r="DC226" s="85" t="s">
        <v>153</v>
      </c>
      <c r="DD226" s="85"/>
      <c r="DE226" s="85"/>
      <c r="DF226" s="85"/>
      <c r="DG226" s="85"/>
      <c r="DH226" s="85"/>
      <c r="DI226" s="85"/>
      <c r="DJ226" s="85"/>
      <c r="DK226" s="85"/>
      <c r="DL226" s="85"/>
      <c r="DM226" s="85"/>
      <c r="DN226" s="85"/>
      <c r="DO226" s="85"/>
      <c r="DP226" s="85"/>
      <c r="DQ226" s="85"/>
      <c r="DR226" s="85"/>
      <c r="DS226" s="85"/>
      <c r="DT226" s="86"/>
      <c r="DU226" s="81"/>
      <c r="DV226" s="72"/>
      <c r="DW226" s="72"/>
      <c r="DX226" s="72"/>
      <c r="DY226" s="72"/>
      <c r="DZ226" s="74"/>
      <c r="EA226" s="68"/>
      <c r="EB226" s="68"/>
      <c r="EC226" s="68"/>
      <c r="ED226" s="68"/>
      <c r="EE226" s="68"/>
      <c r="EF226" s="68"/>
      <c r="EG226" s="68"/>
      <c r="EH226" s="68"/>
      <c r="EI226" s="68"/>
      <c r="EJ226" s="68"/>
      <c r="EK226" s="68"/>
    </row>
    <row r="227" spans="1:141" ht="30" customHeight="1">
      <c r="A227" s="2" t="s">
        <v>2064</v>
      </c>
      <c r="B227" s="84">
        <v>2026</v>
      </c>
      <c r="C227" s="85" t="s">
        <v>2785</v>
      </c>
      <c r="D227" s="85" t="e">
        <v>#REF!</v>
      </c>
      <c r="E227" s="85" t="s">
        <v>125</v>
      </c>
      <c r="F227" s="85">
        <v>145328</v>
      </c>
      <c r="G227" s="89">
        <v>46038</v>
      </c>
      <c r="H227" s="85" t="s">
        <v>2786</v>
      </c>
      <c r="I227" s="85" t="s">
        <v>2787</v>
      </c>
      <c r="J227" s="92" t="s">
        <v>2788</v>
      </c>
      <c r="K227" s="92" t="s">
        <v>2789</v>
      </c>
      <c r="L227" s="85" t="s">
        <v>2790</v>
      </c>
      <c r="M227" s="85" t="s">
        <v>2791</v>
      </c>
      <c r="N227" s="85">
        <v>80111700</v>
      </c>
      <c r="O227" s="85" t="s">
        <v>2792</v>
      </c>
      <c r="P227" s="85" t="s">
        <v>2793</v>
      </c>
      <c r="Q227" s="85">
        <v>28</v>
      </c>
      <c r="R227" s="89">
        <v>46028</v>
      </c>
      <c r="S227" s="85">
        <v>263</v>
      </c>
      <c r="T227" s="89">
        <v>46037</v>
      </c>
      <c r="U227" s="85" t="s">
        <v>134</v>
      </c>
      <c r="V227" s="85" t="s">
        <v>135</v>
      </c>
      <c r="W227" s="85" t="s">
        <v>136</v>
      </c>
      <c r="X227" s="85">
        <v>1</v>
      </c>
      <c r="Y227" s="85" t="s">
        <v>2794</v>
      </c>
      <c r="Z227" s="85" t="s">
        <v>2790</v>
      </c>
      <c r="AA227" s="85" t="s">
        <v>138</v>
      </c>
      <c r="AB227" s="85" t="s">
        <v>139</v>
      </c>
      <c r="AC227" s="85" t="s">
        <v>203</v>
      </c>
      <c r="AD227" s="85"/>
      <c r="AE227" s="85">
        <v>51924201</v>
      </c>
      <c r="AF227" s="85">
        <v>5</v>
      </c>
      <c r="AG227" s="89">
        <v>25227</v>
      </c>
      <c r="AH227" s="85" t="s">
        <v>2795</v>
      </c>
      <c r="AI227" s="85"/>
      <c r="AJ227" s="92">
        <v>3153235310</v>
      </c>
      <c r="AK227" s="85" t="s">
        <v>2796</v>
      </c>
      <c r="AL227" s="85" t="s">
        <v>143</v>
      </c>
      <c r="AM227" s="85" t="s">
        <v>234</v>
      </c>
      <c r="AN227" s="85" t="s">
        <v>2797</v>
      </c>
      <c r="AO227" s="85">
        <v>9397289</v>
      </c>
      <c r="AP227" s="85" t="s">
        <v>2798</v>
      </c>
      <c r="AQ227" s="85"/>
      <c r="AR227" s="85"/>
      <c r="AS227" s="89">
        <v>46062</v>
      </c>
      <c r="AT227" s="85"/>
      <c r="AU227" s="85"/>
      <c r="AV227" s="85"/>
      <c r="AW227" s="85"/>
      <c r="AX227" s="85" t="s">
        <v>2799</v>
      </c>
      <c r="AY227" s="85" t="s">
        <v>147</v>
      </c>
      <c r="AZ227" s="105">
        <v>46032</v>
      </c>
      <c r="BA227" s="105">
        <v>46035</v>
      </c>
      <c r="BB227" s="115">
        <v>87109000</v>
      </c>
      <c r="BC227" s="105">
        <v>46038</v>
      </c>
      <c r="BD227" s="105">
        <v>46371</v>
      </c>
      <c r="BE227" s="105">
        <f t="shared" si="10"/>
        <v>46371</v>
      </c>
      <c r="BF227" s="122"/>
      <c r="BG227" s="85" t="s">
        <v>148</v>
      </c>
      <c r="BH227" s="110">
        <v>7919000</v>
      </c>
      <c r="BI227" s="85"/>
      <c r="BJ227" s="85"/>
      <c r="BK227" s="85"/>
      <c r="BL227" s="85"/>
      <c r="BM227" s="85"/>
      <c r="BN227" s="85"/>
      <c r="BO227" s="85"/>
      <c r="BP227" s="85"/>
      <c r="BQ227" s="85"/>
      <c r="BR227" s="85"/>
      <c r="BS227" s="85"/>
      <c r="BT227" s="85"/>
      <c r="BU227" s="85"/>
      <c r="BV227" s="85"/>
      <c r="BW227" s="85"/>
      <c r="BX227" s="85"/>
      <c r="BY227" s="85"/>
      <c r="BZ227" s="85"/>
      <c r="CA227" s="85"/>
      <c r="CB227" s="85"/>
      <c r="CC227" s="85"/>
      <c r="CD227" s="85"/>
      <c r="CE227" s="85"/>
      <c r="CF227" s="85"/>
      <c r="CG227" s="85"/>
      <c r="CH227" s="85"/>
      <c r="CI227" s="85"/>
      <c r="CJ227" s="85"/>
      <c r="CK227" s="85"/>
      <c r="CL227" s="85">
        <v>0</v>
      </c>
      <c r="CM227" s="110">
        <v>87109000</v>
      </c>
      <c r="CN227" s="85"/>
      <c r="CO227" s="89">
        <v>46371</v>
      </c>
      <c r="CP227" s="89">
        <f t="shared" si="9"/>
        <v>46551</v>
      </c>
      <c r="CQ227" s="115">
        <v>87109000</v>
      </c>
      <c r="CR227" s="85" t="s">
        <v>223</v>
      </c>
      <c r="CS227" s="89">
        <v>46035</v>
      </c>
      <c r="CT227" s="128">
        <v>1446101157135</v>
      </c>
      <c r="CU227" s="85"/>
      <c r="CV227" s="85"/>
      <c r="CW227" s="85" t="s">
        <v>2800</v>
      </c>
      <c r="CX227" s="85" t="s">
        <v>203</v>
      </c>
      <c r="CY227" s="85" t="s">
        <v>2801</v>
      </c>
      <c r="CZ227" s="85">
        <v>2537</v>
      </c>
      <c r="DA227" s="85" t="s">
        <v>152</v>
      </c>
      <c r="DB227" s="85">
        <v>1</v>
      </c>
      <c r="DC227" s="85" t="s">
        <v>153</v>
      </c>
      <c r="DD227" s="85"/>
      <c r="DE227" s="85"/>
      <c r="DF227" s="85"/>
      <c r="DG227" s="85"/>
      <c r="DH227" s="85"/>
      <c r="DI227" s="85"/>
      <c r="DJ227" s="85"/>
      <c r="DK227" s="85"/>
      <c r="DL227" s="85"/>
      <c r="DM227" s="85"/>
      <c r="DN227" s="85"/>
      <c r="DO227" s="85"/>
      <c r="DP227" s="85"/>
      <c r="DQ227" s="85"/>
      <c r="DR227" s="85"/>
      <c r="DS227" s="85"/>
      <c r="DT227" s="86"/>
      <c r="DU227" s="81"/>
      <c r="DV227" s="72"/>
      <c r="DW227" s="72"/>
      <c r="DX227" s="72"/>
      <c r="DY227" s="72"/>
      <c r="DZ227" s="74"/>
      <c r="EA227" s="68"/>
      <c r="EB227" s="68"/>
      <c r="EC227" s="68"/>
      <c r="ED227" s="68"/>
      <c r="EE227" s="68"/>
      <c r="EF227" s="68"/>
      <c r="EG227" s="68"/>
      <c r="EH227" s="68"/>
      <c r="EI227" s="68"/>
      <c r="EJ227" s="68"/>
      <c r="EK227" s="68"/>
    </row>
    <row r="228" spans="1:141" ht="30" customHeight="1">
      <c r="A228" s="2" t="s">
        <v>2064</v>
      </c>
      <c r="B228" s="84">
        <v>2026</v>
      </c>
      <c r="C228" s="85" t="s">
        <v>2802</v>
      </c>
      <c r="D228" s="85" t="e">
        <v>#REF!</v>
      </c>
      <c r="E228" s="85" t="s">
        <v>125</v>
      </c>
      <c r="F228" s="85">
        <v>146510</v>
      </c>
      <c r="G228" s="89">
        <v>46039</v>
      </c>
      <c r="H228" s="85" t="s">
        <v>2803</v>
      </c>
      <c r="I228" s="85" t="s">
        <v>2804</v>
      </c>
      <c r="J228" s="92" t="s">
        <v>2805</v>
      </c>
      <c r="K228" s="92" t="s">
        <v>2806</v>
      </c>
      <c r="L228" s="85" t="s">
        <v>2807</v>
      </c>
      <c r="M228" s="85" t="s">
        <v>2808</v>
      </c>
      <c r="N228" s="85">
        <v>80111700</v>
      </c>
      <c r="O228" s="85" t="s">
        <v>2809</v>
      </c>
      <c r="P228" s="85" t="s">
        <v>2810</v>
      </c>
      <c r="Q228" s="85">
        <v>74</v>
      </c>
      <c r="R228" s="89">
        <v>46028</v>
      </c>
      <c r="S228" s="85">
        <v>271</v>
      </c>
      <c r="T228" s="89">
        <v>46037</v>
      </c>
      <c r="U228" s="85" t="s">
        <v>134</v>
      </c>
      <c r="V228" s="85" t="s">
        <v>135</v>
      </c>
      <c r="W228" s="85" t="s">
        <v>136</v>
      </c>
      <c r="X228" s="85">
        <v>1</v>
      </c>
      <c r="Y228" s="85" t="s">
        <v>2811</v>
      </c>
      <c r="Z228" s="85" t="s">
        <v>2807</v>
      </c>
      <c r="AA228" s="85" t="s">
        <v>138</v>
      </c>
      <c r="AB228" s="85" t="s">
        <v>139</v>
      </c>
      <c r="AC228" s="85" t="s">
        <v>203</v>
      </c>
      <c r="AD228" s="85"/>
      <c r="AE228" s="85">
        <v>1032418404</v>
      </c>
      <c r="AF228" s="85">
        <v>5</v>
      </c>
      <c r="AG228" s="89">
        <v>32371</v>
      </c>
      <c r="AH228" s="85" t="s">
        <v>2812</v>
      </c>
      <c r="AI228" s="85"/>
      <c r="AJ228" s="92">
        <v>3208431820</v>
      </c>
      <c r="AK228" s="85" t="s">
        <v>2813</v>
      </c>
      <c r="AL228" s="85" t="s">
        <v>189</v>
      </c>
      <c r="AM228" s="85" t="s">
        <v>144</v>
      </c>
      <c r="AN228" s="85" t="s">
        <v>2797</v>
      </c>
      <c r="AO228" s="85">
        <v>9397289</v>
      </c>
      <c r="AP228" s="85" t="s">
        <v>2798</v>
      </c>
      <c r="AQ228" s="85"/>
      <c r="AR228" s="85"/>
      <c r="AS228" s="89">
        <v>46062</v>
      </c>
      <c r="AT228" s="85"/>
      <c r="AU228" s="85"/>
      <c r="AV228" s="85"/>
      <c r="AW228" s="85"/>
      <c r="AX228" s="85" t="s">
        <v>2799</v>
      </c>
      <c r="AY228" s="85" t="s">
        <v>147</v>
      </c>
      <c r="AZ228" s="105">
        <v>46032</v>
      </c>
      <c r="BA228" s="105">
        <v>46034</v>
      </c>
      <c r="BB228" s="115">
        <v>63844000</v>
      </c>
      <c r="BC228" s="105">
        <v>46039</v>
      </c>
      <c r="BD228" s="105">
        <v>46372</v>
      </c>
      <c r="BE228" s="105">
        <f t="shared" si="10"/>
        <v>46372</v>
      </c>
      <c r="BF228" s="122"/>
      <c r="BG228" s="85" t="s">
        <v>148</v>
      </c>
      <c r="BH228" s="110">
        <v>5804000</v>
      </c>
      <c r="BI228" s="85"/>
      <c r="BJ228" s="85"/>
      <c r="BK228" s="85"/>
      <c r="BL228" s="85"/>
      <c r="BM228" s="85"/>
      <c r="BN228" s="85"/>
      <c r="BO228" s="85"/>
      <c r="BP228" s="85"/>
      <c r="BQ228" s="85"/>
      <c r="BR228" s="85"/>
      <c r="BS228" s="85"/>
      <c r="BT228" s="85"/>
      <c r="BU228" s="85"/>
      <c r="BV228" s="85"/>
      <c r="BW228" s="85"/>
      <c r="BX228" s="85"/>
      <c r="BY228" s="85"/>
      <c r="BZ228" s="85"/>
      <c r="CA228" s="85"/>
      <c r="CB228" s="85"/>
      <c r="CC228" s="85"/>
      <c r="CD228" s="85"/>
      <c r="CE228" s="85"/>
      <c r="CF228" s="85"/>
      <c r="CG228" s="85"/>
      <c r="CH228" s="85"/>
      <c r="CI228" s="85"/>
      <c r="CJ228" s="85"/>
      <c r="CK228" s="85"/>
      <c r="CL228" s="85">
        <v>0</v>
      </c>
      <c r="CM228" s="110">
        <v>63844000</v>
      </c>
      <c r="CN228" s="85"/>
      <c r="CO228" s="89">
        <v>46372</v>
      </c>
      <c r="CP228" s="89">
        <f t="shared" si="9"/>
        <v>46552</v>
      </c>
      <c r="CQ228" s="115">
        <v>63844000</v>
      </c>
      <c r="CR228" s="85" t="s">
        <v>149</v>
      </c>
      <c r="CS228" s="89">
        <v>46037</v>
      </c>
      <c r="CT228" s="128">
        <v>1844101111717</v>
      </c>
      <c r="CU228" s="85"/>
      <c r="CV228" s="85"/>
      <c r="CW228" s="85" t="s">
        <v>2814</v>
      </c>
      <c r="CX228" s="85" t="s">
        <v>203</v>
      </c>
      <c r="CY228" s="85" t="s">
        <v>2815</v>
      </c>
      <c r="CZ228" s="85">
        <v>2537</v>
      </c>
      <c r="DA228" s="85" t="s">
        <v>152</v>
      </c>
      <c r="DB228" s="85">
        <v>1</v>
      </c>
      <c r="DC228" s="85" t="s">
        <v>153</v>
      </c>
      <c r="DD228" s="85"/>
      <c r="DE228" s="85"/>
      <c r="DF228" s="85"/>
      <c r="DG228" s="85"/>
      <c r="DH228" s="85"/>
      <c r="DI228" s="85"/>
      <c r="DJ228" s="85"/>
      <c r="DK228" s="85"/>
      <c r="DL228" s="85"/>
      <c r="DM228" s="85"/>
      <c r="DN228" s="85"/>
      <c r="DO228" s="85"/>
      <c r="DP228" s="85"/>
      <c r="DQ228" s="85"/>
      <c r="DR228" s="85"/>
      <c r="DS228" s="85"/>
      <c r="DT228" s="86"/>
      <c r="DU228" s="81"/>
      <c r="DV228" s="72"/>
      <c r="DW228" s="72"/>
      <c r="DX228" s="72"/>
      <c r="DY228" s="72"/>
      <c r="DZ228" s="74"/>
      <c r="EA228" s="68"/>
      <c r="EB228" s="68"/>
      <c r="EC228" s="68"/>
      <c r="ED228" s="68"/>
      <c r="EE228" s="68"/>
      <c r="EF228" s="68"/>
      <c r="EG228" s="68"/>
      <c r="EH228" s="68"/>
      <c r="EI228" s="68"/>
      <c r="EJ228" s="68"/>
      <c r="EK228" s="68"/>
    </row>
    <row r="229" spans="1:141" ht="30" customHeight="1">
      <c r="A229" s="2" t="s">
        <v>2064</v>
      </c>
      <c r="B229" s="84">
        <v>2026</v>
      </c>
      <c r="C229" s="85" t="s">
        <v>2816</v>
      </c>
      <c r="D229" s="85" t="e">
        <v>#REF!</v>
      </c>
      <c r="E229" s="85" t="s">
        <v>125</v>
      </c>
      <c r="F229" s="85">
        <v>144899</v>
      </c>
      <c r="G229" s="89">
        <v>46036</v>
      </c>
      <c r="H229" s="85" t="s">
        <v>247</v>
      </c>
      <c r="I229" s="85" t="s">
        <v>2817</v>
      </c>
      <c r="J229" s="92" t="s">
        <v>2818</v>
      </c>
      <c r="K229" s="92" t="s">
        <v>2819</v>
      </c>
      <c r="L229" s="85" t="s">
        <v>2820</v>
      </c>
      <c r="M229" s="85" t="s">
        <v>252</v>
      </c>
      <c r="N229" s="85">
        <v>80111700</v>
      </c>
      <c r="O229" s="85" t="s">
        <v>253</v>
      </c>
      <c r="P229" s="85" t="s">
        <v>2821</v>
      </c>
      <c r="Q229" s="85">
        <v>4</v>
      </c>
      <c r="R229" s="89">
        <v>46027</v>
      </c>
      <c r="S229" s="85">
        <v>114</v>
      </c>
      <c r="T229" s="89">
        <v>46035</v>
      </c>
      <c r="U229" s="85" t="s">
        <v>134</v>
      </c>
      <c r="V229" s="85" t="s">
        <v>135</v>
      </c>
      <c r="W229" s="85" t="s">
        <v>136</v>
      </c>
      <c r="X229" s="85">
        <v>1</v>
      </c>
      <c r="Y229" s="85" t="s">
        <v>255</v>
      </c>
      <c r="Z229" s="85" t="s">
        <v>2820</v>
      </c>
      <c r="AA229" s="85" t="s">
        <v>138</v>
      </c>
      <c r="AB229" s="85" t="s">
        <v>139</v>
      </c>
      <c r="AC229" s="85" t="s">
        <v>203</v>
      </c>
      <c r="AD229" s="85"/>
      <c r="AE229" s="85">
        <v>53161299</v>
      </c>
      <c r="AF229" s="85">
        <v>8</v>
      </c>
      <c r="AG229" s="89">
        <v>31415</v>
      </c>
      <c r="AH229" s="85" t="s">
        <v>2822</v>
      </c>
      <c r="AI229" s="85"/>
      <c r="AJ229" s="92">
        <v>3125535709</v>
      </c>
      <c r="AK229" s="85" t="s">
        <v>2823</v>
      </c>
      <c r="AL229" s="85" t="s">
        <v>168</v>
      </c>
      <c r="AM229" s="85" t="s">
        <v>144</v>
      </c>
      <c r="AN229" s="85" t="s">
        <v>130</v>
      </c>
      <c r="AO229" s="85">
        <v>1010170739</v>
      </c>
      <c r="AP229" s="85" t="s">
        <v>170</v>
      </c>
      <c r="AQ229" s="85"/>
      <c r="AR229" s="85"/>
      <c r="AS229" s="89">
        <v>46062</v>
      </c>
      <c r="AT229" s="85"/>
      <c r="AU229" s="85"/>
      <c r="AV229" s="85"/>
      <c r="AW229" s="85"/>
      <c r="AX229" s="85" t="s">
        <v>171</v>
      </c>
      <c r="AY229" s="85" t="s">
        <v>147</v>
      </c>
      <c r="AZ229" s="105">
        <v>46028</v>
      </c>
      <c r="BA229" s="105">
        <v>46033</v>
      </c>
      <c r="BB229" s="115">
        <v>87109000</v>
      </c>
      <c r="BC229" s="105">
        <v>46038</v>
      </c>
      <c r="BD229" s="105">
        <v>46371</v>
      </c>
      <c r="BE229" s="105">
        <f t="shared" si="10"/>
        <v>46371</v>
      </c>
      <c r="BF229" s="122"/>
      <c r="BG229" s="85" t="s">
        <v>148</v>
      </c>
      <c r="BH229" s="110">
        <v>7919000</v>
      </c>
      <c r="BI229" s="85"/>
      <c r="BJ229" s="85"/>
      <c r="BK229" s="85"/>
      <c r="BL229" s="85"/>
      <c r="BM229" s="85"/>
      <c r="BN229" s="85"/>
      <c r="BO229" s="85"/>
      <c r="BP229" s="85"/>
      <c r="BQ229" s="85"/>
      <c r="BR229" s="85"/>
      <c r="BS229" s="85"/>
      <c r="BT229" s="85"/>
      <c r="BU229" s="85"/>
      <c r="BV229" s="85"/>
      <c r="BW229" s="85"/>
      <c r="BX229" s="85"/>
      <c r="BY229" s="85"/>
      <c r="BZ229" s="85"/>
      <c r="CA229" s="85"/>
      <c r="CB229" s="85"/>
      <c r="CC229" s="85"/>
      <c r="CD229" s="85"/>
      <c r="CE229" s="85"/>
      <c r="CF229" s="85"/>
      <c r="CG229" s="85"/>
      <c r="CH229" s="85"/>
      <c r="CI229" s="85"/>
      <c r="CJ229" s="85"/>
      <c r="CK229" s="85"/>
      <c r="CL229" s="85">
        <v>0</v>
      </c>
      <c r="CM229" s="110">
        <v>87109000</v>
      </c>
      <c r="CN229" s="85"/>
      <c r="CO229" s="89">
        <v>46371</v>
      </c>
      <c r="CP229" s="89">
        <f t="shared" si="9"/>
        <v>46551</v>
      </c>
      <c r="CQ229" s="115">
        <v>87109000</v>
      </c>
      <c r="CR229" s="85" t="s">
        <v>149</v>
      </c>
      <c r="CS229" s="89">
        <v>46036</v>
      </c>
      <c r="CT229" s="128">
        <v>3346101069753</v>
      </c>
      <c r="CU229" s="85"/>
      <c r="CV229" s="85"/>
      <c r="CW229" s="85" t="s">
        <v>260</v>
      </c>
      <c r="CX229" s="85" t="s">
        <v>203</v>
      </c>
      <c r="CY229" s="85" t="s">
        <v>2824</v>
      </c>
      <c r="CZ229" s="85">
        <v>2537</v>
      </c>
      <c r="DA229" s="85" t="s">
        <v>152</v>
      </c>
      <c r="DB229" s="85">
        <v>1</v>
      </c>
      <c r="DC229" s="85" t="s">
        <v>153</v>
      </c>
      <c r="DD229" s="85"/>
      <c r="DE229" s="85"/>
      <c r="DF229" s="85"/>
      <c r="DG229" s="85"/>
      <c r="DH229" s="85"/>
      <c r="DI229" s="85"/>
      <c r="DJ229" s="85"/>
      <c r="DK229" s="85"/>
      <c r="DL229" s="85"/>
      <c r="DM229" s="85"/>
      <c r="DN229" s="85"/>
      <c r="DO229" s="85"/>
      <c r="DP229" s="85"/>
      <c r="DQ229" s="85"/>
      <c r="DR229" s="85"/>
      <c r="DS229" s="85"/>
      <c r="DT229" s="86"/>
      <c r="DU229" s="81"/>
      <c r="DV229" s="72"/>
      <c r="DW229" s="72"/>
      <c r="DX229" s="72"/>
      <c r="DY229" s="72"/>
      <c r="DZ229" s="74"/>
      <c r="EA229" s="68"/>
      <c r="EB229" s="68"/>
      <c r="EC229" s="68"/>
      <c r="ED229" s="68"/>
      <c r="EE229" s="68"/>
      <c r="EF229" s="68"/>
      <c r="EG229" s="68"/>
      <c r="EH229" s="68"/>
      <c r="EI229" s="68"/>
      <c r="EJ229" s="68"/>
      <c r="EK229" s="68"/>
    </row>
    <row r="230" spans="1:141" ht="30" customHeight="1">
      <c r="A230" s="2" t="s">
        <v>2064</v>
      </c>
      <c r="B230" s="84">
        <v>2026</v>
      </c>
      <c r="C230" s="85" t="s">
        <v>2825</v>
      </c>
      <c r="D230" s="85" t="e">
        <v>#REF!</v>
      </c>
      <c r="E230" s="85" t="s">
        <v>125</v>
      </c>
      <c r="F230" s="85">
        <v>147152</v>
      </c>
      <c r="G230" s="89">
        <v>46036</v>
      </c>
      <c r="H230" s="85" t="s">
        <v>2826</v>
      </c>
      <c r="I230" s="85" t="s">
        <v>2827</v>
      </c>
      <c r="J230" s="92" t="s">
        <v>2828</v>
      </c>
      <c r="K230" s="92" t="s">
        <v>2829</v>
      </c>
      <c r="L230" s="85" t="s">
        <v>2830</v>
      </c>
      <c r="M230" s="85" t="s">
        <v>2831</v>
      </c>
      <c r="N230" s="85">
        <v>80111700</v>
      </c>
      <c r="O230" s="85" t="s">
        <v>2832</v>
      </c>
      <c r="P230" s="85" t="s">
        <v>2833</v>
      </c>
      <c r="Q230" s="85">
        <v>101</v>
      </c>
      <c r="R230" s="89">
        <v>46028</v>
      </c>
      <c r="S230" s="85">
        <v>272</v>
      </c>
      <c r="T230" s="89">
        <v>46037</v>
      </c>
      <c r="U230" s="85" t="s">
        <v>1340</v>
      </c>
      <c r="V230" s="85" t="s">
        <v>135</v>
      </c>
      <c r="W230" s="85" t="s">
        <v>136</v>
      </c>
      <c r="X230" s="85">
        <v>1</v>
      </c>
      <c r="Y230" s="85" t="s">
        <v>2834</v>
      </c>
      <c r="Z230" s="85" t="s">
        <v>2830</v>
      </c>
      <c r="AA230" s="85" t="s">
        <v>138</v>
      </c>
      <c r="AB230" s="85" t="s">
        <v>164</v>
      </c>
      <c r="AC230" s="85" t="s">
        <v>203</v>
      </c>
      <c r="AD230" s="85"/>
      <c r="AE230" s="85">
        <v>80854180</v>
      </c>
      <c r="AF230" s="85">
        <v>3</v>
      </c>
      <c r="AG230" s="89">
        <v>31268</v>
      </c>
      <c r="AH230" s="85" t="s">
        <v>2835</v>
      </c>
      <c r="AI230" s="85"/>
      <c r="AJ230" s="92">
        <v>3203081631</v>
      </c>
      <c r="AK230" s="85" t="s">
        <v>2836</v>
      </c>
      <c r="AL230" s="85" t="s">
        <v>143</v>
      </c>
      <c r="AM230" s="85" t="s">
        <v>144</v>
      </c>
      <c r="AN230" s="85" t="s">
        <v>1360</v>
      </c>
      <c r="AO230" s="85">
        <v>33377780</v>
      </c>
      <c r="AP230" s="85" t="s">
        <v>1361</v>
      </c>
      <c r="AQ230" s="85"/>
      <c r="AR230" s="85"/>
      <c r="AS230" s="89">
        <v>46062</v>
      </c>
      <c r="AT230" s="85"/>
      <c r="AU230" s="85"/>
      <c r="AV230" s="85"/>
      <c r="AW230" s="85"/>
      <c r="AX230" s="85" t="s">
        <v>1362</v>
      </c>
      <c r="AY230" s="85" t="s">
        <v>147</v>
      </c>
      <c r="AZ230" s="105">
        <v>46032</v>
      </c>
      <c r="BA230" s="105">
        <v>46034</v>
      </c>
      <c r="BB230" s="115">
        <v>63352000</v>
      </c>
      <c r="BC230" s="105">
        <v>46038</v>
      </c>
      <c r="BD230" s="105">
        <v>46280</v>
      </c>
      <c r="BE230" s="105">
        <f t="shared" si="10"/>
        <v>46280</v>
      </c>
      <c r="BF230" s="122"/>
      <c r="BG230" s="85" t="s">
        <v>929</v>
      </c>
      <c r="BH230" s="110">
        <v>7919000</v>
      </c>
      <c r="BI230" s="85"/>
      <c r="BJ230" s="85"/>
      <c r="BK230" s="85"/>
      <c r="BL230" s="85"/>
      <c r="BM230" s="85"/>
      <c r="BN230" s="85"/>
      <c r="BO230" s="85"/>
      <c r="BP230" s="85"/>
      <c r="BQ230" s="85"/>
      <c r="BR230" s="85"/>
      <c r="BS230" s="85"/>
      <c r="BT230" s="85"/>
      <c r="BU230" s="85"/>
      <c r="BV230" s="85"/>
      <c r="BW230" s="85"/>
      <c r="BX230" s="85"/>
      <c r="BY230" s="85"/>
      <c r="BZ230" s="85"/>
      <c r="CA230" s="85"/>
      <c r="CB230" s="85"/>
      <c r="CC230" s="85"/>
      <c r="CD230" s="85"/>
      <c r="CE230" s="85"/>
      <c r="CF230" s="85"/>
      <c r="CG230" s="85"/>
      <c r="CH230" s="85"/>
      <c r="CI230" s="85"/>
      <c r="CJ230" s="85"/>
      <c r="CK230" s="85"/>
      <c r="CL230" s="85">
        <v>0</v>
      </c>
      <c r="CM230" s="110">
        <v>63352000</v>
      </c>
      <c r="CN230" s="85"/>
      <c r="CO230" s="89">
        <v>46280</v>
      </c>
      <c r="CP230" s="89">
        <f t="shared" si="9"/>
        <v>46460</v>
      </c>
      <c r="CQ230" s="115">
        <v>63352000</v>
      </c>
      <c r="CR230" s="85" t="s">
        <v>342</v>
      </c>
      <c r="CS230" s="89">
        <v>46035</v>
      </c>
      <c r="CT230" s="128" t="s">
        <v>2837</v>
      </c>
      <c r="CU230" s="85"/>
      <c r="CV230" s="85"/>
      <c r="CW230" s="85" t="s">
        <v>2838</v>
      </c>
      <c r="CX230" s="85" t="s">
        <v>203</v>
      </c>
      <c r="CY230" s="85" t="s">
        <v>324</v>
      </c>
      <c r="CZ230" s="85">
        <v>2483</v>
      </c>
      <c r="DA230" s="85" t="s">
        <v>1347</v>
      </c>
      <c r="DB230" s="85">
        <v>1</v>
      </c>
      <c r="DC230" s="85" t="s">
        <v>153</v>
      </c>
      <c r="DD230" s="85"/>
      <c r="DE230" s="85"/>
      <c r="DF230" s="85"/>
      <c r="DG230" s="85"/>
      <c r="DH230" s="85"/>
      <c r="DI230" s="85"/>
      <c r="DJ230" s="85"/>
      <c r="DK230" s="85"/>
      <c r="DL230" s="85"/>
      <c r="DM230" s="85"/>
      <c r="DN230" s="85"/>
      <c r="DO230" s="85"/>
      <c r="DP230" s="85"/>
      <c r="DQ230" s="85"/>
      <c r="DR230" s="85"/>
      <c r="DS230" s="85"/>
      <c r="DT230" s="86"/>
      <c r="DU230" s="81"/>
      <c r="DV230" s="72"/>
      <c r="DW230" s="72"/>
      <c r="DX230" s="72"/>
      <c r="DY230" s="72"/>
      <c r="DZ230" s="74"/>
      <c r="EA230" s="68"/>
      <c r="EB230" s="68"/>
      <c r="EC230" s="68"/>
      <c r="ED230" s="68"/>
      <c r="EE230" s="68"/>
      <c r="EF230" s="68"/>
      <c r="EG230" s="68"/>
      <c r="EH230" s="68"/>
      <c r="EI230" s="68"/>
      <c r="EJ230" s="68"/>
      <c r="EK230" s="68"/>
    </row>
    <row r="231" spans="1:141" ht="30" customHeight="1">
      <c r="A231" s="2" t="s">
        <v>2064</v>
      </c>
      <c r="B231" s="84">
        <v>2026</v>
      </c>
      <c r="C231" s="85" t="s">
        <v>2839</v>
      </c>
      <c r="D231" s="85" t="e">
        <v>#REF!</v>
      </c>
      <c r="E231" s="85" t="s">
        <v>125</v>
      </c>
      <c r="F231" s="85">
        <v>146574</v>
      </c>
      <c r="G231" s="89">
        <v>46036</v>
      </c>
      <c r="H231" s="85" t="s">
        <v>1946</v>
      </c>
      <c r="I231" s="85" t="s">
        <v>2840</v>
      </c>
      <c r="J231" s="92" t="s">
        <v>2841</v>
      </c>
      <c r="K231" s="92" t="s">
        <v>2842</v>
      </c>
      <c r="L231" s="85" t="s">
        <v>2843</v>
      </c>
      <c r="M231" s="85" t="s">
        <v>1951</v>
      </c>
      <c r="N231" s="85">
        <v>80111700</v>
      </c>
      <c r="O231" s="85" t="s">
        <v>1952</v>
      </c>
      <c r="P231" s="85" t="s">
        <v>2844</v>
      </c>
      <c r="Q231" s="85">
        <v>85</v>
      </c>
      <c r="R231" s="89">
        <v>46028</v>
      </c>
      <c r="S231" s="85">
        <v>1692</v>
      </c>
      <c r="T231" s="89">
        <v>46042</v>
      </c>
      <c r="U231" s="85" t="s">
        <v>1859</v>
      </c>
      <c r="V231" s="85" t="s">
        <v>135</v>
      </c>
      <c r="W231" s="85" t="s">
        <v>460</v>
      </c>
      <c r="X231" s="85">
        <v>1</v>
      </c>
      <c r="Y231" s="85" t="s">
        <v>1954</v>
      </c>
      <c r="Z231" s="85" t="s">
        <v>2843</v>
      </c>
      <c r="AA231" s="85" t="s">
        <v>138</v>
      </c>
      <c r="AB231" s="85" t="s">
        <v>164</v>
      </c>
      <c r="AC231" s="85" t="s">
        <v>218</v>
      </c>
      <c r="AD231" s="85"/>
      <c r="AE231" s="85">
        <v>1015409907</v>
      </c>
      <c r="AF231" s="85">
        <v>8</v>
      </c>
      <c r="AG231" s="89">
        <v>32474</v>
      </c>
      <c r="AH231" s="85" t="s">
        <v>2845</v>
      </c>
      <c r="AI231" s="85"/>
      <c r="AJ231" s="92">
        <v>3203346738</v>
      </c>
      <c r="AK231" s="85" t="s">
        <v>2846</v>
      </c>
      <c r="AL231" s="85" t="s">
        <v>189</v>
      </c>
      <c r="AM231" s="85" t="s">
        <v>234</v>
      </c>
      <c r="AN231" s="85" t="s">
        <v>1863</v>
      </c>
      <c r="AO231" s="85">
        <v>93376179</v>
      </c>
      <c r="AP231" s="85" t="s">
        <v>1864</v>
      </c>
      <c r="AQ231" s="85"/>
      <c r="AR231" s="85"/>
      <c r="AS231" s="89">
        <v>46062</v>
      </c>
      <c r="AT231" s="85"/>
      <c r="AU231" s="85"/>
      <c r="AV231" s="85"/>
      <c r="AW231" s="85"/>
      <c r="AX231" s="85" t="s">
        <v>1865</v>
      </c>
      <c r="AY231" s="85" t="s">
        <v>147</v>
      </c>
      <c r="AZ231" s="105">
        <v>46037</v>
      </c>
      <c r="BA231" s="105">
        <v>46039</v>
      </c>
      <c r="BB231" s="115">
        <v>24520000</v>
      </c>
      <c r="BC231" s="105">
        <v>46043</v>
      </c>
      <c r="BD231" s="105">
        <v>46285</v>
      </c>
      <c r="BE231" s="105">
        <f t="shared" si="10"/>
        <v>46285</v>
      </c>
      <c r="BF231" s="122"/>
      <c r="BG231" s="85" t="s">
        <v>929</v>
      </c>
      <c r="BH231" s="110">
        <v>3065000</v>
      </c>
      <c r="BI231" s="85"/>
      <c r="BJ231" s="85"/>
      <c r="BK231" s="85"/>
      <c r="BL231" s="85"/>
      <c r="BM231" s="85"/>
      <c r="BN231" s="85"/>
      <c r="BO231" s="85"/>
      <c r="BP231" s="85"/>
      <c r="BQ231" s="85"/>
      <c r="BR231" s="85"/>
      <c r="BS231" s="85"/>
      <c r="BT231" s="85"/>
      <c r="BU231" s="85"/>
      <c r="BV231" s="85"/>
      <c r="BW231" s="85"/>
      <c r="BX231" s="85"/>
      <c r="BY231" s="85"/>
      <c r="BZ231" s="85"/>
      <c r="CA231" s="85"/>
      <c r="CB231" s="85"/>
      <c r="CC231" s="85"/>
      <c r="CD231" s="85"/>
      <c r="CE231" s="85"/>
      <c r="CF231" s="85"/>
      <c r="CG231" s="85"/>
      <c r="CH231" s="85"/>
      <c r="CI231" s="85"/>
      <c r="CJ231" s="85"/>
      <c r="CK231" s="85"/>
      <c r="CL231" s="85">
        <v>0</v>
      </c>
      <c r="CM231" s="110">
        <v>24520000</v>
      </c>
      <c r="CN231" s="85"/>
      <c r="CO231" s="89">
        <v>46285</v>
      </c>
      <c r="CP231" s="89">
        <f t="shared" si="9"/>
        <v>46465</v>
      </c>
      <c r="CQ231" s="115">
        <v>24520000</v>
      </c>
      <c r="CR231" s="85" t="s">
        <v>223</v>
      </c>
      <c r="CS231" s="89">
        <v>46042</v>
      </c>
      <c r="CT231" s="128">
        <v>2144101490021</v>
      </c>
      <c r="CU231" s="85"/>
      <c r="CV231" s="85"/>
      <c r="CW231" s="85" t="s">
        <v>1958</v>
      </c>
      <c r="CX231" s="85" t="s">
        <v>218</v>
      </c>
      <c r="CY231" s="85" t="s">
        <v>1214</v>
      </c>
      <c r="CZ231" s="85">
        <v>2456</v>
      </c>
      <c r="DA231" s="85" t="s">
        <v>1868</v>
      </c>
      <c r="DB231" s="85">
        <v>5</v>
      </c>
      <c r="DC231" s="85" t="s">
        <v>153</v>
      </c>
      <c r="DD231" s="85"/>
      <c r="DE231" s="85"/>
      <c r="DF231" s="85"/>
      <c r="DG231" s="85"/>
      <c r="DH231" s="85"/>
      <c r="DI231" s="85"/>
      <c r="DJ231" s="85"/>
      <c r="DK231" s="85"/>
      <c r="DL231" s="85"/>
      <c r="DM231" s="85"/>
      <c r="DN231" s="85"/>
      <c r="DO231" s="85"/>
      <c r="DP231" s="85"/>
      <c r="DQ231" s="85"/>
      <c r="DR231" s="85"/>
      <c r="DS231" s="85"/>
      <c r="DT231" s="86"/>
      <c r="DU231" s="81"/>
      <c r="DV231" s="72"/>
      <c r="DW231" s="72"/>
      <c r="DX231" s="72"/>
      <c r="DY231" s="72"/>
      <c r="DZ231" s="74"/>
      <c r="EA231" s="68"/>
      <c r="EB231" s="68"/>
      <c r="EC231" s="68"/>
      <c r="ED231" s="68"/>
      <c r="EE231" s="68"/>
      <c r="EF231" s="68"/>
      <c r="EG231" s="68"/>
      <c r="EH231" s="68"/>
      <c r="EI231" s="68"/>
      <c r="EJ231" s="68"/>
      <c r="EK231" s="68"/>
    </row>
    <row r="232" spans="1:141" ht="30" customHeight="1">
      <c r="A232" s="2" t="s">
        <v>2064</v>
      </c>
      <c r="B232" s="84">
        <v>2026</v>
      </c>
      <c r="C232" s="85" t="s">
        <v>2847</v>
      </c>
      <c r="D232" s="85" t="e">
        <v>#REF!</v>
      </c>
      <c r="E232" s="85" t="s">
        <v>125</v>
      </c>
      <c r="F232" s="85">
        <v>145326</v>
      </c>
      <c r="G232" s="89">
        <v>46036</v>
      </c>
      <c r="H232" s="85" t="s">
        <v>2848</v>
      </c>
      <c r="I232" s="85" t="s">
        <v>2849</v>
      </c>
      <c r="J232" s="92" t="s">
        <v>2850</v>
      </c>
      <c r="K232" s="92" t="s">
        <v>2851</v>
      </c>
      <c r="L232" s="85" t="s">
        <v>2852</v>
      </c>
      <c r="M232" s="85" t="s">
        <v>2853</v>
      </c>
      <c r="N232" s="85">
        <v>80111700</v>
      </c>
      <c r="O232" s="85" t="s">
        <v>2854</v>
      </c>
      <c r="P232" s="85" t="s">
        <v>2855</v>
      </c>
      <c r="Q232" s="85">
        <v>27</v>
      </c>
      <c r="R232" s="89">
        <v>46028</v>
      </c>
      <c r="S232" s="85">
        <v>1714</v>
      </c>
      <c r="T232" s="89">
        <v>46042</v>
      </c>
      <c r="U232" s="85" t="s">
        <v>134</v>
      </c>
      <c r="V232" s="85" t="s">
        <v>135</v>
      </c>
      <c r="W232" s="85" t="s">
        <v>136</v>
      </c>
      <c r="X232" s="85">
        <v>1</v>
      </c>
      <c r="Y232" s="85" t="s">
        <v>2856</v>
      </c>
      <c r="Z232" s="85" t="s">
        <v>2852</v>
      </c>
      <c r="AA232" s="85" t="s">
        <v>138</v>
      </c>
      <c r="AB232" s="85" t="s">
        <v>139</v>
      </c>
      <c r="AC232" s="85" t="s">
        <v>203</v>
      </c>
      <c r="AD232" s="85"/>
      <c r="AE232" s="85">
        <v>1069739546</v>
      </c>
      <c r="AF232" s="85">
        <v>4</v>
      </c>
      <c r="AG232" s="89">
        <v>33753</v>
      </c>
      <c r="AH232" s="85" t="s">
        <v>2857</v>
      </c>
      <c r="AI232" s="85"/>
      <c r="AJ232" s="92">
        <v>3142241613</v>
      </c>
      <c r="AK232" s="85" t="s">
        <v>2858</v>
      </c>
      <c r="AL232" s="85" t="s">
        <v>189</v>
      </c>
      <c r="AM232" s="85" t="s">
        <v>385</v>
      </c>
      <c r="AN232" s="85" t="s">
        <v>2859</v>
      </c>
      <c r="AO232" s="85">
        <v>52116336</v>
      </c>
      <c r="AP232" s="85" t="s">
        <v>927</v>
      </c>
      <c r="AQ232" s="85"/>
      <c r="AR232" s="85"/>
      <c r="AS232" s="89">
        <v>46062</v>
      </c>
      <c r="AT232" s="85"/>
      <c r="AU232" s="85"/>
      <c r="AV232" s="85"/>
      <c r="AW232" s="85"/>
      <c r="AX232" s="85" t="s">
        <v>2860</v>
      </c>
      <c r="AY232" s="85" t="s">
        <v>147</v>
      </c>
      <c r="AZ232" s="105">
        <v>46038</v>
      </c>
      <c r="BA232" s="105">
        <v>46039</v>
      </c>
      <c r="BB232" s="115">
        <v>63352000</v>
      </c>
      <c r="BC232" s="105">
        <v>46042</v>
      </c>
      <c r="BD232" s="105">
        <v>46284</v>
      </c>
      <c r="BE232" s="105">
        <f t="shared" si="10"/>
        <v>46284</v>
      </c>
      <c r="BF232" s="122"/>
      <c r="BG232" s="85" t="s">
        <v>929</v>
      </c>
      <c r="BH232" s="110">
        <v>7919000</v>
      </c>
      <c r="BI232" s="85"/>
      <c r="BJ232" s="85"/>
      <c r="BK232" s="85"/>
      <c r="BL232" s="85"/>
      <c r="BM232" s="85"/>
      <c r="BN232" s="85"/>
      <c r="BO232" s="85"/>
      <c r="BP232" s="85"/>
      <c r="BQ232" s="85"/>
      <c r="BR232" s="85"/>
      <c r="BS232" s="85"/>
      <c r="BT232" s="85"/>
      <c r="BU232" s="85"/>
      <c r="BV232" s="85"/>
      <c r="BW232" s="85"/>
      <c r="BX232" s="85"/>
      <c r="BY232" s="85"/>
      <c r="BZ232" s="85"/>
      <c r="CA232" s="85"/>
      <c r="CB232" s="85"/>
      <c r="CC232" s="85"/>
      <c r="CD232" s="85"/>
      <c r="CE232" s="85"/>
      <c r="CF232" s="85"/>
      <c r="CG232" s="85"/>
      <c r="CH232" s="85"/>
      <c r="CI232" s="85"/>
      <c r="CJ232" s="85"/>
      <c r="CK232" s="85"/>
      <c r="CL232" s="85">
        <v>0</v>
      </c>
      <c r="CM232" s="110">
        <v>63352000</v>
      </c>
      <c r="CN232" s="85"/>
      <c r="CO232" s="89">
        <v>46284</v>
      </c>
      <c r="CP232" s="89">
        <f t="shared" si="9"/>
        <v>46464</v>
      </c>
      <c r="CQ232" s="115">
        <v>63352000</v>
      </c>
      <c r="CR232" s="85" t="s">
        <v>223</v>
      </c>
      <c r="CS232" s="89">
        <v>46041</v>
      </c>
      <c r="CT232" s="128">
        <v>3746101008220</v>
      </c>
      <c r="CU232" s="85"/>
      <c r="CV232" s="85"/>
      <c r="CW232" s="85" t="s">
        <v>2861</v>
      </c>
      <c r="CX232" s="85" t="s">
        <v>203</v>
      </c>
      <c r="CY232" s="85" t="s">
        <v>2862</v>
      </c>
      <c r="CZ232" s="85">
        <v>2537</v>
      </c>
      <c r="DA232" s="85" t="s">
        <v>152</v>
      </c>
      <c r="DB232" s="85">
        <v>1</v>
      </c>
      <c r="DC232" s="85" t="s">
        <v>153</v>
      </c>
      <c r="DD232" s="85"/>
      <c r="DE232" s="85"/>
      <c r="DF232" s="85"/>
      <c r="DG232" s="85"/>
      <c r="DH232" s="85"/>
      <c r="DI232" s="85"/>
      <c r="DJ232" s="85"/>
      <c r="DK232" s="85"/>
      <c r="DL232" s="85"/>
      <c r="DM232" s="85"/>
      <c r="DN232" s="85"/>
      <c r="DO232" s="85"/>
      <c r="DP232" s="85"/>
      <c r="DQ232" s="85"/>
      <c r="DR232" s="85"/>
      <c r="DS232" s="85"/>
      <c r="DT232" s="86"/>
      <c r="DU232" s="81"/>
      <c r="DV232" s="72"/>
      <c r="DW232" s="72"/>
      <c r="DX232" s="72"/>
      <c r="DY232" s="72"/>
      <c r="DZ232" s="74"/>
      <c r="EA232" s="68"/>
      <c r="EB232" s="68"/>
      <c r="EC232" s="68"/>
      <c r="ED232" s="68"/>
      <c r="EE232" s="68"/>
      <c r="EF232" s="68"/>
      <c r="EG232" s="68"/>
      <c r="EH232" s="68"/>
      <c r="EI232" s="68"/>
      <c r="EJ232" s="68"/>
      <c r="EK232" s="68"/>
    </row>
    <row r="233" spans="1:141" ht="30" customHeight="1">
      <c r="A233" s="2" t="s">
        <v>2064</v>
      </c>
      <c r="B233" s="84">
        <v>2026</v>
      </c>
      <c r="C233" s="85" t="s">
        <v>2863</v>
      </c>
      <c r="D233" s="85" t="e">
        <v>#REF!</v>
      </c>
      <c r="E233" s="85" t="s">
        <v>125</v>
      </c>
      <c r="F233" s="85">
        <v>147307</v>
      </c>
      <c r="G233" s="89">
        <v>46036</v>
      </c>
      <c r="H233" s="85" t="s">
        <v>2864</v>
      </c>
      <c r="I233" s="85" t="s">
        <v>2865</v>
      </c>
      <c r="J233" s="92" t="s">
        <v>2866</v>
      </c>
      <c r="K233" s="92" t="s">
        <v>2867</v>
      </c>
      <c r="L233" s="85" t="s">
        <v>2868</v>
      </c>
      <c r="M233" s="85" t="s">
        <v>2869</v>
      </c>
      <c r="N233" s="85">
        <v>80111700</v>
      </c>
      <c r="O233" s="85" t="s">
        <v>2870</v>
      </c>
      <c r="P233" s="85" t="s">
        <v>2871</v>
      </c>
      <c r="Q233" s="85">
        <v>182</v>
      </c>
      <c r="R233" s="89">
        <v>46031</v>
      </c>
      <c r="S233" s="85">
        <v>368</v>
      </c>
      <c r="T233" s="89">
        <v>46041</v>
      </c>
      <c r="U233" s="85" t="s">
        <v>134</v>
      </c>
      <c r="V233" s="85" t="s">
        <v>135</v>
      </c>
      <c r="W233" s="85" t="s">
        <v>460</v>
      </c>
      <c r="X233" s="85">
        <v>1</v>
      </c>
      <c r="Y233" s="85" t="s">
        <v>2872</v>
      </c>
      <c r="Z233" s="85" t="s">
        <v>2868</v>
      </c>
      <c r="AA233" s="85" t="s">
        <v>138</v>
      </c>
      <c r="AB233" s="85" t="s">
        <v>139</v>
      </c>
      <c r="AC233" s="85" t="s">
        <v>218</v>
      </c>
      <c r="AD233" s="85"/>
      <c r="AE233" s="85">
        <v>52391739</v>
      </c>
      <c r="AF233" s="85">
        <v>1</v>
      </c>
      <c r="AG233" s="89">
        <v>28702</v>
      </c>
      <c r="AH233" s="85" t="s">
        <v>2873</v>
      </c>
      <c r="AI233" s="85"/>
      <c r="AJ233" s="92">
        <v>3142062005</v>
      </c>
      <c r="AK233" s="85" t="s">
        <v>2874</v>
      </c>
      <c r="AL233" s="85" t="s">
        <v>189</v>
      </c>
      <c r="AM233" s="85" t="s">
        <v>234</v>
      </c>
      <c r="AN233" s="85" t="s">
        <v>2859</v>
      </c>
      <c r="AO233" s="85">
        <v>52116336</v>
      </c>
      <c r="AP233" s="85" t="s">
        <v>927</v>
      </c>
      <c r="AQ233" s="85"/>
      <c r="AR233" s="85"/>
      <c r="AS233" s="89">
        <v>46062</v>
      </c>
      <c r="AT233" s="85"/>
      <c r="AU233" s="85"/>
      <c r="AV233" s="85"/>
      <c r="AW233" s="85"/>
      <c r="AX233" s="85" t="s">
        <v>2860</v>
      </c>
      <c r="AY233" s="85" t="s">
        <v>147</v>
      </c>
      <c r="AZ233" s="105">
        <v>46035</v>
      </c>
      <c r="BA233" s="105">
        <v>46036</v>
      </c>
      <c r="BB233" s="115">
        <v>24520000</v>
      </c>
      <c r="BC233" s="105">
        <v>46042</v>
      </c>
      <c r="BD233" s="105">
        <v>46284</v>
      </c>
      <c r="BE233" s="105">
        <f t="shared" si="10"/>
        <v>46284</v>
      </c>
      <c r="BF233" s="122"/>
      <c r="BG233" s="85" t="s">
        <v>929</v>
      </c>
      <c r="BH233" s="110">
        <v>3065000</v>
      </c>
      <c r="BI233" s="85"/>
      <c r="BJ233" s="85"/>
      <c r="BK233" s="85"/>
      <c r="BL233" s="85"/>
      <c r="BM233" s="85"/>
      <c r="BN233" s="85"/>
      <c r="BO233" s="85"/>
      <c r="BP233" s="85"/>
      <c r="BQ233" s="85"/>
      <c r="BR233" s="85"/>
      <c r="BS233" s="85"/>
      <c r="BT233" s="85"/>
      <c r="BU233" s="85"/>
      <c r="BV233" s="85"/>
      <c r="BW233" s="85"/>
      <c r="BX233" s="85"/>
      <c r="BY233" s="85"/>
      <c r="BZ233" s="85"/>
      <c r="CA233" s="85"/>
      <c r="CB233" s="85"/>
      <c r="CC233" s="85"/>
      <c r="CD233" s="85"/>
      <c r="CE233" s="85"/>
      <c r="CF233" s="85"/>
      <c r="CG233" s="85"/>
      <c r="CH233" s="85"/>
      <c r="CI233" s="85"/>
      <c r="CJ233" s="85"/>
      <c r="CK233" s="85"/>
      <c r="CL233" s="85">
        <v>0</v>
      </c>
      <c r="CM233" s="110">
        <v>24520000</v>
      </c>
      <c r="CN233" s="85"/>
      <c r="CO233" s="89">
        <v>46284</v>
      </c>
      <c r="CP233" s="89">
        <f t="shared" si="9"/>
        <v>46464</v>
      </c>
      <c r="CQ233" s="115">
        <v>24520000</v>
      </c>
      <c r="CR233" s="85" t="s">
        <v>172</v>
      </c>
      <c r="CS233" s="89">
        <v>46037</v>
      </c>
      <c r="CT233" s="128" t="s">
        <v>2875</v>
      </c>
      <c r="CU233" s="85"/>
      <c r="CV233" s="85"/>
      <c r="CW233" s="85" t="s">
        <v>2876</v>
      </c>
      <c r="CX233" s="85" t="s">
        <v>218</v>
      </c>
      <c r="CY233" s="85" t="s">
        <v>324</v>
      </c>
      <c r="CZ233" s="85">
        <v>2537</v>
      </c>
      <c r="DA233" s="85" t="s">
        <v>152</v>
      </c>
      <c r="DB233" s="85">
        <v>1</v>
      </c>
      <c r="DC233" s="85" t="s">
        <v>153</v>
      </c>
      <c r="DD233" s="85"/>
      <c r="DE233" s="85"/>
      <c r="DF233" s="85"/>
      <c r="DG233" s="85"/>
      <c r="DH233" s="85"/>
      <c r="DI233" s="85"/>
      <c r="DJ233" s="85"/>
      <c r="DK233" s="85"/>
      <c r="DL233" s="85"/>
      <c r="DM233" s="85"/>
      <c r="DN233" s="85"/>
      <c r="DO233" s="85"/>
      <c r="DP233" s="85"/>
      <c r="DQ233" s="85"/>
      <c r="DR233" s="85"/>
      <c r="DS233" s="85"/>
      <c r="DT233" s="86"/>
      <c r="DU233" s="81"/>
      <c r="DV233" s="72"/>
      <c r="DW233" s="72"/>
      <c r="DX233" s="72"/>
      <c r="DY233" s="72"/>
      <c r="DZ233" s="74"/>
      <c r="EA233" s="68"/>
      <c r="EB233" s="68"/>
      <c r="EC233" s="68"/>
      <c r="ED233" s="68"/>
      <c r="EE233" s="68"/>
      <c r="EF233" s="68"/>
      <c r="EG233" s="68"/>
      <c r="EH233" s="68"/>
      <c r="EI233" s="68"/>
      <c r="EJ233" s="68"/>
      <c r="EK233" s="68"/>
    </row>
    <row r="234" spans="1:141" ht="30" customHeight="1">
      <c r="A234" s="2" t="s">
        <v>2064</v>
      </c>
      <c r="B234" s="84">
        <v>2026</v>
      </c>
      <c r="C234" s="85" t="s">
        <v>2877</v>
      </c>
      <c r="D234" s="85" t="e">
        <v>#REF!</v>
      </c>
      <c r="E234" s="85" t="s">
        <v>125</v>
      </c>
      <c r="F234" s="85">
        <v>147307</v>
      </c>
      <c r="G234" s="89">
        <v>46036</v>
      </c>
      <c r="H234" s="85" t="s">
        <v>2864</v>
      </c>
      <c r="I234" s="85" t="s">
        <v>2878</v>
      </c>
      <c r="J234" s="92" t="s">
        <v>2879</v>
      </c>
      <c r="K234" s="92" t="s">
        <v>2880</v>
      </c>
      <c r="L234" s="85" t="s">
        <v>2881</v>
      </c>
      <c r="M234" s="85" t="s">
        <v>2869</v>
      </c>
      <c r="N234" s="85">
        <v>80111700</v>
      </c>
      <c r="O234" s="85" t="s">
        <v>2870</v>
      </c>
      <c r="P234" s="85" t="s">
        <v>2882</v>
      </c>
      <c r="Q234" s="85">
        <v>182</v>
      </c>
      <c r="R234" s="89">
        <v>46031</v>
      </c>
      <c r="S234" s="85">
        <v>369</v>
      </c>
      <c r="T234" s="89">
        <v>46041</v>
      </c>
      <c r="U234" s="85" t="s">
        <v>134</v>
      </c>
      <c r="V234" s="85" t="s">
        <v>135</v>
      </c>
      <c r="W234" s="85" t="s">
        <v>460</v>
      </c>
      <c r="X234" s="85">
        <v>1</v>
      </c>
      <c r="Y234" s="85" t="s">
        <v>2883</v>
      </c>
      <c r="Z234" s="85" t="s">
        <v>2881</v>
      </c>
      <c r="AA234" s="85" t="s">
        <v>138</v>
      </c>
      <c r="AB234" s="85" t="s">
        <v>139</v>
      </c>
      <c r="AC234" s="85" t="s">
        <v>447</v>
      </c>
      <c r="AD234" s="85"/>
      <c r="AE234" s="85">
        <v>24040547</v>
      </c>
      <c r="AF234" s="85">
        <v>5</v>
      </c>
      <c r="AG234" s="89">
        <v>21637</v>
      </c>
      <c r="AH234" s="85" t="s">
        <v>2884</v>
      </c>
      <c r="AI234" s="85" t="e">
        <v>#REF!</v>
      </c>
      <c r="AJ234" s="92">
        <v>3212960200</v>
      </c>
      <c r="AK234" s="85" t="s">
        <v>2885</v>
      </c>
      <c r="AL234" s="85" t="s">
        <v>271</v>
      </c>
      <c r="AM234" s="85" t="s">
        <v>2886</v>
      </c>
      <c r="AN234" s="85" t="s">
        <v>2859</v>
      </c>
      <c r="AO234" s="85">
        <v>52116336</v>
      </c>
      <c r="AP234" s="85" t="s">
        <v>927</v>
      </c>
      <c r="AQ234" s="85"/>
      <c r="AR234" s="85"/>
      <c r="AS234" s="89">
        <v>46062</v>
      </c>
      <c r="AT234" s="85"/>
      <c r="AU234" s="85"/>
      <c r="AV234" s="85"/>
      <c r="AW234" s="85"/>
      <c r="AX234" s="85" t="s">
        <v>2860</v>
      </c>
      <c r="AY234" s="85" t="s">
        <v>147</v>
      </c>
      <c r="AZ234" s="105">
        <v>46035</v>
      </c>
      <c r="BA234" s="105">
        <v>46036</v>
      </c>
      <c r="BB234" s="115">
        <v>24520000</v>
      </c>
      <c r="BC234" s="105">
        <v>46042</v>
      </c>
      <c r="BD234" s="105">
        <v>46284</v>
      </c>
      <c r="BE234" s="105">
        <f t="shared" si="10"/>
        <v>46284</v>
      </c>
      <c r="BF234" s="122"/>
      <c r="BG234" s="85" t="s">
        <v>929</v>
      </c>
      <c r="BH234" s="110">
        <v>3065000</v>
      </c>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v>0</v>
      </c>
      <c r="CM234" s="110">
        <v>24520000</v>
      </c>
      <c r="CN234" s="85"/>
      <c r="CO234" s="89">
        <v>46284</v>
      </c>
      <c r="CP234" s="89">
        <f t="shared" si="9"/>
        <v>46464</v>
      </c>
      <c r="CQ234" s="115">
        <v>24520000</v>
      </c>
      <c r="CR234" s="85" t="s">
        <v>149</v>
      </c>
      <c r="CS234" s="89">
        <v>46037</v>
      </c>
      <c r="CT234" s="128" t="s">
        <v>2887</v>
      </c>
      <c r="CU234" s="85"/>
      <c r="CV234" s="85"/>
      <c r="CW234" s="85" t="s">
        <v>2876</v>
      </c>
      <c r="CX234" s="85" t="s">
        <v>447</v>
      </c>
      <c r="CY234" s="85" t="s">
        <v>1295</v>
      </c>
      <c r="CZ234" s="85">
        <v>2537</v>
      </c>
      <c r="DA234" s="85" t="s">
        <v>152</v>
      </c>
      <c r="DB234" s="85">
        <v>1</v>
      </c>
      <c r="DC234" s="85" t="s">
        <v>153</v>
      </c>
      <c r="DD234" s="85"/>
      <c r="DE234" s="85"/>
      <c r="DF234" s="85"/>
      <c r="DG234" s="85"/>
      <c r="DH234" s="85"/>
      <c r="DI234" s="85"/>
      <c r="DJ234" s="85"/>
      <c r="DK234" s="85"/>
      <c r="DL234" s="85"/>
      <c r="DM234" s="85"/>
      <c r="DN234" s="85"/>
      <c r="DO234" s="85"/>
      <c r="DP234" s="85"/>
      <c r="DQ234" s="85"/>
      <c r="DR234" s="85"/>
      <c r="DS234" s="85"/>
      <c r="DT234" s="86"/>
      <c r="DU234" s="81"/>
      <c r="DV234" s="72"/>
      <c r="DW234" s="72"/>
      <c r="DX234" s="72"/>
      <c r="DY234" s="72"/>
      <c r="DZ234" s="74"/>
      <c r="EA234" s="68"/>
      <c r="EB234" s="68"/>
      <c r="EC234" s="68"/>
      <c r="ED234" s="68"/>
      <c r="EE234" s="68"/>
      <c r="EF234" s="68"/>
      <c r="EG234" s="68"/>
      <c r="EH234" s="68"/>
      <c r="EI234" s="68"/>
      <c r="EJ234" s="68"/>
      <c r="EK234" s="68"/>
    </row>
    <row r="235" spans="1:141" ht="30" customHeight="1">
      <c r="A235" s="2" t="s">
        <v>2064</v>
      </c>
      <c r="B235" s="84">
        <v>2026</v>
      </c>
      <c r="C235" s="85" t="s">
        <v>2888</v>
      </c>
      <c r="D235" s="85" t="e">
        <v>#REF!</v>
      </c>
      <c r="E235" s="85" t="s">
        <v>125</v>
      </c>
      <c r="F235" s="85">
        <v>147307</v>
      </c>
      <c r="G235" s="89">
        <v>46036</v>
      </c>
      <c r="H235" s="85" t="s">
        <v>2864</v>
      </c>
      <c r="I235" s="85" t="s">
        <v>2889</v>
      </c>
      <c r="J235" s="92" t="s">
        <v>2890</v>
      </c>
      <c r="K235" s="92" t="s">
        <v>2891</v>
      </c>
      <c r="L235" s="85" t="s">
        <v>2892</v>
      </c>
      <c r="M235" s="85" t="s">
        <v>2869</v>
      </c>
      <c r="N235" s="85">
        <v>80111700</v>
      </c>
      <c r="O235" s="85" t="s">
        <v>2870</v>
      </c>
      <c r="P235" s="85" t="s">
        <v>2893</v>
      </c>
      <c r="Q235" s="85">
        <v>182</v>
      </c>
      <c r="R235" s="89">
        <v>46031</v>
      </c>
      <c r="S235" s="85">
        <v>1732</v>
      </c>
      <c r="T235" s="89">
        <v>46042</v>
      </c>
      <c r="U235" s="85" t="s">
        <v>134</v>
      </c>
      <c r="V235" s="85" t="s">
        <v>135</v>
      </c>
      <c r="W235" s="85" t="s">
        <v>460</v>
      </c>
      <c r="X235" s="85">
        <v>1</v>
      </c>
      <c r="Y235" s="85" t="s">
        <v>2894</v>
      </c>
      <c r="Z235" s="85" t="s">
        <v>2892</v>
      </c>
      <c r="AA235" s="85" t="s">
        <v>138</v>
      </c>
      <c r="AB235" s="85" t="s">
        <v>139</v>
      </c>
      <c r="AC235" s="85" t="s">
        <v>203</v>
      </c>
      <c r="AD235" s="85"/>
      <c r="AE235" s="85">
        <v>51586109</v>
      </c>
      <c r="AF235" s="85">
        <v>4</v>
      </c>
      <c r="AG235" s="89">
        <v>22262</v>
      </c>
      <c r="AH235" s="85" t="s">
        <v>2895</v>
      </c>
      <c r="AI235" s="85"/>
      <c r="AJ235" s="92" t="s">
        <v>2896</v>
      </c>
      <c r="AK235" s="85" t="s">
        <v>2897</v>
      </c>
      <c r="AL235" s="85" t="s">
        <v>221</v>
      </c>
      <c r="AM235" s="85" t="s">
        <v>144</v>
      </c>
      <c r="AN235" s="85" t="s">
        <v>2859</v>
      </c>
      <c r="AO235" s="85">
        <v>52116336</v>
      </c>
      <c r="AP235" s="85" t="s">
        <v>927</v>
      </c>
      <c r="AQ235" s="85"/>
      <c r="AR235" s="85"/>
      <c r="AS235" s="89">
        <v>46062</v>
      </c>
      <c r="AT235" s="85"/>
      <c r="AU235" s="85"/>
      <c r="AV235" s="85"/>
      <c r="AW235" s="85"/>
      <c r="AX235" s="85" t="s">
        <v>2860</v>
      </c>
      <c r="AY235" s="85" t="s">
        <v>147</v>
      </c>
      <c r="AZ235" s="105">
        <v>46035</v>
      </c>
      <c r="BA235" s="105">
        <v>46036</v>
      </c>
      <c r="BB235" s="115">
        <v>24520000</v>
      </c>
      <c r="BC235" s="105">
        <v>46042</v>
      </c>
      <c r="BD235" s="105">
        <v>46284</v>
      </c>
      <c r="BE235" s="105">
        <f t="shared" si="10"/>
        <v>46284</v>
      </c>
      <c r="BF235" s="122"/>
      <c r="BG235" s="85" t="s">
        <v>929</v>
      </c>
      <c r="BH235" s="110">
        <v>3065000</v>
      </c>
      <c r="BI235" s="85"/>
      <c r="BJ235" s="85"/>
      <c r="BK235" s="85"/>
      <c r="BL235" s="85"/>
      <c r="BM235" s="85"/>
      <c r="BN235" s="85"/>
      <c r="BO235" s="85"/>
      <c r="BP235" s="85"/>
      <c r="BQ235" s="85"/>
      <c r="BR235" s="85"/>
      <c r="BS235" s="85"/>
      <c r="BT235" s="85"/>
      <c r="BU235" s="85"/>
      <c r="BV235" s="85"/>
      <c r="BW235" s="85"/>
      <c r="BX235" s="85"/>
      <c r="BY235" s="85"/>
      <c r="BZ235" s="85"/>
      <c r="CA235" s="85"/>
      <c r="CB235" s="85"/>
      <c r="CC235" s="85"/>
      <c r="CD235" s="85"/>
      <c r="CE235" s="85"/>
      <c r="CF235" s="85"/>
      <c r="CG235" s="85"/>
      <c r="CH235" s="85"/>
      <c r="CI235" s="85"/>
      <c r="CJ235" s="85"/>
      <c r="CK235" s="85"/>
      <c r="CL235" s="85">
        <v>0</v>
      </c>
      <c r="CM235" s="110">
        <v>24520000</v>
      </c>
      <c r="CN235" s="85"/>
      <c r="CO235" s="89">
        <v>46284</v>
      </c>
      <c r="CP235" s="89">
        <f t="shared" si="9"/>
        <v>46464</v>
      </c>
      <c r="CQ235" s="115">
        <v>24520000</v>
      </c>
      <c r="CR235" s="85" t="s">
        <v>223</v>
      </c>
      <c r="CS235" s="89">
        <v>46036</v>
      </c>
      <c r="CT235" s="128">
        <v>1146101096042</v>
      </c>
      <c r="CU235" s="85"/>
      <c r="CV235" s="85"/>
      <c r="CW235" s="85" t="s">
        <v>2876</v>
      </c>
      <c r="CX235" s="85" t="s">
        <v>203</v>
      </c>
      <c r="CY235" s="85" t="s">
        <v>464</v>
      </c>
      <c r="CZ235" s="85">
        <v>2537</v>
      </c>
      <c r="DA235" s="85" t="s">
        <v>152</v>
      </c>
      <c r="DB235" s="85">
        <v>1</v>
      </c>
      <c r="DC235" s="85" t="s">
        <v>153</v>
      </c>
      <c r="DD235" s="85"/>
      <c r="DE235" s="85"/>
      <c r="DF235" s="85"/>
      <c r="DG235" s="85"/>
      <c r="DH235" s="85"/>
      <c r="DI235" s="85"/>
      <c r="DJ235" s="85"/>
      <c r="DK235" s="85"/>
      <c r="DL235" s="85"/>
      <c r="DM235" s="85"/>
      <c r="DN235" s="85"/>
      <c r="DO235" s="85"/>
      <c r="DP235" s="85"/>
      <c r="DQ235" s="85"/>
      <c r="DR235" s="85"/>
      <c r="DS235" s="85"/>
      <c r="DT235" s="86"/>
      <c r="DU235" s="81"/>
      <c r="DV235" s="72"/>
      <c r="DW235" s="72"/>
      <c r="DX235" s="72"/>
      <c r="DY235" s="72"/>
      <c r="DZ235" s="74"/>
      <c r="EA235" s="68"/>
      <c r="EB235" s="68"/>
      <c r="EC235" s="68"/>
      <c r="ED235" s="68"/>
      <c r="EE235" s="68"/>
      <c r="EF235" s="68"/>
      <c r="EG235" s="68"/>
      <c r="EH235" s="68"/>
      <c r="EI235" s="68"/>
      <c r="EJ235" s="68"/>
      <c r="EK235" s="68"/>
    </row>
    <row r="236" spans="1:141" ht="30" customHeight="1">
      <c r="A236" s="2" t="s">
        <v>2064</v>
      </c>
      <c r="B236" s="84">
        <v>2026</v>
      </c>
      <c r="C236" s="85" t="s">
        <v>2898</v>
      </c>
      <c r="D236" s="85" t="e">
        <v>#REF!</v>
      </c>
      <c r="E236" s="85" t="s">
        <v>125</v>
      </c>
      <c r="F236" s="85">
        <v>147307</v>
      </c>
      <c r="G236" s="89">
        <v>46036</v>
      </c>
      <c r="H236" s="85" t="s">
        <v>2864</v>
      </c>
      <c r="I236" s="85" t="s">
        <v>2899</v>
      </c>
      <c r="J236" s="92" t="s">
        <v>2900</v>
      </c>
      <c r="K236" s="92" t="s">
        <v>2901</v>
      </c>
      <c r="L236" s="85" t="s">
        <v>2902</v>
      </c>
      <c r="M236" s="85" t="s">
        <v>2869</v>
      </c>
      <c r="N236" s="85">
        <v>80111700</v>
      </c>
      <c r="O236" s="85" t="s">
        <v>2870</v>
      </c>
      <c r="P236" s="85" t="s">
        <v>2903</v>
      </c>
      <c r="Q236" s="85">
        <v>182</v>
      </c>
      <c r="R236" s="89">
        <v>46031</v>
      </c>
      <c r="S236" s="85">
        <v>317</v>
      </c>
      <c r="T236" s="89">
        <v>46041</v>
      </c>
      <c r="U236" s="85" t="s">
        <v>134</v>
      </c>
      <c r="V236" s="85" t="s">
        <v>135</v>
      </c>
      <c r="W236" s="85" t="s">
        <v>460</v>
      </c>
      <c r="X236" s="85">
        <v>1</v>
      </c>
      <c r="Y236" s="85" t="s">
        <v>2904</v>
      </c>
      <c r="Z236" s="85" t="s">
        <v>2902</v>
      </c>
      <c r="AA236" s="85" t="s">
        <v>138</v>
      </c>
      <c r="AB236" s="85" t="s">
        <v>139</v>
      </c>
      <c r="AC236" s="85" t="s">
        <v>461</v>
      </c>
      <c r="AD236" s="85"/>
      <c r="AE236" s="85">
        <v>1001116114</v>
      </c>
      <c r="AF236" s="85">
        <v>5</v>
      </c>
      <c r="AG236" s="89">
        <v>34931</v>
      </c>
      <c r="AH236" s="85" t="s">
        <v>2905</v>
      </c>
      <c r="AI236" s="85"/>
      <c r="AJ236" s="92">
        <v>3102698891</v>
      </c>
      <c r="AK236" s="85" t="s">
        <v>2906</v>
      </c>
      <c r="AL236" s="85" t="s">
        <v>143</v>
      </c>
      <c r="AM236" s="85" t="s">
        <v>222</v>
      </c>
      <c r="AN236" s="85" t="s">
        <v>2859</v>
      </c>
      <c r="AO236" s="85">
        <v>52116336</v>
      </c>
      <c r="AP236" s="85" t="s">
        <v>927</v>
      </c>
      <c r="AQ236" s="85"/>
      <c r="AR236" s="85"/>
      <c r="AS236" s="89">
        <v>46062</v>
      </c>
      <c r="AT236" s="85"/>
      <c r="AU236" s="85"/>
      <c r="AV236" s="85"/>
      <c r="AW236" s="85"/>
      <c r="AX236" s="85" t="s">
        <v>2860</v>
      </c>
      <c r="AY236" s="85" t="s">
        <v>147</v>
      </c>
      <c r="AZ236" s="105">
        <v>46035</v>
      </c>
      <c r="BA236" s="105">
        <v>46038</v>
      </c>
      <c r="BB236" s="115">
        <v>24520000</v>
      </c>
      <c r="BC236" s="105">
        <v>46042</v>
      </c>
      <c r="BD236" s="105">
        <v>46284</v>
      </c>
      <c r="BE236" s="105">
        <f t="shared" si="10"/>
        <v>46284</v>
      </c>
      <c r="BF236" s="122"/>
      <c r="BG236" s="85" t="s">
        <v>929</v>
      </c>
      <c r="BH236" s="110">
        <v>3065000</v>
      </c>
      <c r="BI236" s="85"/>
      <c r="BJ236" s="85"/>
      <c r="BK236" s="85"/>
      <c r="BL236" s="85"/>
      <c r="BM236" s="85"/>
      <c r="BN236" s="85"/>
      <c r="BO236" s="85"/>
      <c r="BP236" s="85"/>
      <c r="BQ236" s="85"/>
      <c r="BR236" s="85"/>
      <c r="BS236" s="85"/>
      <c r="BT236" s="85"/>
      <c r="BU236" s="85"/>
      <c r="BV236" s="85"/>
      <c r="BW236" s="85"/>
      <c r="BX236" s="85"/>
      <c r="BY236" s="85"/>
      <c r="BZ236" s="85"/>
      <c r="CA236" s="85"/>
      <c r="CB236" s="85"/>
      <c r="CC236" s="85"/>
      <c r="CD236" s="85"/>
      <c r="CE236" s="85"/>
      <c r="CF236" s="85"/>
      <c r="CG236" s="85"/>
      <c r="CH236" s="85"/>
      <c r="CI236" s="85"/>
      <c r="CJ236" s="85"/>
      <c r="CK236" s="85"/>
      <c r="CL236" s="85">
        <v>0</v>
      </c>
      <c r="CM236" s="110">
        <v>24520000</v>
      </c>
      <c r="CN236" s="85"/>
      <c r="CO236" s="89">
        <v>46284</v>
      </c>
      <c r="CP236" s="89">
        <f t="shared" si="9"/>
        <v>46464</v>
      </c>
      <c r="CQ236" s="115">
        <v>24520000</v>
      </c>
      <c r="CR236" s="85" t="s">
        <v>223</v>
      </c>
      <c r="CS236" s="89">
        <v>46036</v>
      </c>
      <c r="CT236" s="128">
        <v>2144101489479</v>
      </c>
      <c r="CU236" s="85"/>
      <c r="CV236" s="85"/>
      <c r="CW236" s="85" t="s">
        <v>2876</v>
      </c>
      <c r="CX236" s="85" t="s">
        <v>461</v>
      </c>
      <c r="CY236" s="85" t="s">
        <v>957</v>
      </c>
      <c r="CZ236" s="85">
        <v>2537</v>
      </c>
      <c r="DA236" s="85" t="s">
        <v>152</v>
      </c>
      <c r="DB236" s="85">
        <v>1</v>
      </c>
      <c r="DC236" s="85" t="s">
        <v>153</v>
      </c>
      <c r="DD236" s="85"/>
      <c r="DE236" s="85"/>
      <c r="DF236" s="85"/>
      <c r="DG236" s="85"/>
      <c r="DH236" s="85"/>
      <c r="DI236" s="85"/>
      <c r="DJ236" s="85"/>
      <c r="DK236" s="85"/>
      <c r="DL236" s="85"/>
      <c r="DM236" s="85"/>
      <c r="DN236" s="85"/>
      <c r="DO236" s="85"/>
      <c r="DP236" s="85"/>
      <c r="DQ236" s="85"/>
      <c r="DR236" s="85"/>
      <c r="DS236" s="85"/>
      <c r="DT236" s="86"/>
      <c r="DU236" s="81"/>
      <c r="DV236" s="72"/>
      <c r="DW236" s="72"/>
      <c r="DX236" s="72"/>
      <c r="DY236" s="72"/>
      <c r="DZ236" s="74"/>
      <c r="EA236" s="68"/>
      <c r="EB236" s="68"/>
      <c r="EC236" s="68"/>
      <c r="ED236" s="68"/>
      <c r="EE236" s="68"/>
      <c r="EF236" s="68"/>
      <c r="EG236" s="68"/>
      <c r="EH236" s="68"/>
      <c r="EI236" s="68"/>
      <c r="EJ236" s="68"/>
      <c r="EK236" s="68"/>
    </row>
    <row r="237" spans="1:141" ht="30" customHeight="1">
      <c r="A237" s="2" t="s">
        <v>2064</v>
      </c>
      <c r="B237" s="84">
        <v>2026</v>
      </c>
      <c r="C237" s="85" t="s">
        <v>2907</v>
      </c>
      <c r="D237" s="85" t="e">
        <v>#REF!</v>
      </c>
      <c r="E237" s="85" t="s">
        <v>125</v>
      </c>
      <c r="F237" s="85">
        <v>144921</v>
      </c>
      <c r="G237" s="89">
        <v>46036</v>
      </c>
      <c r="H237" s="85" t="s">
        <v>2908</v>
      </c>
      <c r="I237" s="85" t="s">
        <v>2909</v>
      </c>
      <c r="J237" s="92" t="s">
        <v>2910</v>
      </c>
      <c r="K237" s="92" t="s">
        <v>2911</v>
      </c>
      <c r="L237" s="85" t="s">
        <v>2912</v>
      </c>
      <c r="M237" s="85" t="s">
        <v>2913</v>
      </c>
      <c r="N237" s="85">
        <v>80111700</v>
      </c>
      <c r="O237" s="85" t="s">
        <v>2914</v>
      </c>
      <c r="P237" s="85" t="s">
        <v>2915</v>
      </c>
      <c r="Q237" s="85">
        <v>128</v>
      </c>
      <c r="R237" s="89">
        <v>46028</v>
      </c>
      <c r="S237" s="85">
        <v>370</v>
      </c>
      <c r="T237" s="89">
        <v>46041</v>
      </c>
      <c r="U237" s="85" t="s">
        <v>134</v>
      </c>
      <c r="V237" s="85" t="s">
        <v>135</v>
      </c>
      <c r="W237" s="85" t="s">
        <v>136</v>
      </c>
      <c r="X237" s="85">
        <v>1</v>
      </c>
      <c r="Y237" s="85" t="s">
        <v>2916</v>
      </c>
      <c r="Z237" s="85" t="s">
        <v>2912</v>
      </c>
      <c r="AA237" s="85" t="s">
        <v>138</v>
      </c>
      <c r="AB237" s="85" t="s">
        <v>139</v>
      </c>
      <c r="AC237" s="85" t="s">
        <v>203</v>
      </c>
      <c r="AD237" s="85"/>
      <c r="AE237" s="85">
        <v>1019100072</v>
      </c>
      <c r="AF237" s="85">
        <v>1</v>
      </c>
      <c r="AG237" s="89">
        <v>34606</v>
      </c>
      <c r="AH237" s="85" t="s">
        <v>2917</v>
      </c>
      <c r="AI237" s="85"/>
      <c r="AJ237" s="92">
        <v>3043975235</v>
      </c>
      <c r="AK237" s="85" t="s">
        <v>2918</v>
      </c>
      <c r="AL237" s="85" t="s">
        <v>143</v>
      </c>
      <c r="AM237" s="85" t="s">
        <v>385</v>
      </c>
      <c r="AN237" s="85" t="s">
        <v>145</v>
      </c>
      <c r="AO237" s="85">
        <v>0</v>
      </c>
      <c r="AP237" s="85">
        <v>0</v>
      </c>
      <c r="AQ237" s="85"/>
      <c r="AR237" s="85"/>
      <c r="AS237" s="89">
        <v>46062</v>
      </c>
      <c r="AT237" s="85"/>
      <c r="AU237" s="85"/>
      <c r="AV237" s="85"/>
      <c r="AW237" s="85"/>
      <c r="AX237" s="85" t="s">
        <v>146</v>
      </c>
      <c r="AY237" s="85" t="s">
        <v>147</v>
      </c>
      <c r="AZ237" s="105">
        <v>46035</v>
      </c>
      <c r="BA237" s="105">
        <v>46036</v>
      </c>
      <c r="BB237" s="115">
        <v>97305000</v>
      </c>
      <c r="BC237" s="105">
        <v>46042</v>
      </c>
      <c r="BD237" s="105">
        <v>46375</v>
      </c>
      <c r="BE237" s="105">
        <f t="shared" si="10"/>
        <v>46375</v>
      </c>
      <c r="BF237" s="122"/>
      <c r="BG237" s="85" t="s">
        <v>148</v>
      </c>
      <c r="BH237" s="110">
        <v>8755000</v>
      </c>
      <c r="BI237" s="85"/>
      <c r="BJ237" s="85"/>
      <c r="BK237" s="85"/>
      <c r="BL237" s="85"/>
      <c r="BM237" s="85"/>
      <c r="BN237" s="85"/>
      <c r="BO237" s="85"/>
      <c r="BP237" s="85"/>
      <c r="BQ237" s="85"/>
      <c r="BR237" s="85"/>
      <c r="BS237" s="85"/>
      <c r="BT237" s="85"/>
      <c r="BU237" s="85"/>
      <c r="BV237" s="85"/>
      <c r="BW237" s="85"/>
      <c r="BX237" s="85"/>
      <c r="BY237" s="85"/>
      <c r="BZ237" s="85"/>
      <c r="CA237" s="85"/>
      <c r="CB237" s="85"/>
      <c r="CC237" s="85"/>
      <c r="CD237" s="85"/>
      <c r="CE237" s="85"/>
      <c r="CF237" s="85"/>
      <c r="CG237" s="85"/>
      <c r="CH237" s="85"/>
      <c r="CI237" s="85"/>
      <c r="CJ237" s="85"/>
      <c r="CK237" s="85"/>
      <c r="CL237" s="85">
        <v>0</v>
      </c>
      <c r="CM237" s="110">
        <v>97305000</v>
      </c>
      <c r="CN237" s="85"/>
      <c r="CO237" s="89">
        <v>46375</v>
      </c>
      <c r="CP237" s="89">
        <f t="shared" si="9"/>
        <v>46555</v>
      </c>
      <c r="CQ237" s="115">
        <v>97305000</v>
      </c>
      <c r="CR237" s="85" t="s">
        <v>223</v>
      </c>
      <c r="CS237" s="89">
        <v>46038</v>
      </c>
      <c r="CT237" s="128">
        <v>9646101034146</v>
      </c>
      <c r="CU237" s="85"/>
      <c r="CV237" s="85"/>
      <c r="CW237" s="85" t="s">
        <v>2919</v>
      </c>
      <c r="CX237" s="85" t="s">
        <v>203</v>
      </c>
      <c r="CY237" s="85" t="s">
        <v>235</v>
      </c>
      <c r="CZ237" s="85">
        <v>2537</v>
      </c>
      <c r="DA237" s="85" t="s">
        <v>152</v>
      </c>
      <c r="DB237" s="85">
        <v>3</v>
      </c>
      <c r="DC237" s="85" t="s">
        <v>153</v>
      </c>
      <c r="DD237" s="85"/>
      <c r="DE237" s="85"/>
      <c r="DF237" s="85"/>
      <c r="DG237" s="85"/>
      <c r="DH237" s="85"/>
      <c r="DI237" s="85"/>
      <c r="DJ237" s="85"/>
      <c r="DK237" s="85"/>
      <c r="DL237" s="85"/>
      <c r="DM237" s="85"/>
      <c r="DN237" s="85"/>
      <c r="DO237" s="85"/>
      <c r="DP237" s="85"/>
      <c r="DQ237" s="85"/>
      <c r="DR237" s="85"/>
      <c r="DS237" s="85"/>
      <c r="DT237" s="86"/>
      <c r="DU237" s="81"/>
      <c r="DV237" s="72"/>
      <c r="DW237" s="72"/>
      <c r="DX237" s="72"/>
      <c r="DY237" s="72"/>
      <c r="DZ237" s="74"/>
      <c r="EA237" s="68"/>
      <c r="EB237" s="68"/>
      <c r="EC237" s="68"/>
      <c r="ED237" s="68"/>
      <c r="EE237" s="68"/>
      <c r="EF237" s="68"/>
      <c r="EG237" s="68"/>
      <c r="EH237" s="68"/>
      <c r="EI237" s="68"/>
      <c r="EJ237" s="68"/>
      <c r="EK237" s="68"/>
    </row>
    <row r="238" spans="1:141" ht="30" customHeight="1">
      <c r="A238" s="2" t="s">
        <v>2064</v>
      </c>
      <c r="B238" s="84">
        <v>2026</v>
      </c>
      <c r="C238" s="85" t="s">
        <v>2920</v>
      </c>
      <c r="D238" s="85" t="e">
        <v>#REF!</v>
      </c>
      <c r="E238" s="85" t="s">
        <v>125</v>
      </c>
      <c r="F238" s="85">
        <v>145894</v>
      </c>
      <c r="G238" s="89">
        <v>46036</v>
      </c>
      <c r="H238" s="85" t="s">
        <v>2921</v>
      </c>
      <c r="I238" s="85" t="s">
        <v>2922</v>
      </c>
      <c r="J238" s="92" t="s">
        <v>2923</v>
      </c>
      <c r="K238" s="92" t="s">
        <v>2924</v>
      </c>
      <c r="L238" s="85" t="s">
        <v>2925</v>
      </c>
      <c r="M238" s="85" t="s">
        <v>2926</v>
      </c>
      <c r="N238" s="85">
        <v>80111700</v>
      </c>
      <c r="O238" s="85" t="s">
        <v>2927</v>
      </c>
      <c r="P238" s="85" t="s">
        <v>2928</v>
      </c>
      <c r="Q238" s="85">
        <v>171</v>
      </c>
      <c r="R238" s="89">
        <v>46031</v>
      </c>
      <c r="S238" s="85">
        <v>372</v>
      </c>
      <c r="T238" s="89">
        <v>46041</v>
      </c>
      <c r="U238" s="85" t="s">
        <v>134</v>
      </c>
      <c r="V238" s="85" t="s">
        <v>135</v>
      </c>
      <c r="W238" s="85" t="s">
        <v>460</v>
      </c>
      <c r="X238" s="85">
        <v>1</v>
      </c>
      <c r="Y238" s="85" t="s">
        <v>2929</v>
      </c>
      <c r="Z238" s="85" t="s">
        <v>2925</v>
      </c>
      <c r="AA238" s="85" t="s">
        <v>138</v>
      </c>
      <c r="AB238" s="85" t="s">
        <v>164</v>
      </c>
      <c r="AC238" s="85" t="s">
        <v>218</v>
      </c>
      <c r="AD238" s="85"/>
      <c r="AE238" s="85">
        <v>1018486250</v>
      </c>
      <c r="AF238" s="85">
        <v>7</v>
      </c>
      <c r="AG238" s="89">
        <v>35196</v>
      </c>
      <c r="AH238" s="85" t="s">
        <v>2930</v>
      </c>
      <c r="AI238" s="85"/>
      <c r="AJ238" s="92">
        <v>3014025571</v>
      </c>
      <c r="AK238" s="85" t="s">
        <v>2931</v>
      </c>
      <c r="AL238" s="85" t="s">
        <v>189</v>
      </c>
      <c r="AM238" s="85" t="s">
        <v>144</v>
      </c>
      <c r="AN238" s="85" t="s">
        <v>2932</v>
      </c>
      <c r="AO238" s="85">
        <v>1026285767</v>
      </c>
      <c r="AP238" s="85" t="s">
        <v>2933</v>
      </c>
      <c r="AQ238" s="85"/>
      <c r="AR238" s="85"/>
      <c r="AS238" s="89">
        <v>46062</v>
      </c>
      <c r="AT238" s="85"/>
      <c r="AU238" s="85"/>
      <c r="AV238" s="85"/>
      <c r="AW238" s="85"/>
      <c r="AX238" s="85" t="s">
        <v>2934</v>
      </c>
      <c r="AY238" s="85" t="s">
        <v>147</v>
      </c>
      <c r="AZ238" s="105">
        <v>46035</v>
      </c>
      <c r="BA238" s="105">
        <v>46036</v>
      </c>
      <c r="BB238" s="115">
        <v>24520000</v>
      </c>
      <c r="BC238" s="105">
        <v>46042</v>
      </c>
      <c r="BD238" s="105">
        <v>46284</v>
      </c>
      <c r="BE238" s="105">
        <f t="shared" si="10"/>
        <v>46284</v>
      </c>
      <c r="BF238" s="122"/>
      <c r="BG238" s="85" t="s">
        <v>929</v>
      </c>
      <c r="BH238" s="110">
        <v>3065000</v>
      </c>
      <c r="BI238" s="85"/>
      <c r="BJ238" s="85"/>
      <c r="BK238" s="85"/>
      <c r="BL238" s="85"/>
      <c r="BM238" s="85"/>
      <c r="BN238" s="85"/>
      <c r="BO238" s="85"/>
      <c r="BP238" s="85"/>
      <c r="BQ238" s="85"/>
      <c r="BR238" s="85"/>
      <c r="BS238" s="85"/>
      <c r="BT238" s="85"/>
      <c r="BU238" s="85"/>
      <c r="BV238" s="85"/>
      <c r="BW238" s="85"/>
      <c r="BX238" s="85"/>
      <c r="BY238" s="85"/>
      <c r="BZ238" s="85"/>
      <c r="CA238" s="85"/>
      <c r="CB238" s="85"/>
      <c r="CC238" s="85"/>
      <c r="CD238" s="85"/>
      <c r="CE238" s="85"/>
      <c r="CF238" s="85"/>
      <c r="CG238" s="85"/>
      <c r="CH238" s="85"/>
      <c r="CI238" s="85"/>
      <c r="CJ238" s="85"/>
      <c r="CK238" s="85"/>
      <c r="CL238" s="85">
        <v>0</v>
      </c>
      <c r="CM238" s="110">
        <v>24520000</v>
      </c>
      <c r="CN238" s="85"/>
      <c r="CO238" s="89">
        <v>46284</v>
      </c>
      <c r="CP238" s="89">
        <f t="shared" si="9"/>
        <v>46464</v>
      </c>
      <c r="CQ238" s="115">
        <v>24520000</v>
      </c>
      <c r="CR238" s="85" t="s">
        <v>484</v>
      </c>
      <c r="CS238" s="89">
        <v>46037</v>
      </c>
      <c r="CT238" s="128" t="s">
        <v>2935</v>
      </c>
      <c r="CU238" s="85"/>
      <c r="CV238" s="85"/>
      <c r="CW238" s="85" t="s">
        <v>2936</v>
      </c>
      <c r="CX238" s="85" t="s">
        <v>218</v>
      </c>
      <c r="CY238" s="85" t="s">
        <v>245</v>
      </c>
      <c r="CZ238" s="85">
        <v>2537</v>
      </c>
      <c r="DA238" s="85" t="s">
        <v>152</v>
      </c>
      <c r="DB238" s="85">
        <v>1</v>
      </c>
      <c r="DC238" s="85" t="s">
        <v>153</v>
      </c>
      <c r="DD238" s="85"/>
      <c r="DE238" s="85"/>
      <c r="DF238" s="85"/>
      <c r="DG238" s="85"/>
      <c r="DH238" s="85"/>
      <c r="DI238" s="85"/>
      <c r="DJ238" s="85"/>
      <c r="DK238" s="85"/>
      <c r="DL238" s="85"/>
      <c r="DM238" s="85"/>
      <c r="DN238" s="85"/>
      <c r="DO238" s="85"/>
      <c r="DP238" s="85"/>
      <c r="DQ238" s="85"/>
      <c r="DR238" s="85"/>
      <c r="DS238" s="85"/>
      <c r="DT238" s="86"/>
      <c r="DU238" s="81"/>
      <c r="DV238" s="72"/>
      <c r="DW238" s="72"/>
      <c r="DX238" s="72"/>
      <c r="DY238" s="72"/>
      <c r="DZ238" s="74"/>
      <c r="EA238" s="68"/>
      <c r="EB238" s="68"/>
      <c r="EC238" s="68"/>
      <c r="ED238" s="68"/>
      <c r="EE238" s="68"/>
      <c r="EF238" s="68"/>
      <c r="EG238" s="68"/>
      <c r="EH238" s="68"/>
      <c r="EI238" s="68"/>
      <c r="EJ238" s="68"/>
      <c r="EK238" s="68"/>
    </row>
    <row r="239" spans="1:141" ht="30" customHeight="1">
      <c r="A239" s="2" t="s">
        <v>2064</v>
      </c>
      <c r="B239" s="84">
        <v>2026</v>
      </c>
      <c r="C239" s="85" t="s">
        <v>2937</v>
      </c>
      <c r="D239" s="85" t="e">
        <v>#REF!</v>
      </c>
      <c r="E239" s="85" t="s">
        <v>125</v>
      </c>
      <c r="F239" s="85">
        <v>145894</v>
      </c>
      <c r="G239" s="89">
        <v>46036</v>
      </c>
      <c r="H239" s="85" t="s">
        <v>2921</v>
      </c>
      <c r="I239" s="85" t="s">
        <v>2938</v>
      </c>
      <c r="J239" s="92" t="s">
        <v>2939</v>
      </c>
      <c r="K239" s="92" t="s">
        <v>2940</v>
      </c>
      <c r="L239" s="85" t="s">
        <v>2941</v>
      </c>
      <c r="M239" s="85" t="s">
        <v>2926</v>
      </c>
      <c r="N239" s="85">
        <v>80111700</v>
      </c>
      <c r="O239" s="85" t="s">
        <v>2927</v>
      </c>
      <c r="P239" s="85" t="s">
        <v>2942</v>
      </c>
      <c r="Q239" s="85">
        <v>171</v>
      </c>
      <c r="R239" s="89">
        <v>46031</v>
      </c>
      <c r="S239" s="85">
        <v>373</v>
      </c>
      <c r="T239" s="89">
        <v>46041</v>
      </c>
      <c r="U239" s="85" t="s">
        <v>134</v>
      </c>
      <c r="V239" s="85" t="s">
        <v>135</v>
      </c>
      <c r="W239" s="85" t="s">
        <v>460</v>
      </c>
      <c r="X239" s="85">
        <v>1</v>
      </c>
      <c r="Y239" s="85" t="s">
        <v>2943</v>
      </c>
      <c r="Z239" s="85" t="s">
        <v>2941</v>
      </c>
      <c r="AA239" s="85" t="s">
        <v>138</v>
      </c>
      <c r="AB239" s="85" t="s">
        <v>139</v>
      </c>
      <c r="AC239" s="85" t="s">
        <v>218</v>
      </c>
      <c r="AD239" s="85"/>
      <c r="AE239" s="85">
        <v>1233492979</v>
      </c>
      <c r="AF239" s="85">
        <v>1</v>
      </c>
      <c r="AG239" s="89">
        <v>35800</v>
      </c>
      <c r="AH239" s="85" t="s">
        <v>2944</v>
      </c>
      <c r="AI239" s="85"/>
      <c r="AJ239" s="92">
        <v>3156128809</v>
      </c>
      <c r="AK239" s="85" t="s">
        <v>2945</v>
      </c>
      <c r="AL239" s="85" t="s">
        <v>189</v>
      </c>
      <c r="AM239" s="85" t="s">
        <v>385</v>
      </c>
      <c r="AN239" s="85" t="s">
        <v>2932</v>
      </c>
      <c r="AO239" s="85">
        <v>1026285767</v>
      </c>
      <c r="AP239" s="85" t="s">
        <v>2933</v>
      </c>
      <c r="AQ239" s="85"/>
      <c r="AR239" s="85"/>
      <c r="AS239" s="89">
        <v>46062</v>
      </c>
      <c r="AT239" s="85"/>
      <c r="AU239" s="85"/>
      <c r="AV239" s="85"/>
      <c r="AW239" s="85"/>
      <c r="AX239" s="85" t="s">
        <v>2934</v>
      </c>
      <c r="AY239" s="85" t="s">
        <v>147</v>
      </c>
      <c r="AZ239" s="105">
        <v>46035</v>
      </c>
      <c r="BA239" s="105">
        <v>46036</v>
      </c>
      <c r="BB239" s="115">
        <v>24520000</v>
      </c>
      <c r="BC239" s="105">
        <v>46042</v>
      </c>
      <c r="BD239" s="105">
        <v>46280</v>
      </c>
      <c r="BE239" s="105">
        <f t="shared" si="10"/>
        <v>46280</v>
      </c>
      <c r="BF239" s="122"/>
      <c r="BG239" s="85" t="s">
        <v>929</v>
      </c>
      <c r="BH239" s="110">
        <v>3065000</v>
      </c>
      <c r="BI239" s="85"/>
      <c r="BJ239" s="85"/>
      <c r="BK239" s="85"/>
      <c r="BL239" s="85"/>
      <c r="BM239" s="85"/>
      <c r="BN239" s="85"/>
      <c r="BO239" s="85"/>
      <c r="BP239" s="85"/>
      <c r="BQ239" s="85"/>
      <c r="BR239" s="85"/>
      <c r="BS239" s="85"/>
      <c r="BT239" s="85"/>
      <c r="BU239" s="85"/>
      <c r="BV239" s="85"/>
      <c r="BW239" s="85"/>
      <c r="BX239" s="85"/>
      <c r="BY239" s="85"/>
      <c r="BZ239" s="85"/>
      <c r="CA239" s="85"/>
      <c r="CB239" s="85"/>
      <c r="CC239" s="85"/>
      <c r="CD239" s="85"/>
      <c r="CE239" s="85"/>
      <c r="CF239" s="85"/>
      <c r="CG239" s="85"/>
      <c r="CH239" s="85"/>
      <c r="CI239" s="85"/>
      <c r="CJ239" s="85"/>
      <c r="CK239" s="85"/>
      <c r="CL239" s="85">
        <v>0</v>
      </c>
      <c r="CM239" s="110">
        <v>24520000</v>
      </c>
      <c r="CN239" s="85"/>
      <c r="CO239" s="89">
        <v>46280</v>
      </c>
      <c r="CP239" s="89">
        <f t="shared" si="9"/>
        <v>46460</v>
      </c>
      <c r="CQ239" s="115">
        <v>24520000</v>
      </c>
      <c r="CR239" s="85" t="s">
        <v>223</v>
      </c>
      <c r="CS239" s="89">
        <v>46036</v>
      </c>
      <c r="CT239" s="128">
        <v>1846101032536</v>
      </c>
      <c r="CU239" s="85"/>
      <c r="CV239" s="85"/>
      <c r="CW239" s="85" t="s">
        <v>2936</v>
      </c>
      <c r="CX239" s="85" t="s">
        <v>218</v>
      </c>
      <c r="CY239" s="85" t="s">
        <v>245</v>
      </c>
      <c r="CZ239" s="85">
        <v>2537</v>
      </c>
      <c r="DA239" s="85" t="s">
        <v>152</v>
      </c>
      <c r="DB239" s="85">
        <v>1</v>
      </c>
      <c r="DC239" s="85" t="s">
        <v>153</v>
      </c>
      <c r="DD239" s="85"/>
      <c r="DE239" s="85"/>
      <c r="DF239" s="85"/>
      <c r="DG239" s="85"/>
      <c r="DH239" s="85"/>
      <c r="DI239" s="85"/>
      <c r="DJ239" s="85"/>
      <c r="DK239" s="85"/>
      <c r="DL239" s="85"/>
      <c r="DM239" s="85"/>
      <c r="DN239" s="85"/>
      <c r="DO239" s="85"/>
      <c r="DP239" s="85"/>
      <c r="DQ239" s="85"/>
      <c r="DR239" s="85"/>
      <c r="DS239" s="85"/>
      <c r="DT239" s="86"/>
      <c r="DU239" s="81"/>
      <c r="DV239" s="72"/>
      <c r="DW239" s="72"/>
      <c r="DX239" s="72"/>
      <c r="DY239" s="72"/>
      <c r="DZ239" s="74"/>
      <c r="EA239" s="68"/>
      <c r="EB239" s="68"/>
      <c r="EC239" s="68"/>
      <c r="ED239" s="68"/>
      <c r="EE239" s="68"/>
      <c r="EF239" s="68"/>
      <c r="EG239" s="68"/>
      <c r="EH239" s="68"/>
      <c r="EI239" s="68"/>
      <c r="EJ239" s="68"/>
      <c r="EK239" s="68"/>
    </row>
    <row r="240" spans="1:141" ht="30" customHeight="1">
      <c r="A240" s="2" t="s">
        <v>2064</v>
      </c>
      <c r="B240" s="84">
        <v>2026</v>
      </c>
      <c r="C240" s="85" t="s">
        <v>2946</v>
      </c>
      <c r="D240" s="85" t="e">
        <v>#REF!</v>
      </c>
      <c r="E240" s="85" t="s">
        <v>125</v>
      </c>
      <c r="F240" s="85">
        <v>145894</v>
      </c>
      <c r="G240" s="89">
        <v>46036</v>
      </c>
      <c r="H240" s="85" t="s">
        <v>2921</v>
      </c>
      <c r="I240" s="85" t="s">
        <v>2947</v>
      </c>
      <c r="J240" s="92" t="s">
        <v>2948</v>
      </c>
      <c r="K240" s="92" t="s">
        <v>2949</v>
      </c>
      <c r="L240" s="85" t="s">
        <v>2950</v>
      </c>
      <c r="M240" s="85" t="s">
        <v>2926</v>
      </c>
      <c r="N240" s="85">
        <v>80111700</v>
      </c>
      <c r="O240" s="85" t="s">
        <v>2927</v>
      </c>
      <c r="P240" s="85" t="s">
        <v>2951</v>
      </c>
      <c r="Q240" s="85">
        <v>171</v>
      </c>
      <c r="R240" s="89">
        <v>46031</v>
      </c>
      <c r="S240" s="85">
        <v>374</v>
      </c>
      <c r="T240" s="89">
        <v>46041</v>
      </c>
      <c r="U240" s="85" t="s">
        <v>134</v>
      </c>
      <c r="V240" s="85" t="s">
        <v>135</v>
      </c>
      <c r="W240" s="85" t="s">
        <v>460</v>
      </c>
      <c r="X240" s="85">
        <v>1</v>
      </c>
      <c r="Y240" s="85" t="s">
        <v>2943</v>
      </c>
      <c r="Z240" s="85" t="s">
        <v>2950</v>
      </c>
      <c r="AA240" s="85" t="s">
        <v>138</v>
      </c>
      <c r="AB240" s="85" t="s">
        <v>139</v>
      </c>
      <c r="AC240" s="85" t="s">
        <v>447</v>
      </c>
      <c r="AD240" s="85"/>
      <c r="AE240" s="85">
        <v>52809690</v>
      </c>
      <c r="AF240" s="85">
        <v>5</v>
      </c>
      <c r="AG240" s="89">
        <v>29807</v>
      </c>
      <c r="AH240" s="85" t="s">
        <v>2952</v>
      </c>
      <c r="AI240" s="85"/>
      <c r="AJ240" s="92">
        <v>3124149840</v>
      </c>
      <c r="AK240" s="85" t="s">
        <v>2953</v>
      </c>
      <c r="AL240" s="85" t="s">
        <v>271</v>
      </c>
      <c r="AM240" s="85" t="s">
        <v>234</v>
      </c>
      <c r="AN240" s="85" t="s">
        <v>2932</v>
      </c>
      <c r="AO240" s="85">
        <v>1026285767</v>
      </c>
      <c r="AP240" s="85" t="s">
        <v>2933</v>
      </c>
      <c r="AQ240" s="85"/>
      <c r="AR240" s="85"/>
      <c r="AS240" s="89">
        <v>46062</v>
      </c>
      <c r="AT240" s="85"/>
      <c r="AU240" s="85"/>
      <c r="AV240" s="85"/>
      <c r="AW240" s="85"/>
      <c r="AX240" s="85" t="s">
        <v>2934</v>
      </c>
      <c r="AY240" s="85" t="s">
        <v>147</v>
      </c>
      <c r="AZ240" s="105">
        <v>46035</v>
      </c>
      <c r="BA240" s="105">
        <v>46036</v>
      </c>
      <c r="BB240" s="115">
        <v>24520000</v>
      </c>
      <c r="BC240" s="105">
        <v>46042</v>
      </c>
      <c r="BD240" s="105">
        <v>46284</v>
      </c>
      <c r="BE240" s="105">
        <f t="shared" si="10"/>
        <v>46284</v>
      </c>
      <c r="BF240" s="122"/>
      <c r="BG240" s="85" t="s">
        <v>929</v>
      </c>
      <c r="BH240" s="110">
        <v>3065000</v>
      </c>
      <c r="BI240" s="85"/>
      <c r="BJ240" s="85"/>
      <c r="BK240" s="85"/>
      <c r="BL240" s="85"/>
      <c r="BM240" s="85"/>
      <c r="BN240" s="85"/>
      <c r="BO240" s="85"/>
      <c r="BP240" s="85"/>
      <c r="BQ240" s="85"/>
      <c r="BR240" s="85"/>
      <c r="BS240" s="85"/>
      <c r="BT240" s="85"/>
      <c r="BU240" s="85"/>
      <c r="BV240" s="85"/>
      <c r="BW240" s="85"/>
      <c r="BX240" s="85"/>
      <c r="BY240" s="85"/>
      <c r="BZ240" s="85"/>
      <c r="CA240" s="85"/>
      <c r="CB240" s="85"/>
      <c r="CC240" s="85"/>
      <c r="CD240" s="85"/>
      <c r="CE240" s="85"/>
      <c r="CF240" s="85"/>
      <c r="CG240" s="85"/>
      <c r="CH240" s="85"/>
      <c r="CI240" s="85"/>
      <c r="CJ240" s="85"/>
      <c r="CK240" s="85"/>
      <c r="CL240" s="85">
        <v>0</v>
      </c>
      <c r="CM240" s="110">
        <v>24520000</v>
      </c>
      <c r="CN240" s="85"/>
      <c r="CO240" s="89">
        <v>46284</v>
      </c>
      <c r="CP240" s="89">
        <f t="shared" si="9"/>
        <v>46464</v>
      </c>
      <c r="CQ240" s="115">
        <v>24520000</v>
      </c>
      <c r="CR240" s="85" t="e">
        <v>#N/A</v>
      </c>
      <c r="CS240" s="89" t="e">
        <v>#N/A</v>
      </c>
      <c r="CT240" s="128" t="s">
        <v>2954</v>
      </c>
      <c r="CU240" s="85"/>
      <c r="CV240" s="85"/>
      <c r="CW240" s="85" t="s">
        <v>2936</v>
      </c>
      <c r="CX240" s="85" t="s">
        <v>447</v>
      </c>
      <c r="CY240" s="85" t="s">
        <v>957</v>
      </c>
      <c r="CZ240" s="85">
        <v>2537</v>
      </c>
      <c r="DA240" s="85" t="s">
        <v>152</v>
      </c>
      <c r="DB240" s="85">
        <v>1</v>
      </c>
      <c r="DC240" s="85" t="s">
        <v>153</v>
      </c>
      <c r="DD240" s="85"/>
      <c r="DE240" s="85"/>
      <c r="DF240" s="85"/>
      <c r="DG240" s="85"/>
      <c r="DH240" s="85"/>
      <c r="DI240" s="85"/>
      <c r="DJ240" s="85"/>
      <c r="DK240" s="85"/>
      <c r="DL240" s="85"/>
      <c r="DM240" s="85"/>
      <c r="DN240" s="85"/>
      <c r="DO240" s="85"/>
      <c r="DP240" s="85"/>
      <c r="DQ240" s="85"/>
      <c r="DR240" s="85"/>
      <c r="DS240" s="85"/>
      <c r="DT240" s="86"/>
      <c r="DU240" s="81"/>
      <c r="DV240" s="72"/>
      <c r="DW240" s="72"/>
      <c r="DX240" s="72"/>
      <c r="DY240" s="72"/>
      <c r="DZ240" s="74"/>
      <c r="EA240" s="68"/>
      <c r="EB240" s="68"/>
      <c r="EC240" s="68"/>
      <c r="ED240" s="68"/>
      <c r="EE240" s="68"/>
      <c r="EF240" s="68"/>
      <c r="EG240" s="68"/>
      <c r="EH240" s="68"/>
      <c r="EI240" s="68"/>
      <c r="EJ240" s="68"/>
      <c r="EK240" s="68"/>
    </row>
    <row r="241" spans="1:141" ht="30" customHeight="1">
      <c r="A241" s="2" t="s">
        <v>2064</v>
      </c>
      <c r="B241" s="84">
        <v>2026</v>
      </c>
      <c r="C241" s="85" t="s">
        <v>2955</v>
      </c>
      <c r="D241" s="85" t="e">
        <v>#REF!</v>
      </c>
      <c r="E241" s="85" t="s">
        <v>125</v>
      </c>
      <c r="F241" s="85">
        <v>145894</v>
      </c>
      <c r="G241" s="89">
        <v>46044</v>
      </c>
      <c r="H241" s="85" t="s">
        <v>2921</v>
      </c>
      <c r="I241" s="85" t="s">
        <v>2956</v>
      </c>
      <c r="J241" s="92" t="s">
        <v>2957</v>
      </c>
      <c r="K241" s="92" t="s">
        <v>2958</v>
      </c>
      <c r="L241" s="85" t="s">
        <v>2959</v>
      </c>
      <c r="M241" s="85" t="s">
        <v>2926</v>
      </c>
      <c r="N241" s="85">
        <v>80111700</v>
      </c>
      <c r="O241" s="85" t="s">
        <v>2927</v>
      </c>
      <c r="P241" s="85" t="s">
        <v>2960</v>
      </c>
      <c r="Q241" s="85">
        <v>171</v>
      </c>
      <c r="R241" s="89">
        <v>46031</v>
      </c>
      <c r="S241" s="85">
        <v>376</v>
      </c>
      <c r="T241" s="89">
        <v>46041</v>
      </c>
      <c r="U241" s="85" t="s">
        <v>134</v>
      </c>
      <c r="V241" s="85" t="s">
        <v>135</v>
      </c>
      <c r="W241" s="85" t="s">
        <v>460</v>
      </c>
      <c r="X241" s="85">
        <v>1</v>
      </c>
      <c r="Y241" s="85" t="s">
        <v>2943</v>
      </c>
      <c r="Z241" s="85" t="s">
        <v>2959</v>
      </c>
      <c r="AA241" s="85" t="s">
        <v>138</v>
      </c>
      <c r="AB241" s="85" t="s">
        <v>139</v>
      </c>
      <c r="AC241" s="85" t="s">
        <v>218</v>
      </c>
      <c r="AD241" s="85"/>
      <c r="AE241" s="85">
        <v>1018476368</v>
      </c>
      <c r="AF241" s="85">
        <v>4</v>
      </c>
      <c r="AG241" s="89">
        <v>34840</v>
      </c>
      <c r="AH241" s="85" t="s">
        <v>2961</v>
      </c>
      <c r="AI241" s="85"/>
      <c r="AJ241" s="92">
        <v>3208163825</v>
      </c>
      <c r="AK241" s="85" t="s">
        <v>2962</v>
      </c>
      <c r="AL241" s="85" t="s">
        <v>271</v>
      </c>
      <c r="AM241" s="85" t="s">
        <v>144</v>
      </c>
      <c r="AN241" s="85" t="s">
        <v>2932</v>
      </c>
      <c r="AO241" s="85">
        <v>1026285767</v>
      </c>
      <c r="AP241" s="85" t="s">
        <v>2933</v>
      </c>
      <c r="AQ241" s="85"/>
      <c r="AR241" s="85"/>
      <c r="AS241" s="89">
        <v>46062</v>
      </c>
      <c r="AT241" s="85"/>
      <c r="AU241" s="85"/>
      <c r="AV241" s="85"/>
      <c r="AW241" s="85"/>
      <c r="AX241" s="85" t="s">
        <v>2934</v>
      </c>
      <c r="AY241" s="85" t="s">
        <v>147</v>
      </c>
      <c r="AZ241" s="105">
        <v>46035</v>
      </c>
      <c r="BA241" s="105">
        <v>46036</v>
      </c>
      <c r="BB241" s="115">
        <v>24520000</v>
      </c>
      <c r="BC241" s="105">
        <v>46042</v>
      </c>
      <c r="BD241" s="105">
        <v>46284</v>
      </c>
      <c r="BE241" s="105">
        <f t="shared" si="10"/>
        <v>46284</v>
      </c>
      <c r="BF241" s="122"/>
      <c r="BG241" s="85" t="s">
        <v>929</v>
      </c>
      <c r="BH241" s="110">
        <v>3065000</v>
      </c>
      <c r="BI241" s="85"/>
      <c r="BJ241" s="85"/>
      <c r="BK241" s="85"/>
      <c r="BL241" s="85"/>
      <c r="BM241" s="85"/>
      <c r="BN241" s="85"/>
      <c r="BO241" s="85"/>
      <c r="BP241" s="85"/>
      <c r="BQ241" s="85"/>
      <c r="BR241" s="85"/>
      <c r="BS241" s="85"/>
      <c r="BT241" s="85"/>
      <c r="BU241" s="85"/>
      <c r="BV241" s="85"/>
      <c r="BW241" s="85"/>
      <c r="BX241" s="85"/>
      <c r="BY241" s="85"/>
      <c r="BZ241" s="85"/>
      <c r="CA241" s="85"/>
      <c r="CB241" s="85"/>
      <c r="CC241" s="85"/>
      <c r="CD241" s="85"/>
      <c r="CE241" s="85"/>
      <c r="CF241" s="85"/>
      <c r="CG241" s="85"/>
      <c r="CH241" s="85"/>
      <c r="CI241" s="85"/>
      <c r="CJ241" s="85"/>
      <c r="CK241" s="85"/>
      <c r="CL241" s="85">
        <v>0</v>
      </c>
      <c r="CM241" s="110">
        <v>24520000</v>
      </c>
      <c r="CN241" s="85"/>
      <c r="CO241" s="89">
        <v>46284</v>
      </c>
      <c r="CP241" s="89">
        <f t="shared" si="9"/>
        <v>46464</v>
      </c>
      <c r="CQ241" s="115">
        <v>24520000</v>
      </c>
      <c r="CR241" s="85" t="s">
        <v>149</v>
      </c>
      <c r="CS241" s="89">
        <v>46036</v>
      </c>
      <c r="CT241" s="128">
        <v>1846101032556</v>
      </c>
      <c r="CU241" s="85"/>
      <c r="CV241" s="85"/>
      <c r="CW241" s="85" t="s">
        <v>2936</v>
      </c>
      <c r="CX241" s="85" t="s">
        <v>218</v>
      </c>
      <c r="CY241" s="85" t="s">
        <v>245</v>
      </c>
      <c r="CZ241" s="85">
        <v>2537</v>
      </c>
      <c r="DA241" s="85" t="s">
        <v>152</v>
      </c>
      <c r="DB241" s="85">
        <v>1</v>
      </c>
      <c r="DC241" s="85" t="s">
        <v>153</v>
      </c>
      <c r="DD241" s="85"/>
      <c r="DE241" s="85"/>
      <c r="DF241" s="85"/>
      <c r="DG241" s="85"/>
      <c r="DH241" s="85"/>
      <c r="DI241" s="85"/>
      <c r="DJ241" s="85"/>
      <c r="DK241" s="85"/>
      <c r="DL241" s="85"/>
      <c r="DM241" s="85"/>
      <c r="DN241" s="85"/>
      <c r="DO241" s="85"/>
      <c r="DP241" s="85"/>
      <c r="DQ241" s="85"/>
      <c r="DR241" s="85"/>
      <c r="DS241" s="85"/>
      <c r="DT241" s="86"/>
      <c r="DU241" s="81"/>
      <c r="DV241" s="72"/>
      <c r="DW241" s="72"/>
      <c r="DX241" s="72"/>
      <c r="DY241" s="72"/>
      <c r="DZ241" s="74"/>
      <c r="EA241" s="68"/>
      <c r="EB241" s="68"/>
      <c r="EC241" s="68"/>
      <c r="ED241" s="68"/>
      <c r="EE241" s="68"/>
      <c r="EF241" s="68"/>
      <c r="EG241" s="68"/>
      <c r="EH241" s="68"/>
      <c r="EI241" s="68"/>
      <c r="EJ241" s="68"/>
      <c r="EK241" s="68"/>
    </row>
    <row r="242" spans="1:141" ht="30" customHeight="1">
      <c r="A242" s="2" t="s">
        <v>2064</v>
      </c>
      <c r="B242" s="84">
        <v>2026</v>
      </c>
      <c r="C242" s="85" t="s">
        <v>2963</v>
      </c>
      <c r="D242" s="85" t="e">
        <v>#REF!</v>
      </c>
      <c r="E242" s="85" t="s">
        <v>125</v>
      </c>
      <c r="F242" s="85">
        <v>145894</v>
      </c>
      <c r="G242" s="89">
        <v>46044</v>
      </c>
      <c r="H242" s="85" t="s">
        <v>2921</v>
      </c>
      <c r="I242" s="85" t="s">
        <v>2964</v>
      </c>
      <c r="J242" s="92" t="s">
        <v>2965</v>
      </c>
      <c r="K242" s="92" t="s">
        <v>2966</v>
      </c>
      <c r="L242" s="85" t="s">
        <v>2967</v>
      </c>
      <c r="M242" s="85" t="s">
        <v>2926</v>
      </c>
      <c r="N242" s="85">
        <v>80111700</v>
      </c>
      <c r="O242" s="85" t="s">
        <v>2927</v>
      </c>
      <c r="P242" s="85" t="s">
        <v>2968</v>
      </c>
      <c r="Q242" s="85">
        <v>171</v>
      </c>
      <c r="R242" s="89">
        <v>46031</v>
      </c>
      <c r="S242" s="85">
        <v>378</v>
      </c>
      <c r="T242" s="89">
        <v>46041</v>
      </c>
      <c r="U242" s="85" t="s">
        <v>134</v>
      </c>
      <c r="V242" s="85" t="s">
        <v>135</v>
      </c>
      <c r="W242" s="85" t="s">
        <v>460</v>
      </c>
      <c r="X242" s="85">
        <v>1</v>
      </c>
      <c r="Y242" s="85" t="s">
        <v>2943</v>
      </c>
      <c r="Z242" s="85" t="s">
        <v>2967</v>
      </c>
      <c r="AA242" s="85" t="s">
        <v>138</v>
      </c>
      <c r="AB242" s="85" t="s">
        <v>164</v>
      </c>
      <c r="AC242" s="85" t="s">
        <v>218</v>
      </c>
      <c r="AD242" s="85"/>
      <c r="AE242" s="85">
        <v>1020810417</v>
      </c>
      <c r="AF242" s="85">
        <v>7</v>
      </c>
      <c r="AG242" s="89">
        <v>34927</v>
      </c>
      <c r="AH242" s="85" t="s">
        <v>2969</v>
      </c>
      <c r="AI242" s="85"/>
      <c r="AJ242" s="92">
        <v>3193654657</v>
      </c>
      <c r="AK242" s="85" t="s">
        <v>2970</v>
      </c>
      <c r="AL242" s="85" t="s">
        <v>143</v>
      </c>
      <c r="AM242" s="85" t="s">
        <v>144</v>
      </c>
      <c r="AN242" s="85" t="s">
        <v>2932</v>
      </c>
      <c r="AO242" s="85">
        <v>1026285767</v>
      </c>
      <c r="AP242" s="85" t="s">
        <v>2933</v>
      </c>
      <c r="AQ242" s="85"/>
      <c r="AR242" s="85"/>
      <c r="AS242" s="89">
        <v>46062</v>
      </c>
      <c r="AT242" s="85"/>
      <c r="AU242" s="85"/>
      <c r="AV242" s="85"/>
      <c r="AW242" s="85"/>
      <c r="AX242" s="85" t="s">
        <v>2934</v>
      </c>
      <c r="AY242" s="85" t="s">
        <v>147</v>
      </c>
      <c r="AZ242" s="105">
        <v>46035</v>
      </c>
      <c r="BA242" s="105">
        <v>46036</v>
      </c>
      <c r="BB242" s="115">
        <v>24520000</v>
      </c>
      <c r="BC242" s="105">
        <v>46042</v>
      </c>
      <c r="BD242" s="105">
        <v>46284</v>
      </c>
      <c r="BE242" s="105">
        <f t="shared" si="10"/>
        <v>46284</v>
      </c>
      <c r="BF242" s="122"/>
      <c r="BG242" s="85" t="s">
        <v>929</v>
      </c>
      <c r="BH242" s="110">
        <v>3065000</v>
      </c>
      <c r="BI242" s="85"/>
      <c r="BJ242" s="85"/>
      <c r="BK242" s="85"/>
      <c r="BL242" s="85"/>
      <c r="BM242" s="85"/>
      <c r="BN242" s="85"/>
      <c r="BO242" s="85"/>
      <c r="BP242" s="85"/>
      <c r="BQ242" s="85"/>
      <c r="BR242" s="85"/>
      <c r="BS242" s="85"/>
      <c r="BT242" s="85"/>
      <c r="BU242" s="85"/>
      <c r="BV242" s="85"/>
      <c r="BW242" s="85"/>
      <c r="BX242" s="85"/>
      <c r="BY242" s="85"/>
      <c r="BZ242" s="85"/>
      <c r="CA242" s="85"/>
      <c r="CB242" s="85"/>
      <c r="CC242" s="85"/>
      <c r="CD242" s="85"/>
      <c r="CE242" s="85"/>
      <c r="CF242" s="85"/>
      <c r="CG242" s="85"/>
      <c r="CH242" s="85"/>
      <c r="CI242" s="85"/>
      <c r="CJ242" s="85"/>
      <c r="CK242" s="85"/>
      <c r="CL242" s="85">
        <v>0</v>
      </c>
      <c r="CM242" s="110">
        <v>24520000</v>
      </c>
      <c r="CN242" s="85"/>
      <c r="CO242" s="89">
        <v>46284</v>
      </c>
      <c r="CP242" s="89">
        <f t="shared" si="9"/>
        <v>46464</v>
      </c>
      <c r="CQ242" s="115">
        <v>24520000</v>
      </c>
      <c r="CR242" s="85" t="s">
        <v>149</v>
      </c>
      <c r="CS242" s="89">
        <v>46036</v>
      </c>
      <c r="CT242" s="128">
        <v>1846101032587</v>
      </c>
      <c r="CU242" s="85"/>
      <c r="CV242" s="85"/>
      <c r="CW242" s="85" t="s">
        <v>2936</v>
      </c>
      <c r="CX242" s="85" t="s">
        <v>218</v>
      </c>
      <c r="CY242" s="85" t="s">
        <v>235</v>
      </c>
      <c r="CZ242" s="85">
        <v>2537</v>
      </c>
      <c r="DA242" s="85" t="s">
        <v>152</v>
      </c>
      <c r="DB242" s="85">
        <v>1</v>
      </c>
      <c r="DC242" s="85" t="s">
        <v>153</v>
      </c>
      <c r="DD242" s="85"/>
      <c r="DE242" s="85"/>
      <c r="DF242" s="85"/>
      <c r="DG242" s="85"/>
      <c r="DH242" s="85"/>
      <c r="DI242" s="85"/>
      <c r="DJ242" s="85"/>
      <c r="DK242" s="85"/>
      <c r="DL242" s="85"/>
      <c r="DM242" s="85"/>
      <c r="DN242" s="85"/>
      <c r="DO242" s="85"/>
      <c r="DP242" s="85"/>
      <c r="DQ242" s="85"/>
      <c r="DR242" s="85"/>
      <c r="DS242" s="85"/>
      <c r="DT242" s="86"/>
      <c r="DU242" s="81"/>
      <c r="DV242" s="72"/>
      <c r="DW242" s="72"/>
      <c r="DX242" s="72"/>
      <c r="DY242" s="72"/>
      <c r="DZ242" s="74"/>
      <c r="EA242" s="68"/>
      <c r="EB242" s="68"/>
      <c r="EC242" s="68"/>
      <c r="ED242" s="68"/>
      <c r="EE242" s="68"/>
      <c r="EF242" s="68"/>
      <c r="EG242" s="68"/>
      <c r="EH242" s="68"/>
      <c r="EI242" s="68"/>
      <c r="EJ242" s="68"/>
      <c r="EK242" s="68"/>
    </row>
    <row r="243" spans="1:141" ht="30" customHeight="1">
      <c r="A243" s="2" t="s">
        <v>2064</v>
      </c>
      <c r="B243" s="84">
        <v>2026</v>
      </c>
      <c r="C243" s="85" t="s">
        <v>2971</v>
      </c>
      <c r="D243" s="85" t="e">
        <v>#REF!</v>
      </c>
      <c r="E243" s="85" t="s">
        <v>125</v>
      </c>
      <c r="F243" s="85">
        <v>145894</v>
      </c>
      <c r="G243" s="89">
        <v>46036</v>
      </c>
      <c r="H243" s="85" t="s">
        <v>2921</v>
      </c>
      <c r="I243" s="85" t="s">
        <v>2972</v>
      </c>
      <c r="J243" s="92" t="s">
        <v>2973</v>
      </c>
      <c r="K243" s="92" t="s">
        <v>2974</v>
      </c>
      <c r="L243" s="85" t="s">
        <v>2975</v>
      </c>
      <c r="M243" s="85" t="s">
        <v>2926</v>
      </c>
      <c r="N243" s="85">
        <v>80111700</v>
      </c>
      <c r="O243" s="85" t="s">
        <v>2927</v>
      </c>
      <c r="P243" s="85" t="s">
        <v>2976</v>
      </c>
      <c r="Q243" s="85">
        <v>171</v>
      </c>
      <c r="R243" s="89">
        <v>46031</v>
      </c>
      <c r="S243" s="85">
        <v>381</v>
      </c>
      <c r="T243" s="89">
        <v>46041</v>
      </c>
      <c r="U243" s="85" t="s">
        <v>134</v>
      </c>
      <c r="V243" s="85" t="s">
        <v>135</v>
      </c>
      <c r="W243" s="85" t="s">
        <v>460</v>
      </c>
      <c r="X243" s="85">
        <v>1</v>
      </c>
      <c r="Y243" s="85" t="s">
        <v>2943</v>
      </c>
      <c r="Z243" s="85" t="s">
        <v>2975</v>
      </c>
      <c r="AA243" s="85" t="s">
        <v>138</v>
      </c>
      <c r="AB243" s="85" t="s">
        <v>139</v>
      </c>
      <c r="AC243" s="85" t="s">
        <v>461</v>
      </c>
      <c r="AD243" s="85"/>
      <c r="AE243" s="85">
        <v>53065732</v>
      </c>
      <c r="AF243" s="85">
        <v>5</v>
      </c>
      <c r="AG243" s="89">
        <v>30921</v>
      </c>
      <c r="AH243" s="85" t="s">
        <v>2977</v>
      </c>
      <c r="AI243" s="85"/>
      <c r="AJ243" s="92">
        <v>3142123840</v>
      </c>
      <c r="AK243" s="85" t="s">
        <v>2978</v>
      </c>
      <c r="AL243" s="85" t="s">
        <v>189</v>
      </c>
      <c r="AM243" s="85" t="s">
        <v>222</v>
      </c>
      <c r="AN243" s="85" t="s">
        <v>2932</v>
      </c>
      <c r="AO243" s="85">
        <v>1026285767</v>
      </c>
      <c r="AP243" s="85" t="s">
        <v>2933</v>
      </c>
      <c r="AQ243" s="85"/>
      <c r="AR243" s="85"/>
      <c r="AS243" s="89">
        <v>46062</v>
      </c>
      <c r="AT243" s="85"/>
      <c r="AU243" s="85"/>
      <c r="AV243" s="85"/>
      <c r="AW243" s="85"/>
      <c r="AX243" s="85" t="s">
        <v>2934</v>
      </c>
      <c r="AY243" s="85" t="s">
        <v>147</v>
      </c>
      <c r="AZ243" s="105">
        <v>46035</v>
      </c>
      <c r="BA243" s="105">
        <v>46036</v>
      </c>
      <c r="BB243" s="115">
        <v>24520000</v>
      </c>
      <c r="BC243" s="105">
        <v>46042</v>
      </c>
      <c r="BD243" s="105">
        <v>46284</v>
      </c>
      <c r="BE243" s="105">
        <f t="shared" si="10"/>
        <v>46284</v>
      </c>
      <c r="BF243" s="122"/>
      <c r="BG243" s="85" t="s">
        <v>929</v>
      </c>
      <c r="BH243" s="110">
        <v>3065000</v>
      </c>
      <c r="BI243" s="85"/>
      <c r="BJ243" s="85"/>
      <c r="BK243" s="85"/>
      <c r="BL243" s="85"/>
      <c r="BM243" s="85"/>
      <c r="BN243" s="85"/>
      <c r="BO243" s="85"/>
      <c r="BP243" s="85"/>
      <c r="BQ243" s="85"/>
      <c r="BR243" s="85"/>
      <c r="BS243" s="85"/>
      <c r="BT243" s="85"/>
      <c r="BU243" s="85"/>
      <c r="BV243" s="85"/>
      <c r="BW243" s="85"/>
      <c r="BX243" s="85"/>
      <c r="BY243" s="85"/>
      <c r="BZ243" s="85"/>
      <c r="CA243" s="85"/>
      <c r="CB243" s="85"/>
      <c r="CC243" s="85"/>
      <c r="CD243" s="85"/>
      <c r="CE243" s="85"/>
      <c r="CF243" s="85"/>
      <c r="CG243" s="85"/>
      <c r="CH243" s="85"/>
      <c r="CI243" s="85"/>
      <c r="CJ243" s="85"/>
      <c r="CK243" s="85"/>
      <c r="CL243" s="85">
        <v>0</v>
      </c>
      <c r="CM243" s="110">
        <v>24520000</v>
      </c>
      <c r="CN243" s="85"/>
      <c r="CO243" s="89">
        <v>46284</v>
      </c>
      <c r="CP243" s="89">
        <f t="shared" si="9"/>
        <v>46464</v>
      </c>
      <c r="CQ243" s="115">
        <v>24520000</v>
      </c>
      <c r="CR243" s="85" t="s">
        <v>223</v>
      </c>
      <c r="CS243" s="89">
        <v>46037</v>
      </c>
      <c r="CT243" s="128">
        <v>3344101271681</v>
      </c>
      <c r="CU243" s="85"/>
      <c r="CV243" s="85"/>
      <c r="CW243" s="85" t="s">
        <v>2936</v>
      </c>
      <c r="CX243" s="85" t="s">
        <v>461</v>
      </c>
      <c r="CY243" s="85" t="s">
        <v>245</v>
      </c>
      <c r="CZ243" s="85">
        <v>2537</v>
      </c>
      <c r="DA243" s="85" t="s">
        <v>152</v>
      </c>
      <c r="DB243" s="85">
        <v>1</v>
      </c>
      <c r="DC243" s="85" t="s">
        <v>153</v>
      </c>
      <c r="DD243" s="85"/>
      <c r="DE243" s="85"/>
      <c r="DF243" s="85"/>
      <c r="DG243" s="85"/>
      <c r="DH243" s="85"/>
      <c r="DI243" s="85"/>
      <c r="DJ243" s="85"/>
      <c r="DK243" s="85"/>
      <c r="DL243" s="85"/>
      <c r="DM243" s="85"/>
      <c r="DN243" s="85"/>
      <c r="DO243" s="85"/>
      <c r="DP243" s="85"/>
      <c r="DQ243" s="85"/>
      <c r="DR243" s="85"/>
      <c r="DS243" s="85"/>
      <c r="DT243" s="86"/>
      <c r="DU243" s="81"/>
      <c r="DV243" s="72"/>
      <c r="DW243" s="72"/>
      <c r="DX243" s="72"/>
      <c r="DY243" s="72"/>
      <c r="DZ243" s="74"/>
      <c r="EA243" s="68"/>
      <c r="EB243" s="68"/>
      <c r="EC243" s="68"/>
      <c r="ED243" s="68"/>
      <c r="EE243" s="68"/>
      <c r="EF243" s="68"/>
      <c r="EG243" s="68"/>
      <c r="EH243" s="68"/>
      <c r="EI243" s="68"/>
      <c r="EJ243" s="68"/>
      <c r="EK243" s="68"/>
    </row>
    <row r="244" spans="1:141" ht="30" customHeight="1">
      <c r="A244" s="2" t="s">
        <v>2064</v>
      </c>
      <c r="B244" s="84">
        <v>2026</v>
      </c>
      <c r="C244" s="85" t="s">
        <v>2979</v>
      </c>
      <c r="D244" s="85" t="e">
        <v>#REF!</v>
      </c>
      <c r="E244" s="85" t="s">
        <v>125</v>
      </c>
      <c r="F244" s="85">
        <v>146386</v>
      </c>
      <c r="G244" s="89">
        <v>46038</v>
      </c>
      <c r="H244" s="85" t="s">
        <v>2980</v>
      </c>
      <c r="I244" s="85" t="s">
        <v>2981</v>
      </c>
      <c r="J244" s="92" t="s">
        <v>2982</v>
      </c>
      <c r="K244" s="92" t="s">
        <v>2983</v>
      </c>
      <c r="L244" s="85" t="s">
        <v>2984</v>
      </c>
      <c r="M244" s="85" t="s">
        <v>2985</v>
      </c>
      <c r="N244" s="85">
        <v>80111700</v>
      </c>
      <c r="O244" s="85" t="s">
        <v>2986</v>
      </c>
      <c r="P244" s="85" t="s">
        <v>2987</v>
      </c>
      <c r="Q244" s="85">
        <v>173</v>
      </c>
      <c r="R244" s="89">
        <v>46031</v>
      </c>
      <c r="S244" s="85">
        <v>288</v>
      </c>
      <c r="T244" s="89">
        <v>46037</v>
      </c>
      <c r="U244" s="85" t="s">
        <v>2988</v>
      </c>
      <c r="V244" s="85" t="s">
        <v>135</v>
      </c>
      <c r="W244" s="85" t="s">
        <v>136</v>
      </c>
      <c r="X244" s="85">
        <v>1</v>
      </c>
      <c r="Y244" s="85" t="s">
        <v>2989</v>
      </c>
      <c r="Z244" s="85" t="s">
        <v>2984</v>
      </c>
      <c r="AA244" s="85" t="s">
        <v>138</v>
      </c>
      <c r="AB244" s="85" t="s">
        <v>139</v>
      </c>
      <c r="AC244" s="85" t="s">
        <v>203</v>
      </c>
      <c r="AD244" s="85"/>
      <c r="AE244" s="85">
        <v>1063481921</v>
      </c>
      <c r="AF244" s="85">
        <v>1</v>
      </c>
      <c r="AG244" s="89">
        <v>31590</v>
      </c>
      <c r="AH244" s="85" t="s">
        <v>2990</v>
      </c>
      <c r="AI244" s="85"/>
      <c r="AJ244" s="92">
        <v>3144939768</v>
      </c>
      <c r="AK244" s="85" t="s">
        <v>2991</v>
      </c>
      <c r="AL244" s="85" t="s">
        <v>271</v>
      </c>
      <c r="AM244" s="85" t="s">
        <v>144</v>
      </c>
      <c r="AN244" s="85" t="s">
        <v>145</v>
      </c>
      <c r="AO244" s="85">
        <v>0</v>
      </c>
      <c r="AP244" s="85">
        <v>0</v>
      </c>
      <c r="AQ244" s="85"/>
      <c r="AR244" s="85"/>
      <c r="AS244" s="89">
        <v>46062</v>
      </c>
      <c r="AT244" s="85"/>
      <c r="AU244" s="85"/>
      <c r="AV244" s="85"/>
      <c r="AW244" s="85"/>
      <c r="AX244" s="85" t="s">
        <v>146</v>
      </c>
      <c r="AY244" s="85" t="s">
        <v>147</v>
      </c>
      <c r="AZ244" s="105">
        <v>46035</v>
      </c>
      <c r="BA244" s="105">
        <v>46036</v>
      </c>
      <c r="BB244" s="115">
        <v>121836000</v>
      </c>
      <c r="BC244" s="105">
        <v>46038</v>
      </c>
      <c r="BD244" s="105">
        <v>46371</v>
      </c>
      <c r="BE244" s="105">
        <f t="shared" si="10"/>
        <v>46371</v>
      </c>
      <c r="BF244" s="122"/>
      <c r="BG244" s="85" t="s">
        <v>148</v>
      </c>
      <c r="BH244" s="110">
        <v>11076000</v>
      </c>
      <c r="BI244" s="85"/>
      <c r="BJ244" s="85"/>
      <c r="BK244" s="85"/>
      <c r="BL244" s="85"/>
      <c r="BM244" s="85"/>
      <c r="BN244" s="85"/>
      <c r="BO244" s="85"/>
      <c r="BP244" s="85"/>
      <c r="BQ244" s="85"/>
      <c r="BR244" s="85"/>
      <c r="BS244" s="85"/>
      <c r="BT244" s="85"/>
      <c r="BU244" s="85"/>
      <c r="BV244" s="85"/>
      <c r="BW244" s="85"/>
      <c r="BX244" s="85"/>
      <c r="BY244" s="85"/>
      <c r="BZ244" s="85"/>
      <c r="CA244" s="85"/>
      <c r="CB244" s="85"/>
      <c r="CC244" s="85"/>
      <c r="CD244" s="85"/>
      <c r="CE244" s="85"/>
      <c r="CF244" s="85"/>
      <c r="CG244" s="85"/>
      <c r="CH244" s="85"/>
      <c r="CI244" s="85"/>
      <c r="CJ244" s="85"/>
      <c r="CK244" s="85"/>
      <c r="CL244" s="85">
        <v>0</v>
      </c>
      <c r="CM244" s="110">
        <v>121836000</v>
      </c>
      <c r="CN244" s="85"/>
      <c r="CO244" s="89">
        <v>46371</v>
      </c>
      <c r="CP244" s="89">
        <f t="shared" si="9"/>
        <v>46551</v>
      </c>
      <c r="CQ244" s="115">
        <v>121836000</v>
      </c>
      <c r="CR244" s="85" t="s">
        <v>223</v>
      </c>
      <c r="CS244" s="89">
        <v>46037</v>
      </c>
      <c r="CT244" s="128">
        <v>1444101253350</v>
      </c>
      <c r="CU244" s="85"/>
      <c r="CV244" s="85"/>
      <c r="CW244" s="85" t="s">
        <v>2992</v>
      </c>
      <c r="CX244" s="85" t="s">
        <v>203</v>
      </c>
      <c r="CY244" s="85" t="s">
        <v>2993</v>
      </c>
      <c r="CZ244" s="85">
        <v>2504</v>
      </c>
      <c r="DA244" s="85" t="s">
        <v>2994</v>
      </c>
      <c r="DB244" s="85">
        <v>1</v>
      </c>
      <c r="DC244" s="85" t="s">
        <v>153</v>
      </c>
      <c r="DD244" s="85"/>
      <c r="DE244" s="85"/>
      <c r="DF244" s="85"/>
      <c r="DG244" s="85"/>
      <c r="DH244" s="85"/>
      <c r="DI244" s="85"/>
      <c r="DJ244" s="85"/>
      <c r="DK244" s="85"/>
      <c r="DL244" s="85"/>
      <c r="DM244" s="85"/>
      <c r="DN244" s="85"/>
      <c r="DO244" s="85"/>
      <c r="DP244" s="85"/>
      <c r="DQ244" s="85"/>
      <c r="DR244" s="85"/>
      <c r="DS244" s="85"/>
      <c r="DT244" s="86"/>
      <c r="DU244" s="81"/>
      <c r="DV244" s="72"/>
      <c r="DW244" s="72"/>
      <c r="DX244" s="72"/>
      <c r="DY244" s="72"/>
      <c r="DZ244" s="74"/>
      <c r="EA244" s="68"/>
      <c r="EB244" s="68"/>
      <c r="EC244" s="68"/>
      <c r="ED244" s="68"/>
      <c r="EE244" s="68"/>
      <c r="EF244" s="68"/>
      <c r="EG244" s="68"/>
      <c r="EH244" s="68"/>
      <c r="EI244" s="68"/>
      <c r="EJ244" s="68"/>
      <c r="EK244" s="68"/>
    </row>
    <row r="245" spans="1:141" ht="30" customHeight="1">
      <c r="A245" s="2" t="s">
        <v>2064</v>
      </c>
      <c r="B245" s="84">
        <v>2026</v>
      </c>
      <c r="C245" s="85" t="s">
        <v>2995</v>
      </c>
      <c r="D245" s="85" t="e">
        <v>#REF!</v>
      </c>
      <c r="E245" s="85" t="s">
        <v>125</v>
      </c>
      <c r="F245" s="85">
        <v>146686</v>
      </c>
      <c r="G245" s="89">
        <v>46036</v>
      </c>
      <c r="H245" s="85" t="s">
        <v>2996</v>
      </c>
      <c r="I245" s="85" t="s">
        <v>2997</v>
      </c>
      <c r="J245" s="92" t="s">
        <v>2998</v>
      </c>
      <c r="K245" s="92" t="s">
        <v>2999</v>
      </c>
      <c r="L245" s="85" t="s">
        <v>3000</v>
      </c>
      <c r="M245" s="85" t="s">
        <v>3001</v>
      </c>
      <c r="N245" s="85">
        <v>80111700</v>
      </c>
      <c r="O245" s="85" t="s">
        <v>3002</v>
      </c>
      <c r="P245" s="85" t="s">
        <v>3003</v>
      </c>
      <c r="Q245" s="85">
        <v>2135</v>
      </c>
      <c r="R245" s="89">
        <v>46041</v>
      </c>
      <c r="S245" s="85">
        <v>1810</v>
      </c>
      <c r="T245" s="89">
        <v>46048</v>
      </c>
      <c r="U245" s="85" t="s">
        <v>2988</v>
      </c>
      <c r="V245" s="85" t="s">
        <v>135</v>
      </c>
      <c r="W245" s="85" t="s">
        <v>136</v>
      </c>
      <c r="X245" s="85">
        <v>1</v>
      </c>
      <c r="Y245" s="85" t="s">
        <v>3004</v>
      </c>
      <c r="Z245" s="85" t="s">
        <v>3000</v>
      </c>
      <c r="AA245" s="85" t="s">
        <v>138</v>
      </c>
      <c r="AB245" s="85" t="s">
        <v>164</v>
      </c>
      <c r="AC245" s="85" t="s">
        <v>203</v>
      </c>
      <c r="AD245" s="85"/>
      <c r="AE245" s="85">
        <v>19202491</v>
      </c>
      <c r="AF245" s="85">
        <v>1</v>
      </c>
      <c r="AG245" s="89">
        <v>19266</v>
      </c>
      <c r="AH245" s="85" t="s">
        <v>3005</v>
      </c>
      <c r="AI245" s="85"/>
      <c r="AJ245" s="92">
        <v>3102286256</v>
      </c>
      <c r="AK245" s="85" t="s">
        <v>3006</v>
      </c>
      <c r="AL245" s="85" t="s">
        <v>642</v>
      </c>
      <c r="AM245" s="85" t="s">
        <v>234</v>
      </c>
      <c r="AN245" s="85" t="s">
        <v>2984</v>
      </c>
      <c r="AO245" s="85">
        <v>1063481921</v>
      </c>
      <c r="AP245" s="85" t="s">
        <v>3007</v>
      </c>
      <c r="AQ245" s="85"/>
      <c r="AR245" s="85"/>
      <c r="AS245" s="89">
        <v>46062</v>
      </c>
      <c r="AT245" s="85"/>
      <c r="AU245" s="85"/>
      <c r="AV245" s="85"/>
      <c r="AW245" s="85"/>
      <c r="AX245" s="85" t="s">
        <v>3008</v>
      </c>
      <c r="AY245" s="85" t="s">
        <v>147</v>
      </c>
      <c r="AZ245" s="105">
        <v>46042</v>
      </c>
      <c r="BA245" s="105">
        <v>46044</v>
      </c>
      <c r="BB245" s="115">
        <v>63352000</v>
      </c>
      <c r="BC245" s="105">
        <v>46048</v>
      </c>
      <c r="BD245" s="105">
        <v>46292</v>
      </c>
      <c r="BE245" s="105">
        <f t="shared" si="10"/>
        <v>46292</v>
      </c>
      <c r="BF245" s="122"/>
      <c r="BG245" s="85" t="s">
        <v>929</v>
      </c>
      <c r="BH245" s="110">
        <v>7919000</v>
      </c>
      <c r="BI245" s="85"/>
      <c r="BJ245" s="85"/>
      <c r="BK245" s="85"/>
      <c r="BL245" s="85"/>
      <c r="BM245" s="85"/>
      <c r="BN245" s="85"/>
      <c r="BO245" s="85"/>
      <c r="BP245" s="85"/>
      <c r="BQ245" s="85"/>
      <c r="BR245" s="85"/>
      <c r="BS245" s="85"/>
      <c r="BT245" s="85"/>
      <c r="BU245" s="85"/>
      <c r="BV245" s="85"/>
      <c r="BW245" s="85"/>
      <c r="BX245" s="85"/>
      <c r="BY245" s="85"/>
      <c r="BZ245" s="85"/>
      <c r="CA245" s="85"/>
      <c r="CB245" s="85"/>
      <c r="CC245" s="85"/>
      <c r="CD245" s="85"/>
      <c r="CE245" s="85"/>
      <c r="CF245" s="85"/>
      <c r="CG245" s="85"/>
      <c r="CH245" s="85"/>
      <c r="CI245" s="85"/>
      <c r="CJ245" s="85"/>
      <c r="CK245" s="85"/>
      <c r="CL245" s="85">
        <v>0</v>
      </c>
      <c r="CM245" s="110">
        <v>63352000</v>
      </c>
      <c r="CN245" s="85"/>
      <c r="CO245" s="89">
        <v>46292</v>
      </c>
      <c r="CP245" s="89">
        <f t="shared" si="9"/>
        <v>46472</v>
      </c>
      <c r="CQ245" s="115">
        <v>63352000</v>
      </c>
      <c r="CR245" s="85" t="s">
        <v>149</v>
      </c>
      <c r="CS245" s="89">
        <v>46045</v>
      </c>
      <c r="CT245" s="128">
        <v>3346101070715</v>
      </c>
      <c r="CU245" s="85"/>
      <c r="CV245" s="85"/>
      <c r="CW245" s="85" t="s">
        <v>3009</v>
      </c>
      <c r="CX245" s="85" t="s">
        <v>203</v>
      </c>
      <c r="CY245" s="85" t="s">
        <v>3010</v>
      </c>
      <c r="CZ245" s="85">
        <v>2504</v>
      </c>
      <c r="DA245" s="85" t="s">
        <v>2994</v>
      </c>
      <c r="DB245" s="85">
        <v>1</v>
      </c>
      <c r="DC245" s="85" t="s">
        <v>153</v>
      </c>
      <c r="DD245" s="85"/>
      <c r="DE245" s="85"/>
      <c r="DF245" s="85"/>
      <c r="DG245" s="85"/>
      <c r="DH245" s="85"/>
      <c r="DI245" s="85"/>
      <c r="DJ245" s="85"/>
      <c r="DK245" s="85"/>
      <c r="DL245" s="85"/>
      <c r="DM245" s="85"/>
      <c r="DN245" s="85"/>
      <c r="DO245" s="85"/>
      <c r="DP245" s="85"/>
      <c r="DQ245" s="85"/>
      <c r="DR245" s="85"/>
      <c r="DS245" s="85"/>
      <c r="DT245" s="86"/>
      <c r="DU245" s="81"/>
      <c r="DV245" s="72"/>
      <c r="DW245" s="72"/>
      <c r="DX245" s="72"/>
      <c r="DY245" s="72"/>
      <c r="DZ245" s="74"/>
      <c r="EA245" s="68"/>
      <c r="EB245" s="68"/>
      <c r="EC245" s="68"/>
      <c r="ED245" s="68"/>
      <c r="EE245" s="68"/>
      <c r="EF245" s="68"/>
      <c r="EG245" s="68"/>
      <c r="EH245" s="68"/>
      <c r="EI245" s="68"/>
      <c r="EJ245" s="68"/>
      <c r="EK245" s="68"/>
    </row>
    <row r="246" spans="1:141" ht="30" customHeight="1">
      <c r="A246" s="2" t="s">
        <v>2064</v>
      </c>
      <c r="B246" s="84">
        <v>2026</v>
      </c>
      <c r="C246" s="85" t="s">
        <v>3011</v>
      </c>
      <c r="D246" s="85" t="e">
        <v>#REF!</v>
      </c>
      <c r="E246" s="85" t="s">
        <v>125</v>
      </c>
      <c r="F246" s="85">
        <v>146686</v>
      </c>
      <c r="G246" s="89">
        <v>46036</v>
      </c>
      <c r="H246" s="85" t="s">
        <v>2996</v>
      </c>
      <c r="I246" s="85" t="s">
        <v>3012</v>
      </c>
      <c r="J246" s="92" t="s">
        <v>3013</v>
      </c>
      <c r="K246" s="92" t="s">
        <v>3014</v>
      </c>
      <c r="L246" s="85" t="s">
        <v>3015</v>
      </c>
      <c r="M246" s="85" t="s">
        <v>3001</v>
      </c>
      <c r="N246" s="85">
        <v>80111700</v>
      </c>
      <c r="O246" s="85" t="s">
        <v>3002</v>
      </c>
      <c r="P246" s="85" t="s">
        <v>3016</v>
      </c>
      <c r="Q246" s="85">
        <v>2135</v>
      </c>
      <c r="R246" s="89">
        <v>46041</v>
      </c>
      <c r="S246" s="85">
        <v>1811</v>
      </c>
      <c r="T246" s="89">
        <v>46048</v>
      </c>
      <c r="U246" s="85" t="s">
        <v>2988</v>
      </c>
      <c r="V246" s="85" t="s">
        <v>135</v>
      </c>
      <c r="W246" s="85" t="s">
        <v>136</v>
      </c>
      <c r="X246" s="85">
        <v>1</v>
      </c>
      <c r="Y246" s="85" t="s">
        <v>3004</v>
      </c>
      <c r="Z246" s="85" t="s">
        <v>3015</v>
      </c>
      <c r="AA246" s="85" t="s">
        <v>138</v>
      </c>
      <c r="AB246" s="85" t="s">
        <v>139</v>
      </c>
      <c r="AC246" s="85" t="s">
        <v>203</v>
      </c>
      <c r="AD246" s="85"/>
      <c r="AE246" s="85">
        <v>1019149919</v>
      </c>
      <c r="AF246" s="85">
        <v>4</v>
      </c>
      <c r="AG246" s="89">
        <v>36348</v>
      </c>
      <c r="AH246" s="85" t="s">
        <v>3017</v>
      </c>
      <c r="AI246" s="85"/>
      <c r="AJ246" s="92">
        <v>3196552018</v>
      </c>
      <c r="AK246" s="85" t="s">
        <v>3018</v>
      </c>
      <c r="AL246" s="85" t="s">
        <v>1286</v>
      </c>
      <c r="AM246" s="85" t="s">
        <v>385</v>
      </c>
      <c r="AN246" s="85" t="s">
        <v>2984</v>
      </c>
      <c r="AO246" s="85">
        <v>1063481921</v>
      </c>
      <c r="AP246" s="85" t="s">
        <v>3007</v>
      </c>
      <c r="AQ246" s="85"/>
      <c r="AR246" s="85"/>
      <c r="AS246" s="89">
        <v>46062</v>
      </c>
      <c r="AT246" s="85"/>
      <c r="AU246" s="85"/>
      <c r="AV246" s="85"/>
      <c r="AW246" s="85"/>
      <c r="AX246" s="85" t="s">
        <v>3008</v>
      </c>
      <c r="AY246" s="85" t="s">
        <v>147</v>
      </c>
      <c r="AZ246" s="105">
        <v>46042</v>
      </c>
      <c r="BA246" s="105">
        <v>46044</v>
      </c>
      <c r="BB246" s="115">
        <v>63352000</v>
      </c>
      <c r="BC246" s="105">
        <v>46048</v>
      </c>
      <c r="BD246" s="105">
        <v>46290</v>
      </c>
      <c r="BE246" s="105">
        <f t="shared" si="10"/>
        <v>46290</v>
      </c>
      <c r="BF246" s="122"/>
      <c r="BG246" s="85" t="s">
        <v>929</v>
      </c>
      <c r="BH246" s="110">
        <v>7919000</v>
      </c>
      <c r="BI246" s="85"/>
      <c r="BJ246" s="85"/>
      <c r="BK246" s="85"/>
      <c r="BL246" s="85"/>
      <c r="BM246" s="85"/>
      <c r="BN246" s="85"/>
      <c r="BO246" s="85"/>
      <c r="BP246" s="85"/>
      <c r="BQ246" s="85"/>
      <c r="BR246" s="85"/>
      <c r="BS246" s="85"/>
      <c r="BT246" s="85"/>
      <c r="BU246" s="85"/>
      <c r="BV246" s="85"/>
      <c r="BW246" s="85"/>
      <c r="BX246" s="85"/>
      <c r="BY246" s="85"/>
      <c r="BZ246" s="85"/>
      <c r="CA246" s="85"/>
      <c r="CB246" s="85"/>
      <c r="CC246" s="85"/>
      <c r="CD246" s="85"/>
      <c r="CE246" s="85"/>
      <c r="CF246" s="85"/>
      <c r="CG246" s="85"/>
      <c r="CH246" s="85"/>
      <c r="CI246" s="85"/>
      <c r="CJ246" s="85"/>
      <c r="CK246" s="85"/>
      <c r="CL246" s="85">
        <v>0</v>
      </c>
      <c r="CM246" s="110">
        <v>63352000</v>
      </c>
      <c r="CN246" s="85"/>
      <c r="CO246" s="89">
        <v>46290</v>
      </c>
      <c r="CP246" s="89">
        <f t="shared" si="9"/>
        <v>46470</v>
      </c>
      <c r="CQ246" s="115">
        <v>63352000</v>
      </c>
      <c r="CR246" s="85" t="s">
        <v>149</v>
      </c>
      <c r="CS246" s="89">
        <v>46047</v>
      </c>
      <c r="CT246" s="128">
        <v>6246101016386</v>
      </c>
      <c r="CU246" s="85"/>
      <c r="CV246" s="85"/>
      <c r="CW246" s="85" t="s">
        <v>3009</v>
      </c>
      <c r="CX246" s="85" t="s">
        <v>203</v>
      </c>
      <c r="CY246" s="85" t="s">
        <v>947</v>
      </c>
      <c r="CZ246" s="85">
        <v>2504</v>
      </c>
      <c r="DA246" s="85" t="s">
        <v>2994</v>
      </c>
      <c r="DB246" s="85">
        <v>1</v>
      </c>
      <c r="DC246" s="85" t="s">
        <v>153</v>
      </c>
      <c r="DD246" s="85"/>
      <c r="DE246" s="85"/>
      <c r="DF246" s="85"/>
      <c r="DG246" s="85"/>
      <c r="DH246" s="85"/>
      <c r="DI246" s="85"/>
      <c r="DJ246" s="85"/>
      <c r="DK246" s="85"/>
      <c r="DL246" s="85"/>
      <c r="DM246" s="85"/>
      <c r="DN246" s="85"/>
      <c r="DO246" s="85"/>
      <c r="DP246" s="85"/>
      <c r="DQ246" s="85"/>
      <c r="DR246" s="85"/>
      <c r="DS246" s="85"/>
      <c r="DT246" s="86"/>
      <c r="DU246" s="81"/>
      <c r="DV246" s="72"/>
      <c r="DW246" s="72"/>
      <c r="DX246" s="72"/>
      <c r="DY246" s="72"/>
      <c r="DZ246" s="74"/>
      <c r="EA246" s="68"/>
      <c r="EB246" s="68"/>
      <c r="EC246" s="68"/>
      <c r="ED246" s="68"/>
      <c r="EE246" s="68"/>
      <c r="EF246" s="68"/>
      <c r="EG246" s="68"/>
      <c r="EH246" s="68"/>
      <c r="EI246" s="68"/>
      <c r="EJ246" s="68"/>
      <c r="EK246" s="68"/>
    </row>
    <row r="247" spans="1:141" ht="30" customHeight="1">
      <c r="A247" s="2" t="s">
        <v>2064</v>
      </c>
      <c r="B247" s="84">
        <v>2026</v>
      </c>
      <c r="C247" s="85" t="s">
        <v>3019</v>
      </c>
      <c r="D247" s="85" t="e">
        <v>#REF!</v>
      </c>
      <c r="E247" s="85" t="s">
        <v>125</v>
      </c>
      <c r="F247" s="85">
        <v>146803</v>
      </c>
      <c r="G247" s="89">
        <v>46036</v>
      </c>
      <c r="H247" s="85" t="s">
        <v>3020</v>
      </c>
      <c r="I247" s="85" t="s">
        <v>3021</v>
      </c>
      <c r="J247" s="92" t="s">
        <v>3022</v>
      </c>
      <c r="K247" s="92" t="s">
        <v>3023</v>
      </c>
      <c r="L247" s="85" t="s">
        <v>3024</v>
      </c>
      <c r="M247" s="85" t="s">
        <v>3025</v>
      </c>
      <c r="N247" s="85">
        <v>80111700</v>
      </c>
      <c r="O247" s="85" t="s">
        <v>3026</v>
      </c>
      <c r="P247" s="85" t="s">
        <v>3027</v>
      </c>
      <c r="Q247" s="85">
        <v>90</v>
      </c>
      <c r="R247" s="89">
        <v>46028</v>
      </c>
      <c r="S247" s="85">
        <v>383</v>
      </c>
      <c r="T247" s="89">
        <v>46041</v>
      </c>
      <c r="U247" s="85" t="s">
        <v>3028</v>
      </c>
      <c r="V247" s="85" t="s">
        <v>135</v>
      </c>
      <c r="W247" s="85" t="s">
        <v>136</v>
      </c>
      <c r="X247" s="85">
        <v>1</v>
      </c>
      <c r="Y247" s="85" t="s">
        <v>3029</v>
      </c>
      <c r="Z247" s="85" t="s">
        <v>3024</v>
      </c>
      <c r="AA247" s="85" t="s">
        <v>138</v>
      </c>
      <c r="AB247" s="85" t="s">
        <v>139</v>
      </c>
      <c r="AC247" s="85" t="s">
        <v>203</v>
      </c>
      <c r="AD247" s="85"/>
      <c r="AE247" s="85">
        <v>52526364</v>
      </c>
      <c r="AF247" s="85">
        <v>3</v>
      </c>
      <c r="AG247" s="89">
        <v>30819</v>
      </c>
      <c r="AH247" s="85" t="s">
        <v>3030</v>
      </c>
      <c r="AI247" s="85" t="e">
        <v>#REF!</v>
      </c>
      <c r="AJ247" s="92">
        <v>3208311570</v>
      </c>
      <c r="AK247" s="85" t="s">
        <v>3031</v>
      </c>
      <c r="AL247" s="85" t="s">
        <v>168</v>
      </c>
      <c r="AM247" s="85" t="s">
        <v>385</v>
      </c>
      <c r="AN247" s="85" t="s">
        <v>2984</v>
      </c>
      <c r="AO247" s="85">
        <v>1063481921</v>
      </c>
      <c r="AP247" s="85" t="s">
        <v>3007</v>
      </c>
      <c r="AQ247" s="85"/>
      <c r="AR247" s="85"/>
      <c r="AS247" s="89">
        <v>46062</v>
      </c>
      <c r="AT247" s="85"/>
      <c r="AU247" s="85"/>
      <c r="AV247" s="85"/>
      <c r="AW247" s="85"/>
      <c r="AX247" s="85" t="s">
        <v>3008</v>
      </c>
      <c r="AY247" s="85" t="s">
        <v>147</v>
      </c>
      <c r="AZ247" s="105">
        <v>46035</v>
      </c>
      <c r="BA247" s="105">
        <v>46036</v>
      </c>
      <c r="BB247" s="115">
        <v>63352000</v>
      </c>
      <c r="BC247" s="105">
        <v>46042</v>
      </c>
      <c r="BD247" s="105">
        <v>46284</v>
      </c>
      <c r="BE247" s="105">
        <f t="shared" si="10"/>
        <v>46284</v>
      </c>
      <c r="BF247" s="122"/>
      <c r="BG247" s="85" t="s">
        <v>929</v>
      </c>
      <c r="BH247" s="110">
        <v>7919000</v>
      </c>
      <c r="BI247" s="85"/>
      <c r="BJ247" s="85"/>
      <c r="BK247" s="85"/>
      <c r="BL247" s="85"/>
      <c r="BM247" s="85"/>
      <c r="BN247" s="85"/>
      <c r="BO247" s="85"/>
      <c r="BP247" s="85"/>
      <c r="BQ247" s="85"/>
      <c r="BR247" s="85"/>
      <c r="BS247" s="85"/>
      <c r="BT247" s="85"/>
      <c r="BU247" s="85"/>
      <c r="BV247" s="85"/>
      <c r="BW247" s="85"/>
      <c r="BX247" s="85"/>
      <c r="BY247" s="85"/>
      <c r="BZ247" s="85"/>
      <c r="CA247" s="85"/>
      <c r="CB247" s="85"/>
      <c r="CC247" s="85"/>
      <c r="CD247" s="85"/>
      <c r="CE247" s="85"/>
      <c r="CF247" s="85"/>
      <c r="CG247" s="85"/>
      <c r="CH247" s="85"/>
      <c r="CI247" s="85"/>
      <c r="CJ247" s="85"/>
      <c r="CK247" s="85"/>
      <c r="CL247" s="85">
        <v>0</v>
      </c>
      <c r="CM247" s="110">
        <v>63352000</v>
      </c>
      <c r="CN247" s="85"/>
      <c r="CO247" s="89">
        <v>46284</v>
      </c>
      <c r="CP247" s="89">
        <f t="shared" si="9"/>
        <v>46464</v>
      </c>
      <c r="CQ247" s="115">
        <v>63352000</v>
      </c>
      <c r="CR247" s="85" t="s">
        <v>223</v>
      </c>
      <c r="CS247" s="89">
        <v>46037</v>
      </c>
      <c r="CT247" s="128">
        <v>1146101096003</v>
      </c>
      <c r="CU247" s="85"/>
      <c r="CV247" s="85"/>
      <c r="CW247" s="85" t="s">
        <v>3032</v>
      </c>
      <c r="CX247" s="85" t="s">
        <v>203</v>
      </c>
      <c r="CY247" s="85" t="s">
        <v>3033</v>
      </c>
      <c r="CZ247" s="85">
        <v>2554</v>
      </c>
      <c r="DA247" s="85" t="s">
        <v>3034</v>
      </c>
      <c r="DB247" s="85">
        <v>1</v>
      </c>
      <c r="DC247" s="85" t="s">
        <v>153</v>
      </c>
      <c r="DD247" s="85"/>
      <c r="DE247" s="85"/>
      <c r="DF247" s="85"/>
      <c r="DG247" s="85"/>
      <c r="DH247" s="85"/>
      <c r="DI247" s="85"/>
      <c r="DJ247" s="85"/>
      <c r="DK247" s="85"/>
      <c r="DL247" s="85"/>
      <c r="DM247" s="85"/>
      <c r="DN247" s="85"/>
      <c r="DO247" s="85"/>
      <c r="DP247" s="85"/>
      <c r="DQ247" s="85"/>
      <c r="DR247" s="85"/>
      <c r="DS247" s="85"/>
      <c r="DT247" s="86"/>
      <c r="DU247" s="81"/>
      <c r="DV247" s="72"/>
      <c r="DW247" s="72"/>
      <c r="DX247" s="72"/>
      <c r="DY247" s="72"/>
      <c r="DZ247" s="74"/>
      <c r="EA247" s="68"/>
      <c r="EB247" s="68"/>
      <c r="EC247" s="68"/>
      <c r="ED247" s="68"/>
      <c r="EE247" s="68"/>
      <c r="EF247" s="68"/>
      <c r="EG247" s="68"/>
      <c r="EH247" s="68"/>
      <c r="EI247" s="68"/>
      <c r="EJ247" s="68"/>
      <c r="EK247" s="68"/>
    </row>
    <row r="248" spans="1:141" ht="30" customHeight="1">
      <c r="A248" s="2" t="s">
        <v>2064</v>
      </c>
      <c r="B248" s="84">
        <v>2026</v>
      </c>
      <c r="C248" s="85" t="s">
        <v>3035</v>
      </c>
      <c r="D248" s="85" t="e">
        <v>#REF!</v>
      </c>
      <c r="E248" s="85" t="s">
        <v>125</v>
      </c>
      <c r="F248" s="85">
        <v>146414</v>
      </c>
      <c r="G248" s="89">
        <v>46036</v>
      </c>
      <c r="H248" s="85" t="s">
        <v>3036</v>
      </c>
      <c r="I248" s="85" t="s">
        <v>3037</v>
      </c>
      <c r="J248" s="92" t="s">
        <v>3038</v>
      </c>
      <c r="K248" s="92" t="s">
        <v>3039</v>
      </c>
      <c r="L248" s="85" t="s">
        <v>3040</v>
      </c>
      <c r="M248" s="85" t="s">
        <v>3041</v>
      </c>
      <c r="N248" s="85">
        <v>80111700</v>
      </c>
      <c r="O248" s="85" t="s">
        <v>3042</v>
      </c>
      <c r="P248" s="85" t="s">
        <v>3043</v>
      </c>
      <c r="Q248" s="85">
        <v>60</v>
      </c>
      <c r="R248" s="89">
        <v>46028</v>
      </c>
      <c r="S248" s="85">
        <v>1716</v>
      </c>
      <c r="T248" s="89">
        <v>46042</v>
      </c>
      <c r="U248" s="85" t="s">
        <v>3044</v>
      </c>
      <c r="V248" s="85" t="s">
        <v>135</v>
      </c>
      <c r="W248" s="85" t="s">
        <v>136</v>
      </c>
      <c r="X248" s="85">
        <v>1</v>
      </c>
      <c r="Y248" s="85" t="s">
        <v>3045</v>
      </c>
      <c r="Z248" s="85" t="s">
        <v>3040</v>
      </c>
      <c r="AA248" s="85" t="s">
        <v>138</v>
      </c>
      <c r="AB248" s="85" t="s">
        <v>139</v>
      </c>
      <c r="AC248" s="85" t="s">
        <v>203</v>
      </c>
      <c r="AD248" s="85"/>
      <c r="AE248" s="85">
        <v>52582158</v>
      </c>
      <c r="AF248" s="85">
        <v>0</v>
      </c>
      <c r="AG248" s="89">
        <v>25972</v>
      </c>
      <c r="AH248" s="85" t="s">
        <v>3046</v>
      </c>
      <c r="AI248" s="85"/>
      <c r="AJ248" s="92">
        <v>3105761342</v>
      </c>
      <c r="AK248" s="85" t="s">
        <v>3047</v>
      </c>
      <c r="AL248" s="85" t="s">
        <v>168</v>
      </c>
      <c r="AM248" s="85" t="s">
        <v>301</v>
      </c>
      <c r="AN248" s="85" t="s">
        <v>2984</v>
      </c>
      <c r="AO248" s="85">
        <v>1063481921</v>
      </c>
      <c r="AP248" s="85" t="s">
        <v>3007</v>
      </c>
      <c r="AQ248" s="85"/>
      <c r="AR248" s="85"/>
      <c r="AS248" s="89">
        <v>46062</v>
      </c>
      <c r="AT248" s="85"/>
      <c r="AU248" s="85"/>
      <c r="AV248" s="85"/>
      <c r="AW248" s="85"/>
      <c r="AX248" s="85" t="s">
        <v>3008</v>
      </c>
      <c r="AY248" s="85" t="s">
        <v>147</v>
      </c>
      <c r="AZ248" s="105">
        <v>46035</v>
      </c>
      <c r="BA248" s="105">
        <v>46038</v>
      </c>
      <c r="BB248" s="115">
        <v>63352000</v>
      </c>
      <c r="BC248" s="105">
        <v>46042</v>
      </c>
      <c r="BD248" s="105">
        <v>46280</v>
      </c>
      <c r="BE248" s="105">
        <f t="shared" si="10"/>
        <v>46280</v>
      </c>
      <c r="BF248" s="122"/>
      <c r="BG248" s="85" t="s">
        <v>929</v>
      </c>
      <c r="BH248" s="110">
        <v>7919000</v>
      </c>
      <c r="BI248" s="85"/>
      <c r="BJ248" s="85"/>
      <c r="BK248" s="85"/>
      <c r="BL248" s="85"/>
      <c r="BM248" s="85"/>
      <c r="BN248" s="85"/>
      <c r="BO248" s="85"/>
      <c r="BP248" s="85"/>
      <c r="BQ248" s="85"/>
      <c r="BR248" s="85"/>
      <c r="BS248" s="85"/>
      <c r="BT248" s="85"/>
      <c r="BU248" s="85"/>
      <c r="BV248" s="85"/>
      <c r="BW248" s="85"/>
      <c r="BX248" s="85"/>
      <c r="BY248" s="85"/>
      <c r="BZ248" s="85"/>
      <c r="CA248" s="85"/>
      <c r="CB248" s="85"/>
      <c r="CC248" s="85"/>
      <c r="CD248" s="85"/>
      <c r="CE248" s="85"/>
      <c r="CF248" s="85"/>
      <c r="CG248" s="85"/>
      <c r="CH248" s="85"/>
      <c r="CI248" s="85"/>
      <c r="CJ248" s="85"/>
      <c r="CK248" s="85"/>
      <c r="CL248" s="85">
        <v>0</v>
      </c>
      <c r="CM248" s="110">
        <v>63352000</v>
      </c>
      <c r="CN248" s="85"/>
      <c r="CO248" s="89">
        <v>46280</v>
      </c>
      <c r="CP248" s="89">
        <f t="shared" si="9"/>
        <v>46460</v>
      </c>
      <c r="CQ248" s="115">
        <v>63352000</v>
      </c>
      <c r="CR248" s="85" t="s">
        <v>149</v>
      </c>
      <c r="CS248" s="89">
        <v>46038</v>
      </c>
      <c r="CT248" s="128">
        <v>1446101157792</v>
      </c>
      <c r="CU248" s="85"/>
      <c r="CV248" s="85"/>
      <c r="CW248" s="85" t="s">
        <v>3048</v>
      </c>
      <c r="CX248" s="85" t="s">
        <v>203</v>
      </c>
      <c r="CY248" s="85" t="s">
        <v>3049</v>
      </c>
      <c r="CZ248" s="85">
        <v>2489</v>
      </c>
      <c r="DA248" s="85" t="s">
        <v>3050</v>
      </c>
      <c r="DB248" s="85">
        <v>1</v>
      </c>
      <c r="DC248" s="85" t="s">
        <v>153</v>
      </c>
      <c r="DD248" s="85"/>
      <c r="DE248" s="85"/>
      <c r="DF248" s="85"/>
      <c r="DG248" s="85"/>
      <c r="DH248" s="85"/>
      <c r="DI248" s="85"/>
      <c r="DJ248" s="85"/>
      <c r="DK248" s="85"/>
      <c r="DL248" s="85"/>
      <c r="DM248" s="85"/>
      <c r="DN248" s="85"/>
      <c r="DO248" s="85"/>
      <c r="DP248" s="85"/>
      <c r="DQ248" s="85"/>
      <c r="DR248" s="85"/>
      <c r="DS248" s="85"/>
      <c r="DT248" s="86"/>
      <c r="DU248" s="81"/>
      <c r="DV248" s="72"/>
      <c r="DW248" s="72"/>
      <c r="DX248" s="72"/>
      <c r="DY248" s="72"/>
      <c r="DZ248" s="74"/>
      <c r="EA248" s="68"/>
      <c r="EB248" s="68"/>
      <c r="EC248" s="68"/>
      <c r="ED248" s="68"/>
      <c r="EE248" s="68"/>
      <c r="EF248" s="68"/>
      <c r="EG248" s="68"/>
      <c r="EH248" s="68"/>
      <c r="EI248" s="68"/>
      <c r="EJ248" s="68"/>
      <c r="EK248" s="68"/>
    </row>
    <row r="249" spans="1:141" ht="30" customHeight="1">
      <c r="A249" s="2" t="s">
        <v>2064</v>
      </c>
      <c r="B249" s="84">
        <v>2026</v>
      </c>
      <c r="C249" s="85" t="s">
        <v>3051</v>
      </c>
      <c r="D249" s="85" t="e">
        <v>#REF!</v>
      </c>
      <c r="E249" s="85" t="s">
        <v>125</v>
      </c>
      <c r="F249" s="85">
        <v>146426</v>
      </c>
      <c r="G249" s="89">
        <v>46036</v>
      </c>
      <c r="H249" s="85" t="s">
        <v>3052</v>
      </c>
      <c r="I249" s="85" t="s">
        <v>3053</v>
      </c>
      <c r="J249" s="92" t="s">
        <v>3054</v>
      </c>
      <c r="K249" s="92" t="s">
        <v>3055</v>
      </c>
      <c r="L249" s="85" t="s">
        <v>3056</v>
      </c>
      <c r="M249" s="85" t="s">
        <v>3057</v>
      </c>
      <c r="N249" s="85">
        <v>80111700</v>
      </c>
      <c r="O249" s="85" t="s">
        <v>3058</v>
      </c>
      <c r="P249" s="85" t="s">
        <v>3059</v>
      </c>
      <c r="Q249" s="85">
        <v>62</v>
      </c>
      <c r="R249" s="89">
        <v>46028</v>
      </c>
      <c r="S249" s="85">
        <v>384</v>
      </c>
      <c r="T249" s="89">
        <v>46041</v>
      </c>
      <c r="U249" s="85" t="s">
        <v>2988</v>
      </c>
      <c r="V249" s="85" t="s">
        <v>135</v>
      </c>
      <c r="W249" s="85" t="s">
        <v>136</v>
      </c>
      <c r="X249" s="85">
        <v>1</v>
      </c>
      <c r="Y249" s="85" t="s">
        <v>3060</v>
      </c>
      <c r="Z249" s="85" t="s">
        <v>3056</v>
      </c>
      <c r="AA249" s="85" t="s">
        <v>138</v>
      </c>
      <c r="AB249" s="85" t="s">
        <v>164</v>
      </c>
      <c r="AC249" s="85" t="s">
        <v>203</v>
      </c>
      <c r="AD249" s="85"/>
      <c r="AE249" s="85">
        <v>1020718555</v>
      </c>
      <c r="AF249" s="85">
        <v>2</v>
      </c>
      <c r="AG249" s="89">
        <v>31654</v>
      </c>
      <c r="AH249" s="85" t="s">
        <v>3061</v>
      </c>
      <c r="AI249" s="85"/>
      <c r="AJ249" s="92">
        <v>3103161794</v>
      </c>
      <c r="AK249" s="85" t="s">
        <v>2399</v>
      </c>
      <c r="AL249" s="85" t="s">
        <v>189</v>
      </c>
      <c r="AM249" s="85" t="s">
        <v>144</v>
      </c>
      <c r="AN249" s="85" t="s">
        <v>2984</v>
      </c>
      <c r="AO249" s="85">
        <v>1063481921</v>
      </c>
      <c r="AP249" s="85" t="s">
        <v>3007</v>
      </c>
      <c r="AQ249" s="85"/>
      <c r="AR249" s="85"/>
      <c r="AS249" s="89">
        <v>46062</v>
      </c>
      <c r="AT249" s="85"/>
      <c r="AU249" s="85"/>
      <c r="AV249" s="85"/>
      <c r="AW249" s="85"/>
      <c r="AX249" s="85" t="s">
        <v>3008</v>
      </c>
      <c r="AY249" s="85" t="s">
        <v>147</v>
      </c>
      <c r="AZ249" s="105">
        <v>46035</v>
      </c>
      <c r="BA249" s="105">
        <v>46036</v>
      </c>
      <c r="BB249" s="115">
        <v>63352000</v>
      </c>
      <c r="BC249" s="105">
        <v>46042</v>
      </c>
      <c r="BD249" s="105">
        <v>46284</v>
      </c>
      <c r="BE249" s="105">
        <f t="shared" si="10"/>
        <v>46284</v>
      </c>
      <c r="BF249" s="122"/>
      <c r="BG249" s="85" t="s">
        <v>929</v>
      </c>
      <c r="BH249" s="110">
        <v>7919000</v>
      </c>
      <c r="BI249" s="85"/>
      <c r="BJ249" s="85"/>
      <c r="BK249" s="85"/>
      <c r="BL249" s="85"/>
      <c r="BM249" s="85"/>
      <c r="BN249" s="85"/>
      <c r="BO249" s="85"/>
      <c r="BP249" s="85"/>
      <c r="BQ249" s="85"/>
      <c r="BR249" s="85"/>
      <c r="BS249" s="85"/>
      <c r="BT249" s="85"/>
      <c r="BU249" s="85"/>
      <c r="BV249" s="85"/>
      <c r="BW249" s="85"/>
      <c r="BX249" s="85"/>
      <c r="BY249" s="85"/>
      <c r="BZ249" s="85"/>
      <c r="CA249" s="85"/>
      <c r="CB249" s="85"/>
      <c r="CC249" s="85"/>
      <c r="CD249" s="85"/>
      <c r="CE249" s="85"/>
      <c r="CF249" s="85"/>
      <c r="CG249" s="85"/>
      <c r="CH249" s="85"/>
      <c r="CI249" s="85"/>
      <c r="CJ249" s="85"/>
      <c r="CK249" s="85"/>
      <c r="CL249" s="85">
        <v>0</v>
      </c>
      <c r="CM249" s="110">
        <v>63352000</v>
      </c>
      <c r="CN249" s="85"/>
      <c r="CO249" s="89">
        <v>46284</v>
      </c>
      <c r="CP249" s="89">
        <f t="shared" si="9"/>
        <v>46464</v>
      </c>
      <c r="CQ249" s="115">
        <v>63352000</v>
      </c>
      <c r="CR249" s="85" t="s">
        <v>223</v>
      </c>
      <c r="CS249" s="89">
        <v>46036</v>
      </c>
      <c r="CT249" s="128">
        <v>1444101253313</v>
      </c>
      <c r="CU249" s="85"/>
      <c r="CV249" s="85"/>
      <c r="CW249" s="85" t="s">
        <v>3062</v>
      </c>
      <c r="CX249" s="85" t="s">
        <v>203</v>
      </c>
      <c r="CY249" s="85" t="s">
        <v>3063</v>
      </c>
      <c r="CZ249" s="85">
        <v>2504</v>
      </c>
      <c r="DA249" s="85" t="s">
        <v>2994</v>
      </c>
      <c r="DB249" s="85">
        <v>1</v>
      </c>
      <c r="DC249" s="85" t="s">
        <v>153</v>
      </c>
      <c r="DD249" s="85"/>
      <c r="DE249" s="85"/>
      <c r="DF249" s="85"/>
      <c r="DG249" s="85"/>
      <c r="DH249" s="85"/>
      <c r="DI249" s="85"/>
      <c r="DJ249" s="85"/>
      <c r="DK249" s="85"/>
      <c r="DL249" s="85"/>
      <c r="DM249" s="85"/>
      <c r="DN249" s="85"/>
      <c r="DO249" s="85"/>
      <c r="DP249" s="85"/>
      <c r="DQ249" s="85"/>
      <c r="DR249" s="85"/>
      <c r="DS249" s="85"/>
      <c r="DT249" s="86"/>
      <c r="DU249" s="81"/>
      <c r="DV249" s="72"/>
      <c r="DW249" s="72"/>
      <c r="DX249" s="72"/>
      <c r="DY249" s="72"/>
      <c r="DZ249" s="74"/>
      <c r="EA249" s="68"/>
      <c r="EB249" s="68"/>
      <c r="EC249" s="68"/>
      <c r="ED249" s="68"/>
      <c r="EE249" s="68"/>
      <c r="EF249" s="68"/>
      <c r="EG249" s="68"/>
      <c r="EH249" s="68"/>
      <c r="EI249" s="68"/>
      <c r="EJ249" s="68"/>
      <c r="EK249" s="68"/>
    </row>
    <row r="250" spans="1:141" ht="30" customHeight="1">
      <c r="A250" s="2" t="s">
        <v>2064</v>
      </c>
      <c r="B250" s="84">
        <v>2026</v>
      </c>
      <c r="C250" s="85" t="s">
        <v>3064</v>
      </c>
      <c r="D250" s="85" t="e">
        <v>#REF!</v>
      </c>
      <c r="E250" s="85" t="s">
        <v>125</v>
      </c>
      <c r="F250" s="85">
        <v>146426</v>
      </c>
      <c r="G250" s="89">
        <v>46036</v>
      </c>
      <c r="H250" s="85" t="s">
        <v>3052</v>
      </c>
      <c r="I250" s="85" t="s">
        <v>3065</v>
      </c>
      <c r="J250" s="92" t="s">
        <v>3066</v>
      </c>
      <c r="K250" s="92" t="s">
        <v>3067</v>
      </c>
      <c r="L250" s="85" t="s">
        <v>3068</v>
      </c>
      <c r="M250" s="85" t="s">
        <v>3057</v>
      </c>
      <c r="N250" s="85">
        <v>80111700</v>
      </c>
      <c r="O250" s="85" t="s">
        <v>3058</v>
      </c>
      <c r="P250" s="85" t="s">
        <v>3069</v>
      </c>
      <c r="Q250" s="85">
        <v>62</v>
      </c>
      <c r="R250" s="89">
        <v>46028</v>
      </c>
      <c r="S250" s="85">
        <v>386</v>
      </c>
      <c r="T250" s="89">
        <v>46041</v>
      </c>
      <c r="U250" s="85" t="s">
        <v>2988</v>
      </c>
      <c r="V250" s="85" t="s">
        <v>135</v>
      </c>
      <c r="W250" s="85" t="s">
        <v>136</v>
      </c>
      <c r="X250" s="85">
        <v>1</v>
      </c>
      <c r="Y250" s="85" t="s">
        <v>3060</v>
      </c>
      <c r="Z250" s="85" t="s">
        <v>3068</v>
      </c>
      <c r="AA250" s="85" t="s">
        <v>138</v>
      </c>
      <c r="AB250" s="85" t="s">
        <v>139</v>
      </c>
      <c r="AC250" s="85" t="s">
        <v>186</v>
      </c>
      <c r="AD250" s="85"/>
      <c r="AE250" s="85">
        <v>1032503152</v>
      </c>
      <c r="AF250" s="85">
        <v>8</v>
      </c>
      <c r="AG250" s="89">
        <v>36216</v>
      </c>
      <c r="AH250" s="85" t="s">
        <v>3070</v>
      </c>
      <c r="AI250" s="85"/>
      <c r="AJ250" s="92">
        <v>3216525836</v>
      </c>
      <c r="AK250" s="85" t="s">
        <v>3071</v>
      </c>
      <c r="AL250" s="85" t="s">
        <v>143</v>
      </c>
      <c r="AM250" s="85" t="s">
        <v>144</v>
      </c>
      <c r="AN250" s="85" t="s">
        <v>2984</v>
      </c>
      <c r="AO250" s="85">
        <v>1063481921</v>
      </c>
      <c r="AP250" s="85" t="s">
        <v>3007</v>
      </c>
      <c r="AQ250" s="85"/>
      <c r="AR250" s="85"/>
      <c r="AS250" s="89">
        <v>46062</v>
      </c>
      <c r="AT250" s="85"/>
      <c r="AU250" s="85"/>
      <c r="AV250" s="85"/>
      <c r="AW250" s="85"/>
      <c r="AX250" s="85" t="s">
        <v>3008</v>
      </c>
      <c r="AY250" s="85" t="s">
        <v>147</v>
      </c>
      <c r="AZ250" s="105">
        <v>46035</v>
      </c>
      <c r="BA250" s="105">
        <v>46036</v>
      </c>
      <c r="BB250" s="115">
        <v>63352000</v>
      </c>
      <c r="BC250" s="105">
        <v>46042</v>
      </c>
      <c r="BD250" s="105">
        <v>46284</v>
      </c>
      <c r="BE250" s="105">
        <f t="shared" si="10"/>
        <v>46284</v>
      </c>
      <c r="BF250" s="122"/>
      <c r="BG250" s="85" t="s">
        <v>929</v>
      </c>
      <c r="BH250" s="110">
        <v>7919000</v>
      </c>
      <c r="BI250" s="85"/>
      <c r="BJ250" s="85"/>
      <c r="BK250" s="85"/>
      <c r="BL250" s="85"/>
      <c r="BM250" s="85"/>
      <c r="BN250" s="85"/>
      <c r="BO250" s="85"/>
      <c r="BP250" s="85"/>
      <c r="BQ250" s="85"/>
      <c r="BR250" s="85"/>
      <c r="BS250" s="85"/>
      <c r="BT250" s="85"/>
      <c r="BU250" s="85"/>
      <c r="BV250" s="85"/>
      <c r="BW250" s="85"/>
      <c r="BX250" s="85"/>
      <c r="BY250" s="85"/>
      <c r="BZ250" s="85"/>
      <c r="CA250" s="85"/>
      <c r="CB250" s="85"/>
      <c r="CC250" s="85"/>
      <c r="CD250" s="85"/>
      <c r="CE250" s="85"/>
      <c r="CF250" s="85"/>
      <c r="CG250" s="85"/>
      <c r="CH250" s="85"/>
      <c r="CI250" s="85"/>
      <c r="CJ250" s="85"/>
      <c r="CK250" s="85"/>
      <c r="CL250" s="85">
        <v>0</v>
      </c>
      <c r="CM250" s="110">
        <v>63352000</v>
      </c>
      <c r="CN250" s="85"/>
      <c r="CO250" s="89">
        <v>46284</v>
      </c>
      <c r="CP250" s="89">
        <f t="shared" si="9"/>
        <v>46464</v>
      </c>
      <c r="CQ250" s="115">
        <v>63352000</v>
      </c>
      <c r="CR250" s="85" t="s">
        <v>149</v>
      </c>
      <c r="CS250" s="89">
        <v>46036</v>
      </c>
      <c r="CT250" s="128">
        <v>1446101156232</v>
      </c>
      <c r="CU250" s="85"/>
      <c r="CV250" s="85"/>
      <c r="CW250" s="85" t="s">
        <v>3062</v>
      </c>
      <c r="CX250" s="85" t="s">
        <v>186</v>
      </c>
      <c r="CY250" s="85" t="s">
        <v>3072</v>
      </c>
      <c r="CZ250" s="85">
        <v>2504</v>
      </c>
      <c r="DA250" s="85" t="s">
        <v>2994</v>
      </c>
      <c r="DB250" s="85">
        <v>1</v>
      </c>
      <c r="DC250" s="85" t="s">
        <v>153</v>
      </c>
      <c r="DD250" s="85"/>
      <c r="DE250" s="85"/>
      <c r="DF250" s="85"/>
      <c r="DG250" s="85"/>
      <c r="DH250" s="85"/>
      <c r="DI250" s="85"/>
      <c r="DJ250" s="85"/>
      <c r="DK250" s="85"/>
      <c r="DL250" s="85"/>
      <c r="DM250" s="85"/>
      <c r="DN250" s="85"/>
      <c r="DO250" s="85"/>
      <c r="DP250" s="85"/>
      <c r="DQ250" s="85"/>
      <c r="DR250" s="85"/>
      <c r="DS250" s="85"/>
      <c r="DT250" s="86"/>
      <c r="DU250" s="81"/>
      <c r="DV250" s="72"/>
      <c r="DW250" s="72"/>
      <c r="DX250" s="72"/>
      <c r="DY250" s="72"/>
      <c r="DZ250" s="74"/>
      <c r="EA250" s="68"/>
      <c r="EB250" s="68"/>
      <c r="EC250" s="68"/>
      <c r="ED250" s="68"/>
      <c r="EE250" s="68"/>
      <c r="EF250" s="68"/>
      <c r="EG250" s="68"/>
      <c r="EH250" s="68"/>
      <c r="EI250" s="68"/>
      <c r="EJ250" s="68"/>
      <c r="EK250" s="68"/>
    </row>
    <row r="251" spans="1:141" ht="30" customHeight="1">
      <c r="A251" s="2" t="s">
        <v>2064</v>
      </c>
      <c r="B251" s="84">
        <v>2026</v>
      </c>
      <c r="C251" s="85" t="s">
        <v>3073</v>
      </c>
      <c r="D251" s="85" t="e">
        <v>#REF!</v>
      </c>
      <c r="E251" s="85" t="s">
        <v>125</v>
      </c>
      <c r="F251" s="85">
        <v>150307</v>
      </c>
      <c r="G251" s="89">
        <v>46038</v>
      </c>
      <c r="H251" s="85" t="s">
        <v>3074</v>
      </c>
      <c r="I251" s="85" t="s">
        <v>3075</v>
      </c>
      <c r="J251" s="92" t="s">
        <v>3076</v>
      </c>
      <c r="K251" s="92" t="s">
        <v>3077</v>
      </c>
      <c r="L251" s="85" t="s">
        <v>3078</v>
      </c>
      <c r="M251" s="85" t="s">
        <v>3079</v>
      </c>
      <c r="N251" s="85">
        <v>80111700</v>
      </c>
      <c r="O251" s="85" t="s">
        <v>3080</v>
      </c>
      <c r="P251" s="85" t="s">
        <v>3081</v>
      </c>
      <c r="Q251" s="85">
        <v>194</v>
      </c>
      <c r="R251" s="89">
        <v>46031</v>
      </c>
      <c r="S251" s="85">
        <v>388</v>
      </c>
      <c r="T251" s="89">
        <v>46041</v>
      </c>
      <c r="U251" s="85" t="s">
        <v>3082</v>
      </c>
      <c r="V251" s="85" t="s">
        <v>135</v>
      </c>
      <c r="W251" s="85" t="s">
        <v>136</v>
      </c>
      <c r="X251" s="85">
        <v>1</v>
      </c>
      <c r="Y251" s="85" t="s">
        <v>3083</v>
      </c>
      <c r="Z251" s="85" t="s">
        <v>3078</v>
      </c>
      <c r="AA251" s="85" t="s">
        <v>138</v>
      </c>
      <c r="AB251" s="85" t="s">
        <v>139</v>
      </c>
      <c r="AC251" s="85" t="s">
        <v>203</v>
      </c>
      <c r="AD251" s="85"/>
      <c r="AE251" s="85">
        <v>20701491</v>
      </c>
      <c r="AF251" s="85">
        <v>4</v>
      </c>
      <c r="AG251" s="89">
        <v>30170</v>
      </c>
      <c r="AH251" s="85" t="s">
        <v>3084</v>
      </c>
      <c r="AI251" s="85"/>
      <c r="AJ251" s="92">
        <v>3112105164</v>
      </c>
      <c r="AK251" s="85" t="s">
        <v>3085</v>
      </c>
      <c r="AL251" s="85" t="s">
        <v>189</v>
      </c>
      <c r="AM251" s="85" t="s">
        <v>385</v>
      </c>
      <c r="AN251" s="85" t="s">
        <v>2984</v>
      </c>
      <c r="AO251" s="85">
        <v>1063481921</v>
      </c>
      <c r="AP251" s="85" t="s">
        <v>3007</v>
      </c>
      <c r="AQ251" s="85"/>
      <c r="AR251" s="85"/>
      <c r="AS251" s="89">
        <v>46062</v>
      </c>
      <c r="AT251" s="85"/>
      <c r="AU251" s="85"/>
      <c r="AV251" s="85"/>
      <c r="AW251" s="85"/>
      <c r="AX251" s="85" t="s">
        <v>3008</v>
      </c>
      <c r="AY251" s="85" t="s">
        <v>147</v>
      </c>
      <c r="AZ251" s="105">
        <v>46035</v>
      </c>
      <c r="BA251" s="105">
        <v>46036</v>
      </c>
      <c r="BB251" s="115">
        <v>63352000</v>
      </c>
      <c r="BC251" s="105">
        <v>46042</v>
      </c>
      <c r="BD251" s="105">
        <v>46284</v>
      </c>
      <c r="BE251" s="105">
        <f t="shared" si="10"/>
        <v>46284</v>
      </c>
      <c r="BF251" s="122"/>
      <c r="BG251" s="85" t="s">
        <v>929</v>
      </c>
      <c r="BH251" s="110">
        <v>7919000</v>
      </c>
      <c r="BI251" s="85"/>
      <c r="BJ251" s="85"/>
      <c r="BK251" s="85"/>
      <c r="BL251" s="85"/>
      <c r="BM251" s="85"/>
      <c r="BN251" s="85"/>
      <c r="BO251" s="85"/>
      <c r="BP251" s="85"/>
      <c r="BQ251" s="85"/>
      <c r="BR251" s="85"/>
      <c r="BS251" s="85"/>
      <c r="BT251" s="85"/>
      <c r="BU251" s="85"/>
      <c r="BV251" s="85"/>
      <c r="BW251" s="85"/>
      <c r="BX251" s="85"/>
      <c r="BY251" s="85"/>
      <c r="BZ251" s="85"/>
      <c r="CA251" s="85"/>
      <c r="CB251" s="85"/>
      <c r="CC251" s="85"/>
      <c r="CD251" s="85"/>
      <c r="CE251" s="85"/>
      <c r="CF251" s="85"/>
      <c r="CG251" s="85"/>
      <c r="CH251" s="85"/>
      <c r="CI251" s="85"/>
      <c r="CJ251" s="85"/>
      <c r="CK251" s="85"/>
      <c r="CL251" s="85">
        <v>0</v>
      </c>
      <c r="CM251" s="110">
        <v>63352000</v>
      </c>
      <c r="CN251" s="85"/>
      <c r="CO251" s="89">
        <v>46284</v>
      </c>
      <c r="CP251" s="89">
        <f t="shared" si="9"/>
        <v>46464</v>
      </c>
      <c r="CQ251" s="115">
        <v>63352000</v>
      </c>
      <c r="CR251" s="85" t="s">
        <v>149</v>
      </c>
      <c r="CS251" s="89">
        <v>46036</v>
      </c>
      <c r="CT251" s="128">
        <v>1846101032567</v>
      </c>
      <c r="CU251" s="85"/>
      <c r="CV251" s="85"/>
      <c r="CW251" s="85" t="s">
        <v>3086</v>
      </c>
      <c r="CX251" s="85" t="s">
        <v>203</v>
      </c>
      <c r="CY251" s="85" t="s">
        <v>501</v>
      </c>
      <c r="CZ251" s="85">
        <v>2467</v>
      </c>
      <c r="DA251" s="85" t="s">
        <v>3087</v>
      </c>
      <c r="DB251" s="85">
        <v>1</v>
      </c>
      <c r="DC251" s="85" t="s">
        <v>153</v>
      </c>
      <c r="DD251" s="85"/>
      <c r="DE251" s="85"/>
      <c r="DF251" s="85"/>
      <c r="DG251" s="85"/>
      <c r="DH251" s="85"/>
      <c r="DI251" s="85"/>
      <c r="DJ251" s="85"/>
      <c r="DK251" s="85"/>
      <c r="DL251" s="85"/>
      <c r="DM251" s="85"/>
      <c r="DN251" s="85"/>
      <c r="DO251" s="85"/>
      <c r="DP251" s="85"/>
      <c r="DQ251" s="85"/>
      <c r="DR251" s="85"/>
      <c r="DS251" s="85"/>
      <c r="DT251" s="86"/>
      <c r="DU251" s="81"/>
      <c r="DV251" s="72"/>
      <c r="DW251" s="72"/>
      <c r="DX251" s="72"/>
      <c r="DY251" s="72"/>
      <c r="DZ251" s="74"/>
      <c r="EA251" s="68"/>
      <c r="EB251" s="68"/>
      <c r="EC251" s="68"/>
      <c r="ED251" s="68"/>
      <c r="EE251" s="68"/>
      <c r="EF251" s="68"/>
      <c r="EG251" s="68"/>
      <c r="EH251" s="68"/>
      <c r="EI251" s="68"/>
      <c r="EJ251" s="68"/>
      <c r="EK251" s="68"/>
    </row>
    <row r="252" spans="1:141" ht="30" customHeight="1">
      <c r="A252" s="2" t="s">
        <v>2064</v>
      </c>
      <c r="B252" s="84">
        <v>2026</v>
      </c>
      <c r="C252" s="85" t="s">
        <v>3088</v>
      </c>
      <c r="D252" s="85" t="e">
        <v>#REF!</v>
      </c>
      <c r="E252" s="85" t="s">
        <v>125</v>
      </c>
      <c r="F252" s="85">
        <v>146444</v>
      </c>
      <c r="G252" s="89">
        <v>46027</v>
      </c>
      <c r="H252" s="85" t="s">
        <v>3089</v>
      </c>
      <c r="I252" s="85" t="s">
        <v>3090</v>
      </c>
      <c r="J252" s="92" t="s">
        <v>3091</v>
      </c>
      <c r="K252" s="92" t="s">
        <v>3092</v>
      </c>
      <c r="L252" s="85" t="s">
        <v>3093</v>
      </c>
      <c r="M252" s="85" t="s">
        <v>3094</v>
      </c>
      <c r="N252" s="85">
        <v>80111700</v>
      </c>
      <c r="O252" s="85" t="s">
        <v>3095</v>
      </c>
      <c r="P252" s="85" t="s">
        <v>3096</v>
      </c>
      <c r="Q252" s="85">
        <v>174</v>
      </c>
      <c r="R252" s="89">
        <v>46031</v>
      </c>
      <c r="S252" s="85">
        <v>389</v>
      </c>
      <c r="T252" s="89">
        <v>46041</v>
      </c>
      <c r="U252" s="85" t="s">
        <v>2988</v>
      </c>
      <c r="V252" s="85" t="s">
        <v>135</v>
      </c>
      <c r="W252" s="85" t="s">
        <v>136</v>
      </c>
      <c r="X252" s="85">
        <v>1</v>
      </c>
      <c r="Y252" s="85" t="s">
        <v>3097</v>
      </c>
      <c r="Z252" s="85" t="s">
        <v>3093</v>
      </c>
      <c r="AA252" s="85" t="s">
        <v>138</v>
      </c>
      <c r="AB252" s="85" t="s">
        <v>164</v>
      </c>
      <c r="AC252" s="85" t="s">
        <v>203</v>
      </c>
      <c r="AD252" s="85"/>
      <c r="AE252" s="85">
        <v>1069585156</v>
      </c>
      <c r="AF252" s="85">
        <v>2</v>
      </c>
      <c r="AG252" s="89">
        <v>35617</v>
      </c>
      <c r="AH252" s="85" t="s">
        <v>3098</v>
      </c>
      <c r="AI252" s="85"/>
      <c r="AJ252" s="92">
        <v>3204552614</v>
      </c>
      <c r="AK252" s="85" t="s">
        <v>3099</v>
      </c>
      <c r="AL252" s="85" t="s">
        <v>258</v>
      </c>
      <c r="AM252" s="85" t="s">
        <v>385</v>
      </c>
      <c r="AN252" s="85" t="s">
        <v>2984</v>
      </c>
      <c r="AO252" s="85">
        <v>1063481921</v>
      </c>
      <c r="AP252" s="85" t="s">
        <v>3007</v>
      </c>
      <c r="AQ252" s="85"/>
      <c r="AR252" s="85"/>
      <c r="AS252" s="89">
        <v>46062</v>
      </c>
      <c r="AT252" s="85"/>
      <c r="AU252" s="85"/>
      <c r="AV252" s="85"/>
      <c r="AW252" s="85"/>
      <c r="AX252" s="85" t="s">
        <v>3008</v>
      </c>
      <c r="AY252" s="85" t="s">
        <v>147</v>
      </c>
      <c r="AZ252" s="105">
        <v>46035</v>
      </c>
      <c r="BA252" s="105">
        <v>46036</v>
      </c>
      <c r="BB252" s="115">
        <v>63352000</v>
      </c>
      <c r="BC252" s="105">
        <v>46042</v>
      </c>
      <c r="BD252" s="105">
        <v>46284</v>
      </c>
      <c r="BE252" s="105">
        <f t="shared" si="10"/>
        <v>46284</v>
      </c>
      <c r="BF252" s="122"/>
      <c r="BG252" s="85" t="s">
        <v>929</v>
      </c>
      <c r="BH252" s="110">
        <v>7919000</v>
      </c>
      <c r="BI252" s="85"/>
      <c r="BJ252" s="85"/>
      <c r="BK252" s="85"/>
      <c r="BL252" s="85"/>
      <c r="BM252" s="85"/>
      <c r="BN252" s="85"/>
      <c r="BO252" s="85"/>
      <c r="BP252" s="85"/>
      <c r="BQ252" s="85"/>
      <c r="BR252" s="85"/>
      <c r="BS252" s="85"/>
      <c r="BT252" s="85"/>
      <c r="BU252" s="85"/>
      <c r="BV252" s="85"/>
      <c r="BW252" s="85"/>
      <c r="BX252" s="85"/>
      <c r="BY252" s="85"/>
      <c r="BZ252" s="85"/>
      <c r="CA252" s="85"/>
      <c r="CB252" s="85"/>
      <c r="CC252" s="85"/>
      <c r="CD252" s="85"/>
      <c r="CE252" s="85"/>
      <c r="CF252" s="85"/>
      <c r="CG252" s="85"/>
      <c r="CH252" s="85"/>
      <c r="CI252" s="85"/>
      <c r="CJ252" s="85"/>
      <c r="CK252" s="85"/>
      <c r="CL252" s="85">
        <v>0</v>
      </c>
      <c r="CM252" s="110">
        <v>63352000</v>
      </c>
      <c r="CN252" s="85"/>
      <c r="CO252" s="89">
        <v>46284</v>
      </c>
      <c r="CP252" s="89">
        <f t="shared" si="9"/>
        <v>46464</v>
      </c>
      <c r="CQ252" s="115">
        <v>63352000</v>
      </c>
      <c r="CR252" s="85" t="s">
        <v>3100</v>
      </c>
      <c r="CS252" s="89">
        <v>46036</v>
      </c>
      <c r="CT252" s="128" t="s">
        <v>3101</v>
      </c>
      <c r="CU252" s="85"/>
      <c r="CV252" s="85"/>
      <c r="CW252" s="85" t="s">
        <v>3102</v>
      </c>
      <c r="CX252" s="85" t="s">
        <v>203</v>
      </c>
      <c r="CY252" s="85" t="s">
        <v>947</v>
      </c>
      <c r="CZ252" s="85">
        <v>2504</v>
      </c>
      <c r="DA252" s="85" t="s">
        <v>2994</v>
      </c>
      <c r="DB252" s="85">
        <v>1</v>
      </c>
      <c r="DC252" s="85" t="s">
        <v>153</v>
      </c>
      <c r="DD252" s="85"/>
      <c r="DE252" s="85"/>
      <c r="DF252" s="85"/>
      <c r="DG252" s="85"/>
      <c r="DH252" s="85"/>
      <c r="DI252" s="85"/>
      <c r="DJ252" s="85"/>
      <c r="DK252" s="85"/>
      <c r="DL252" s="85"/>
      <c r="DM252" s="85"/>
      <c r="DN252" s="85"/>
      <c r="DO252" s="85"/>
      <c r="DP252" s="85"/>
      <c r="DQ252" s="85"/>
      <c r="DR252" s="85"/>
      <c r="DS252" s="85"/>
      <c r="DT252" s="86"/>
      <c r="DU252" s="81"/>
      <c r="DV252" s="72"/>
      <c r="DW252" s="72"/>
      <c r="DX252" s="72"/>
      <c r="DY252" s="72"/>
      <c r="DZ252" s="74"/>
      <c r="EA252" s="68"/>
      <c r="EB252" s="68"/>
      <c r="EC252" s="68"/>
      <c r="ED252" s="68"/>
      <c r="EE252" s="68"/>
      <c r="EF252" s="68"/>
      <c r="EG252" s="68"/>
      <c r="EH252" s="68"/>
      <c r="EI252" s="68"/>
      <c r="EJ252" s="68"/>
      <c r="EK252" s="68"/>
    </row>
    <row r="253" spans="1:141" ht="30" customHeight="1">
      <c r="A253" s="2" t="s">
        <v>2064</v>
      </c>
      <c r="B253" s="84">
        <v>2026</v>
      </c>
      <c r="C253" s="85" t="s">
        <v>3103</v>
      </c>
      <c r="D253" s="85" t="e">
        <v>#REF!</v>
      </c>
      <c r="E253" s="85" t="s">
        <v>125</v>
      </c>
      <c r="F253" s="85">
        <v>146497</v>
      </c>
      <c r="G253" s="89">
        <v>46036</v>
      </c>
      <c r="H253" s="85" t="s">
        <v>3104</v>
      </c>
      <c r="I253" s="85" t="s">
        <v>3105</v>
      </c>
      <c r="J253" s="92" t="s">
        <v>3106</v>
      </c>
      <c r="K253" s="92" t="s">
        <v>3107</v>
      </c>
      <c r="L253" s="85" t="s">
        <v>3108</v>
      </c>
      <c r="M253" s="85" t="s">
        <v>3109</v>
      </c>
      <c r="N253" s="85">
        <v>80111700</v>
      </c>
      <c r="O253" s="85" t="s">
        <v>3110</v>
      </c>
      <c r="P253" s="85" t="s">
        <v>3111</v>
      </c>
      <c r="Q253" s="85">
        <v>70</v>
      </c>
      <c r="R253" s="89">
        <v>46028</v>
      </c>
      <c r="S253" s="85">
        <v>289</v>
      </c>
      <c r="T253" s="89">
        <v>46037</v>
      </c>
      <c r="U253" s="85" t="s">
        <v>3112</v>
      </c>
      <c r="V253" s="85" t="s">
        <v>135</v>
      </c>
      <c r="W253" s="85" t="s">
        <v>136</v>
      </c>
      <c r="X253" s="85">
        <v>1</v>
      </c>
      <c r="Y253" s="85" t="s">
        <v>3113</v>
      </c>
      <c r="Z253" s="85" t="s">
        <v>3108</v>
      </c>
      <c r="AA253" s="85" t="s">
        <v>138</v>
      </c>
      <c r="AB253" s="85" t="s">
        <v>139</v>
      </c>
      <c r="AC253" s="85" t="s">
        <v>203</v>
      </c>
      <c r="AD253" s="85"/>
      <c r="AE253" s="85">
        <v>1010248019</v>
      </c>
      <c r="AF253" s="85">
        <v>2</v>
      </c>
      <c r="AG253" s="89">
        <v>36432</v>
      </c>
      <c r="AH253" s="85" t="s">
        <v>3114</v>
      </c>
      <c r="AI253" s="85"/>
      <c r="AJ253" s="92">
        <v>3177370697</v>
      </c>
      <c r="AK253" s="85" t="s">
        <v>3115</v>
      </c>
      <c r="AL253" s="85" t="s">
        <v>168</v>
      </c>
      <c r="AM253" s="85" t="s">
        <v>385</v>
      </c>
      <c r="AN253" s="85" t="s">
        <v>2984</v>
      </c>
      <c r="AO253" s="85">
        <v>1063481921</v>
      </c>
      <c r="AP253" s="85" t="s">
        <v>3007</v>
      </c>
      <c r="AQ253" s="85"/>
      <c r="AR253" s="85"/>
      <c r="AS253" s="89">
        <v>46062</v>
      </c>
      <c r="AT253" s="85"/>
      <c r="AU253" s="85"/>
      <c r="AV253" s="85"/>
      <c r="AW253" s="85"/>
      <c r="AX253" s="85" t="s">
        <v>3008</v>
      </c>
      <c r="AY253" s="85" t="s">
        <v>147</v>
      </c>
      <c r="AZ253" s="105">
        <v>46035</v>
      </c>
      <c r="BA253" s="105">
        <v>46036</v>
      </c>
      <c r="BB253" s="115">
        <v>63352000</v>
      </c>
      <c r="BC253" s="105">
        <v>46038</v>
      </c>
      <c r="BD253" s="105">
        <v>46280</v>
      </c>
      <c r="BE253" s="105">
        <f t="shared" si="10"/>
        <v>46280</v>
      </c>
      <c r="BF253" s="122"/>
      <c r="BG253" s="85" t="s">
        <v>929</v>
      </c>
      <c r="BH253" s="110">
        <v>7919000</v>
      </c>
      <c r="BI253" s="85"/>
      <c r="BJ253" s="85"/>
      <c r="BK253" s="85"/>
      <c r="BL253" s="85"/>
      <c r="BM253" s="85"/>
      <c r="BN253" s="85"/>
      <c r="BO253" s="85"/>
      <c r="BP253" s="85"/>
      <c r="BQ253" s="85"/>
      <c r="BR253" s="85"/>
      <c r="BS253" s="85"/>
      <c r="BT253" s="85"/>
      <c r="BU253" s="85"/>
      <c r="BV253" s="85"/>
      <c r="BW253" s="85"/>
      <c r="BX253" s="85"/>
      <c r="BY253" s="85"/>
      <c r="BZ253" s="85"/>
      <c r="CA253" s="85"/>
      <c r="CB253" s="85"/>
      <c r="CC253" s="85"/>
      <c r="CD253" s="85"/>
      <c r="CE253" s="85"/>
      <c r="CF253" s="85"/>
      <c r="CG253" s="85"/>
      <c r="CH253" s="85"/>
      <c r="CI253" s="85"/>
      <c r="CJ253" s="85"/>
      <c r="CK253" s="85"/>
      <c r="CL253" s="85">
        <v>0</v>
      </c>
      <c r="CM253" s="110">
        <v>63352000</v>
      </c>
      <c r="CN253" s="85"/>
      <c r="CO253" s="89">
        <v>46280</v>
      </c>
      <c r="CP253" s="89">
        <f t="shared" si="9"/>
        <v>46460</v>
      </c>
      <c r="CQ253" s="115">
        <v>63352000</v>
      </c>
      <c r="CR253" s="85" t="s">
        <v>172</v>
      </c>
      <c r="CS253" s="89">
        <v>46036</v>
      </c>
      <c r="CT253" s="128" t="s">
        <v>3116</v>
      </c>
      <c r="CU253" s="85"/>
      <c r="CV253" s="85"/>
      <c r="CW253" s="85" t="s">
        <v>3117</v>
      </c>
      <c r="CX253" s="85" t="s">
        <v>203</v>
      </c>
      <c r="CY253" s="85" t="s">
        <v>192</v>
      </c>
      <c r="CZ253" s="85">
        <v>2442</v>
      </c>
      <c r="DA253" s="85" t="s">
        <v>3118</v>
      </c>
      <c r="DB253" s="85">
        <v>1</v>
      </c>
      <c r="DC253" s="85" t="s">
        <v>153</v>
      </c>
      <c r="DD253" s="85"/>
      <c r="DE253" s="85"/>
      <c r="DF253" s="85"/>
      <c r="DG253" s="85"/>
      <c r="DH253" s="85"/>
      <c r="DI253" s="85"/>
      <c r="DJ253" s="85"/>
      <c r="DK253" s="85"/>
      <c r="DL253" s="85"/>
      <c r="DM253" s="85"/>
      <c r="DN253" s="85"/>
      <c r="DO253" s="85"/>
      <c r="DP253" s="85"/>
      <c r="DQ253" s="85"/>
      <c r="DR253" s="85"/>
      <c r="DS253" s="85"/>
      <c r="DT253" s="86"/>
      <c r="DU253" s="81"/>
      <c r="DV253" s="72"/>
      <c r="DW253" s="72"/>
      <c r="DX253" s="72"/>
      <c r="DY253" s="72"/>
      <c r="DZ253" s="74"/>
      <c r="EA253" s="68"/>
      <c r="EB253" s="68"/>
      <c r="EC253" s="68"/>
      <c r="ED253" s="68"/>
      <c r="EE253" s="68"/>
      <c r="EF253" s="68"/>
      <c r="EG253" s="68"/>
      <c r="EH253" s="68"/>
      <c r="EI253" s="68"/>
      <c r="EJ253" s="68"/>
      <c r="EK253" s="68"/>
    </row>
    <row r="254" spans="1:141" ht="30" customHeight="1">
      <c r="A254" s="2" t="s">
        <v>2064</v>
      </c>
      <c r="B254" s="84">
        <v>2026</v>
      </c>
      <c r="C254" s="85" t="s">
        <v>3119</v>
      </c>
      <c r="D254" s="85" t="e">
        <v>#REF!</v>
      </c>
      <c r="E254" s="85" t="s">
        <v>125</v>
      </c>
      <c r="F254" s="85">
        <v>146503</v>
      </c>
      <c r="G254" s="89">
        <v>46036</v>
      </c>
      <c r="H254" s="85" t="s">
        <v>3120</v>
      </c>
      <c r="I254" s="85" t="s">
        <v>3121</v>
      </c>
      <c r="J254" s="92" t="s">
        <v>3122</v>
      </c>
      <c r="K254" s="92" t="s">
        <v>3123</v>
      </c>
      <c r="L254" s="85" t="s">
        <v>3124</v>
      </c>
      <c r="M254" s="85" t="s">
        <v>3125</v>
      </c>
      <c r="N254" s="85">
        <v>80111700</v>
      </c>
      <c r="O254" s="85" t="s">
        <v>3126</v>
      </c>
      <c r="P254" s="85" t="s">
        <v>3127</v>
      </c>
      <c r="Q254" s="85">
        <v>72</v>
      </c>
      <c r="R254" s="89">
        <v>46028</v>
      </c>
      <c r="S254" s="85">
        <v>390</v>
      </c>
      <c r="T254" s="89">
        <v>46041</v>
      </c>
      <c r="U254" s="85" t="s">
        <v>3128</v>
      </c>
      <c r="V254" s="85" t="s">
        <v>135</v>
      </c>
      <c r="W254" s="85" t="s">
        <v>136</v>
      </c>
      <c r="X254" s="85">
        <v>1</v>
      </c>
      <c r="Y254" s="85" t="s">
        <v>3129</v>
      </c>
      <c r="Z254" s="85" t="s">
        <v>3124</v>
      </c>
      <c r="AA254" s="85" t="s">
        <v>138</v>
      </c>
      <c r="AB254" s="85" t="s">
        <v>139</v>
      </c>
      <c r="AC254" s="85" t="s">
        <v>203</v>
      </c>
      <c r="AD254" s="85"/>
      <c r="AE254" s="85">
        <v>23301545</v>
      </c>
      <c r="AF254" s="85">
        <v>8</v>
      </c>
      <c r="AG254" s="89">
        <v>29405</v>
      </c>
      <c r="AH254" s="85" t="s">
        <v>3130</v>
      </c>
      <c r="AI254" s="85"/>
      <c r="AJ254" s="92">
        <v>3125164612</v>
      </c>
      <c r="AK254" s="85" t="s">
        <v>3131</v>
      </c>
      <c r="AL254" s="85" t="s">
        <v>189</v>
      </c>
      <c r="AM254" s="85" t="s">
        <v>144</v>
      </c>
      <c r="AN254" s="85" t="s">
        <v>2984</v>
      </c>
      <c r="AO254" s="85">
        <v>1063481921</v>
      </c>
      <c r="AP254" s="85" t="s">
        <v>3007</v>
      </c>
      <c r="AQ254" s="85"/>
      <c r="AR254" s="85"/>
      <c r="AS254" s="89">
        <v>46062</v>
      </c>
      <c r="AT254" s="85"/>
      <c r="AU254" s="85"/>
      <c r="AV254" s="85"/>
      <c r="AW254" s="85"/>
      <c r="AX254" s="85" t="s">
        <v>3008</v>
      </c>
      <c r="AY254" s="85" t="s">
        <v>147</v>
      </c>
      <c r="AZ254" s="105">
        <v>46035</v>
      </c>
      <c r="BA254" s="105">
        <v>46036</v>
      </c>
      <c r="BB254" s="115">
        <v>63352000</v>
      </c>
      <c r="BC254" s="105">
        <v>46042</v>
      </c>
      <c r="BD254" s="105">
        <v>46280</v>
      </c>
      <c r="BE254" s="105">
        <f t="shared" si="10"/>
        <v>46280</v>
      </c>
      <c r="BF254" s="122"/>
      <c r="BG254" s="85" t="s">
        <v>929</v>
      </c>
      <c r="BH254" s="110">
        <v>7919000</v>
      </c>
      <c r="BI254" s="85"/>
      <c r="BJ254" s="85"/>
      <c r="BK254" s="85"/>
      <c r="BL254" s="85"/>
      <c r="BM254" s="85"/>
      <c r="BN254" s="85"/>
      <c r="BO254" s="85"/>
      <c r="BP254" s="85"/>
      <c r="BQ254" s="85"/>
      <c r="BR254" s="85"/>
      <c r="BS254" s="85"/>
      <c r="BT254" s="85"/>
      <c r="BU254" s="85"/>
      <c r="BV254" s="85"/>
      <c r="BW254" s="85"/>
      <c r="BX254" s="85"/>
      <c r="BY254" s="85"/>
      <c r="BZ254" s="85"/>
      <c r="CA254" s="85"/>
      <c r="CB254" s="85"/>
      <c r="CC254" s="85"/>
      <c r="CD254" s="85"/>
      <c r="CE254" s="85"/>
      <c r="CF254" s="85"/>
      <c r="CG254" s="85"/>
      <c r="CH254" s="85"/>
      <c r="CI254" s="85"/>
      <c r="CJ254" s="85"/>
      <c r="CK254" s="85"/>
      <c r="CL254" s="85">
        <v>0</v>
      </c>
      <c r="CM254" s="110">
        <v>63352000</v>
      </c>
      <c r="CN254" s="85"/>
      <c r="CO254" s="89">
        <v>46280</v>
      </c>
      <c r="CP254" s="89">
        <f t="shared" si="9"/>
        <v>46460</v>
      </c>
      <c r="CQ254" s="115">
        <v>63352000</v>
      </c>
      <c r="CR254" s="85" t="s">
        <v>223</v>
      </c>
      <c r="CS254" s="89">
        <v>46036</v>
      </c>
      <c r="CT254" s="128">
        <v>1846101032543</v>
      </c>
      <c r="CU254" s="85"/>
      <c r="CV254" s="85"/>
      <c r="CW254" s="85" t="s">
        <v>3132</v>
      </c>
      <c r="CX254" s="85" t="s">
        <v>203</v>
      </c>
      <c r="CY254" s="85" t="s">
        <v>3133</v>
      </c>
      <c r="CZ254" s="85">
        <v>2498</v>
      </c>
      <c r="DA254" s="85" t="s">
        <v>3134</v>
      </c>
      <c r="DB254" s="85">
        <v>1</v>
      </c>
      <c r="DC254" s="85" t="s">
        <v>153</v>
      </c>
      <c r="DD254" s="85"/>
      <c r="DE254" s="85"/>
      <c r="DF254" s="85"/>
      <c r="DG254" s="85"/>
      <c r="DH254" s="85"/>
      <c r="DI254" s="85"/>
      <c r="DJ254" s="85"/>
      <c r="DK254" s="85"/>
      <c r="DL254" s="85"/>
      <c r="DM254" s="85"/>
      <c r="DN254" s="85"/>
      <c r="DO254" s="85"/>
      <c r="DP254" s="85"/>
      <c r="DQ254" s="85"/>
      <c r="DR254" s="85"/>
      <c r="DS254" s="85"/>
      <c r="DT254" s="86"/>
      <c r="DU254" s="81"/>
      <c r="DV254" s="72"/>
      <c r="DW254" s="72"/>
      <c r="DX254" s="72"/>
      <c r="DY254" s="72"/>
      <c r="DZ254" s="74"/>
      <c r="EA254" s="68"/>
      <c r="EB254" s="68"/>
      <c r="EC254" s="68"/>
      <c r="ED254" s="68"/>
      <c r="EE254" s="68"/>
      <c r="EF254" s="68"/>
      <c r="EG254" s="68"/>
      <c r="EH254" s="68"/>
      <c r="EI254" s="68"/>
      <c r="EJ254" s="68"/>
      <c r="EK254" s="68"/>
    </row>
    <row r="255" spans="1:141" ht="30" customHeight="1">
      <c r="A255" s="2" t="s">
        <v>2064</v>
      </c>
      <c r="B255" s="84">
        <v>2026</v>
      </c>
      <c r="C255" s="85" t="s">
        <v>3135</v>
      </c>
      <c r="D255" s="85" t="e">
        <v>#REF!</v>
      </c>
      <c r="E255" s="85" t="s">
        <v>125</v>
      </c>
      <c r="F255" s="85">
        <v>146511</v>
      </c>
      <c r="G255" s="89">
        <v>46036</v>
      </c>
      <c r="H255" s="85" t="s">
        <v>3136</v>
      </c>
      <c r="I255" s="85" t="s">
        <v>3137</v>
      </c>
      <c r="J255" s="92" t="s">
        <v>3138</v>
      </c>
      <c r="K255" s="92" t="s">
        <v>3139</v>
      </c>
      <c r="L255" s="85" t="s">
        <v>3140</v>
      </c>
      <c r="M255" s="85" t="s">
        <v>3141</v>
      </c>
      <c r="N255" s="85">
        <v>80111700</v>
      </c>
      <c r="O255" s="85" t="s">
        <v>3142</v>
      </c>
      <c r="P255" s="85" t="s">
        <v>3143</v>
      </c>
      <c r="Q255" s="85">
        <v>75</v>
      </c>
      <c r="R255" s="89">
        <v>46028</v>
      </c>
      <c r="S255" s="85">
        <v>1717</v>
      </c>
      <c r="T255" s="89">
        <v>46042</v>
      </c>
      <c r="U255" s="85" t="s">
        <v>3128</v>
      </c>
      <c r="V255" s="85" t="s">
        <v>135</v>
      </c>
      <c r="W255" s="85" t="s">
        <v>136</v>
      </c>
      <c r="X255" s="85">
        <v>1</v>
      </c>
      <c r="Y255" s="85" t="s">
        <v>3129</v>
      </c>
      <c r="Z255" s="85" t="s">
        <v>3140</v>
      </c>
      <c r="AA255" s="85" t="s">
        <v>138</v>
      </c>
      <c r="AB255" s="85" t="s">
        <v>139</v>
      </c>
      <c r="AC255" s="85" t="s">
        <v>203</v>
      </c>
      <c r="AD255" s="85"/>
      <c r="AE255" s="85">
        <v>1026256392</v>
      </c>
      <c r="AF255" s="85">
        <v>7</v>
      </c>
      <c r="AG255" s="89">
        <v>31979</v>
      </c>
      <c r="AH255" s="85" t="s">
        <v>3144</v>
      </c>
      <c r="AI255" s="85"/>
      <c r="AJ255" s="92">
        <v>3137900272</v>
      </c>
      <c r="AK255" s="85" t="s">
        <v>3145</v>
      </c>
      <c r="AL255" s="85" t="s">
        <v>143</v>
      </c>
      <c r="AM255" s="85" t="s">
        <v>385</v>
      </c>
      <c r="AN255" s="85" t="s">
        <v>2984</v>
      </c>
      <c r="AO255" s="85">
        <v>1063481921</v>
      </c>
      <c r="AP255" s="85" t="s">
        <v>3007</v>
      </c>
      <c r="AQ255" s="85"/>
      <c r="AR255" s="85"/>
      <c r="AS255" s="89">
        <v>46062</v>
      </c>
      <c r="AT255" s="85"/>
      <c r="AU255" s="85"/>
      <c r="AV255" s="85"/>
      <c r="AW255" s="85"/>
      <c r="AX255" s="85" t="s">
        <v>3008</v>
      </c>
      <c r="AY255" s="85" t="s">
        <v>147</v>
      </c>
      <c r="AZ255" s="105">
        <v>46035</v>
      </c>
      <c r="BA255" s="105">
        <v>46038</v>
      </c>
      <c r="BB255" s="115">
        <v>46432000</v>
      </c>
      <c r="BC255" s="105">
        <v>46042</v>
      </c>
      <c r="BD255" s="105">
        <v>46280</v>
      </c>
      <c r="BE255" s="105">
        <f t="shared" si="10"/>
        <v>46280</v>
      </c>
      <c r="BF255" s="122"/>
      <c r="BG255" s="85" t="s">
        <v>929</v>
      </c>
      <c r="BH255" s="110">
        <v>5804000</v>
      </c>
      <c r="BI255" s="85"/>
      <c r="BJ255" s="85"/>
      <c r="BK255" s="85"/>
      <c r="BL255" s="85"/>
      <c r="BM255" s="85"/>
      <c r="BN255" s="85"/>
      <c r="BO255" s="85"/>
      <c r="BP255" s="85"/>
      <c r="BQ255" s="85"/>
      <c r="BR255" s="85"/>
      <c r="BS255" s="85"/>
      <c r="BT255" s="85"/>
      <c r="BU255" s="85"/>
      <c r="BV255" s="85"/>
      <c r="BW255" s="85"/>
      <c r="BX255" s="85"/>
      <c r="BY255" s="85"/>
      <c r="BZ255" s="85"/>
      <c r="CA255" s="85"/>
      <c r="CB255" s="85"/>
      <c r="CC255" s="85"/>
      <c r="CD255" s="85"/>
      <c r="CE255" s="85"/>
      <c r="CF255" s="85"/>
      <c r="CG255" s="85"/>
      <c r="CH255" s="85"/>
      <c r="CI255" s="85"/>
      <c r="CJ255" s="85"/>
      <c r="CK255" s="85"/>
      <c r="CL255" s="85">
        <v>0</v>
      </c>
      <c r="CM255" s="110">
        <v>46432000</v>
      </c>
      <c r="CN255" s="85"/>
      <c r="CO255" s="89">
        <v>46280</v>
      </c>
      <c r="CP255" s="89">
        <f t="shared" si="9"/>
        <v>46460</v>
      </c>
      <c r="CQ255" s="115">
        <v>46432000</v>
      </c>
      <c r="CR255" s="85" t="s">
        <v>149</v>
      </c>
      <c r="CS255" s="89">
        <v>46038</v>
      </c>
      <c r="CT255" s="128">
        <v>1146101097274</v>
      </c>
      <c r="CU255" s="85"/>
      <c r="CV255" s="85"/>
      <c r="CW255" s="85" t="s">
        <v>3146</v>
      </c>
      <c r="CX255" s="85" t="s">
        <v>203</v>
      </c>
      <c r="CY255" s="85" t="s">
        <v>947</v>
      </c>
      <c r="CZ255" s="85">
        <v>2498</v>
      </c>
      <c r="DA255" s="85" t="s">
        <v>3134</v>
      </c>
      <c r="DB255" s="85">
        <v>1</v>
      </c>
      <c r="DC255" s="85" t="s">
        <v>153</v>
      </c>
      <c r="DD255" s="85"/>
      <c r="DE255" s="85"/>
      <c r="DF255" s="85"/>
      <c r="DG255" s="85"/>
      <c r="DH255" s="85"/>
      <c r="DI255" s="85"/>
      <c r="DJ255" s="85"/>
      <c r="DK255" s="85"/>
      <c r="DL255" s="85"/>
      <c r="DM255" s="85"/>
      <c r="DN255" s="85"/>
      <c r="DO255" s="85"/>
      <c r="DP255" s="85"/>
      <c r="DQ255" s="85"/>
      <c r="DR255" s="85"/>
      <c r="DS255" s="85"/>
      <c r="DT255" s="86"/>
      <c r="DU255" s="81"/>
      <c r="DV255" s="72"/>
      <c r="DW255" s="72"/>
      <c r="DX255" s="72"/>
      <c r="DY255" s="72"/>
      <c r="DZ255" s="74"/>
      <c r="EA255" s="68"/>
      <c r="EB255" s="68"/>
      <c r="EC255" s="68"/>
      <c r="ED255" s="68"/>
      <c r="EE255" s="68"/>
      <c r="EF255" s="68"/>
      <c r="EG255" s="68"/>
      <c r="EH255" s="68"/>
      <c r="EI255" s="68"/>
      <c r="EJ255" s="68"/>
      <c r="EK255" s="68"/>
    </row>
    <row r="256" spans="1:141" ht="30" customHeight="1">
      <c r="A256" s="2" t="s">
        <v>2064</v>
      </c>
      <c r="B256" s="84">
        <v>2026</v>
      </c>
      <c r="C256" s="85" t="s">
        <v>3147</v>
      </c>
      <c r="D256" s="85"/>
      <c r="E256" s="85" t="s">
        <v>125</v>
      </c>
      <c r="F256" s="85">
        <v>146704</v>
      </c>
      <c r="G256" s="89">
        <v>46036</v>
      </c>
      <c r="H256" s="85" t="s">
        <v>3148</v>
      </c>
      <c r="I256" s="85" t="s">
        <v>3149</v>
      </c>
      <c r="J256" s="92" t="s">
        <v>3150</v>
      </c>
      <c r="K256" s="92" t="s">
        <v>3151</v>
      </c>
      <c r="L256" s="85" t="s">
        <v>3152</v>
      </c>
      <c r="M256" s="85" t="s">
        <v>3153</v>
      </c>
      <c r="N256" s="85">
        <v>80111700</v>
      </c>
      <c r="O256" s="85" t="s">
        <v>3154</v>
      </c>
      <c r="P256" s="85" t="s">
        <v>3155</v>
      </c>
      <c r="Q256" s="85">
        <v>2154</v>
      </c>
      <c r="R256" s="89">
        <v>46048</v>
      </c>
      <c r="S256" s="85">
        <v>1966</v>
      </c>
      <c r="T256" s="89">
        <v>46055</v>
      </c>
      <c r="U256" s="85" t="s">
        <v>2988</v>
      </c>
      <c r="V256" s="85" t="s">
        <v>135</v>
      </c>
      <c r="W256" s="85" t="s">
        <v>136</v>
      </c>
      <c r="X256" s="85">
        <v>1</v>
      </c>
      <c r="Y256" s="85" t="s">
        <v>3156</v>
      </c>
      <c r="Z256" s="85" t="s">
        <v>3152</v>
      </c>
      <c r="AA256" s="85" t="s">
        <v>138</v>
      </c>
      <c r="AB256" s="85" t="s">
        <v>139</v>
      </c>
      <c r="AC256" s="85" t="s">
        <v>203</v>
      </c>
      <c r="AD256" s="85"/>
      <c r="AE256" s="85">
        <v>1015457779</v>
      </c>
      <c r="AF256" s="85">
        <v>6</v>
      </c>
      <c r="AG256" s="89">
        <v>35001</v>
      </c>
      <c r="AH256" s="85" t="s">
        <v>3157</v>
      </c>
      <c r="AI256" s="85"/>
      <c r="AJ256" s="92">
        <v>3115209437</v>
      </c>
      <c r="AK256" s="85" t="s">
        <v>3158</v>
      </c>
      <c r="AL256" s="85" t="s">
        <v>271</v>
      </c>
      <c r="AM256" s="85" t="s">
        <v>144</v>
      </c>
      <c r="AN256" s="85" t="s">
        <v>2984</v>
      </c>
      <c r="AO256" s="85">
        <v>1063481921</v>
      </c>
      <c r="AP256" s="85" t="s">
        <v>3007</v>
      </c>
      <c r="AQ256" s="85"/>
      <c r="AR256" s="85"/>
      <c r="AS256" s="89">
        <v>46062</v>
      </c>
      <c r="AT256" s="85"/>
      <c r="AU256" s="85"/>
      <c r="AV256" s="85"/>
      <c r="AW256" s="85"/>
      <c r="AX256" s="85" t="s">
        <v>3008</v>
      </c>
      <c r="AY256" s="85" t="s">
        <v>147</v>
      </c>
      <c r="AZ256" s="105">
        <v>46050</v>
      </c>
      <c r="BA256" s="105">
        <v>46051</v>
      </c>
      <c r="BB256" s="115">
        <v>46432000</v>
      </c>
      <c r="BC256" s="105">
        <v>46059</v>
      </c>
      <c r="BD256" s="105">
        <v>46300</v>
      </c>
      <c r="BE256" s="105">
        <f t="shared" si="10"/>
        <v>46300</v>
      </c>
      <c r="BF256" s="122"/>
      <c r="BG256" s="85" t="s">
        <v>929</v>
      </c>
      <c r="BH256" s="110">
        <v>5804000</v>
      </c>
      <c r="BI256" s="85"/>
      <c r="BJ256" s="85"/>
      <c r="BK256" s="85"/>
      <c r="BL256" s="85"/>
      <c r="BM256" s="85"/>
      <c r="BN256" s="85"/>
      <c r="BO256" s="85"/>
      <c r="BP256" s="85"/>
      <c r="BQ256" s="85"/>
      <c r="BR256" s="85"/>
      <c r="BS256" s="85"/>
      <c r="BT256" s="85"/>
      <c r="BU256" s="85"/>
      <c r="BV256" s="85"/>
      <c r="BW256" s="85"/>
      <c r="BX256" s="85"/>
      <c r="BY256" s="85"/>
      <c r="BZ256" s="85"/>
      <c r="CA256" s="85"/>
      <c r="CB256" s="85"/>
      <c r="CC256" s="85"/>
      <c r="CD256" s="85"/>
      <c r="CE256" s="85"/>
      <c r="CF256" s="85"/>
      <c r="CG256" s="85"/>
      <c r="CH256" s="85"/>
      <c r="CI256" s="85"/>
      <c r="CJ256" s="85"/>
      <c r="CK256" s="85"/>
      <c r="CL256" s="85">
        <v>0</v>
      </c>
      <c r="CM256" s="110">
        <v>46432000</v>
      </c>
      <c r="CN256" s="85"/>
      <c r="CO256" s="89">
        <v>46300</v>
      </c>
      <c r="CP256" s="89">
        <f t="shared" si="9"/>
        <v>46480</v>
      </c>
      <c r="CQ256" s="115">
        <v>46432000</v>
      </c>
      <c r="CR256" s="85" t="e">
        <v>#N/A</v>
      </c>
      <c r="CS256" s="89" t="e">
        <v>#N/A</v>
      </c>
      <c r="CT256" s="128" t="s">
        <v>3159</v>
      </c>
      <c r="CU256" s="85"/>
      <c r="CV256" s="85"/>
      <c r="CW256" s="85" t="s">
        <v>3160</v>
      </c>
      <c r="CX256" s="85" t="s">
        <v>203</v>
      </c>
      <c r="CY256" s="85" t="s">
        <v>947</v>
      </c>
      <c r="CZ256" s="85">
        <v>2504</v>
      </c>
      <c r="DA256" s="85" t="s">
        <v>2994</v>
      </c>
      <c r="DB256" s="85">
        <v>1</v>
      </c>
      <c r="DC256" s="85" t="s">
        <v>153</v>
      </c>
      <c r="DD256" s="85"/>
      <c r="DE256" s="85"/>
      <c r="DF256" s="85"/>
      <c r="DG256" s="85"/>
      <c r="DH256" s="85"/>
      <c r="DI256" s="85"/>
      <c r="DJ256" s="85"/>
      <c r="DK256" s="85"/>
      <c r="DL256" s="85"/>
      <c r="DM256" s="85"/>
      <c r="DN256" s="85"/>
      <c r="DO256" s="85"/>
      <c r="DP256" s="85"/>
      <c r="DQ256" s="85"/>
      <c r="DR256" s="85"/>
      <c r="DS256" s="85"/>
      <c r="DT256" s="86"/>
      <c r="DU256" s="81"/>
      <c r="DV256" s="72"/>
      <c r="DW256" s="72"/>
      <c r="DX256" s="72"/>
      <c r="DY256" s="72"/>
      <c r="DZ256" s="74"/>
      <c r="EA256" s="68"/>
      <c r="EB256" s="68"/>
      <c r="EC256" s="68"/>
      <c r="ED256" s="68"/>
      <c r="EE256" s="68"/>
      <c r="EF256" s="68"/>
      <c r="EG256" s="68"/>
      <c r="EH256" s="68"/>
      <c r="EI256" s="68"/>
      <c r="EJ256" s="68"/>
      <c r="EK256" s="68"/>
    </row>
    <row r="257" spans="1:141" ht="30" customHeight="1">
      <c r="A257" s="2" t="s">
        <v>2064</v>
      </c>
      <c r="B257" s="84">
        <v>2026</v>
      </c>
      <c r="C257" s="85" t="s">
        <v>3161</v>
      </c>
      <c r="D257" s="85" t="e">
        <v>#REF!</v>
      </c>
      <c r="E257" s="85" t="s">
        <v>125</v>
      </c>
      <c r="F257" s="85">
        <v>146521</v>
      </c>
      <c r="G257" s="89">
        <v>46036</v>
      </c>
      <c r="H257" s="85" t="s">
        <v>3162</v>
      </c>
      <c r="I257" s="85" t="s">
        <v>3163</v>
      </c>
      <c r="J257" s="92" t="s">
        <v>3164</v>
      </c>
      <c r="K257" s="92" t="s">
        <v>3165</v>
      </c>
      <c r="L257" s="85" t="s">
        <v>3166</v>
      </c>
      <c r="M257" s="85" t="s">
        <v>3167</v>
      </c>
      <c r="N257" s="85">
        <v>80111700</v>
      </c>
      <c r="O257" s="85" t="s">
        <v>3168</v>
      </c>
      <c r="P257" s="85" t="s">
        <v>3169</v>
      </c>
      <c r="Q257" s="85">
        <v>78</v>
      </c>
      <c r="R257" s="89">
        <v>46028</v>
      </c>
      <c r="S257" s="85">
        <v>391</v>
      </c>
      <c r="T257" s="89">
        <v>46041</v>
      </c>
      <c r="U257" s="85" t="s">
        <v>3170</v>
      </c>
      <c r="V257" s="85" t="s">
        <v>135</v>
      </c>
      <c r="W257" s="85" t="s">
        <v>136</v>
      </c>
      <c r="X257" s="85">
        <v>1</v>
      </c>
      <c r="Y257" s="85" t="s">
        <v>3171</v>
      </c>
      <c r="Z257" s="85" t="s">
        <v>3166</v>
      </c>
      <c r="AA257" s="85" t="s">
        <v>138</v>
      </c>
      <c r="AB257" s="85" t="s">
        <v>139</v>
      </c>
      <c r="AC257" s="85" t="s">
        <v>360</v>
      </c>
      <c r="AD257" s="85"/>
      <c r="AE257" s="85">
        <v>1026586267</v>
      </c>
      <c r="AF257" s="85">
        <v>1</v>
      </c>
      <c r="AG257" s="89">
        <v>35143</v>
      </c>
      <c r="AH257" s="85" t="s">
        <v>3172</v>
      </c>
      <c r="AI257" s="85"/>
      <c r="AJ257" s="92">
        <v>3178838022</v>
      </c>
      <c r="AK257" s="85" t="s">
        <v>3173</v>
      </c>
      <c r="AL257" s="85" t="s">
        <v>189</v>
      </c>
      <c r="AM257" s="85" t="s">
        <v>222</v>
      </c>
      <c r="AN257" s="85" t="s">
        <v>3174</v>
      </c>
      <c r="AO257" s="85">
        <v>1032434519</v>
      </c>
      <c r="AP257" s="85" t="s">
        <v>3175</v>
      </c>
      <c r="AQ257" s="85"/>
      <c r="AR257" s="85"/>
      <c r="AS257" s="89">
        <v>46062</v>
      </c>
      <c r="AT257" s="85"/>
      <c r="AU257" s="85"/>
      <c r="AV257" s="85"/>
      <c r="AW257" s="85"/>
      <c r="AX257" s="85" t="s">
        <v>3008</v>
      </c>
      <c r="AY257" s="85" t="s">
        <v>147</v>
      </c>
      <c r="AZ257" s="105">
        <v>46031</v>
      </c>
      <c r="BA257" s="105">
        <v>46036</v>
      </c>
      <c r="BB257" s="115">
        <v>46432000</v>
      </c>
      <c r="BC257" s="105">
        <v>46042</v>
      </c>
      <c r="BD257" s="105">
        <v>46281</v>
      </c>
      <c r="BE257" s="105">
        <f t="shared" si="10"/>
        <v>46281</v>
      </c>
      <c r="BF257" s="122"/>
      <c r="BG257" s="85" t="s">
        <v>929</v>
      </c>
      <c r="BH257" s="110">
        <v>5804000</v>
      </c>
      <c r="BI257" s="85"/>
      <c r="BJ257" s="85"/>
      <c r="BK257" s="85"/>
      <c r="BL257" s="85"/>
      <c r="BM257" s="85"/>
      <c r="BN257" s="85"/>
      <c r="BO257" s="85"/>
      <c r="BP257" s="85"/>
      <c r="BQ257" s="85"/>
      <c r="BR257" s="85"/>
      <c r="BS257" s="85"/>
      <c r="BT257" s="85"/>
      <c r="BU257" s="85"/>
      <c r="BV257" s="85"/>
      <c r="BW257" s="85"/>
      <c r="BX257" s="85"/>
      <c r="BY257" s="85"/>
      <c r="BZ257" s="85"/>
      <c r="CA257" s="85"/>
      <c r="CB257" s="85"/>
      <c r="CC257" s="85"/>
      <c r="CD257" s="85"/>
      <c r="CE257" s="85"/>
      <c r="CF257" s="85"/>
      <c r="CG257" s="85"/>
      <c r="CH257" s="85"/>
      <c r="CI257" s="85"/>
      <c r="CJ257" s="85"/>
      <c r="CK257" s="85"/>
      <c r="CL257" s="85">
        <v>0</v>
      </c>
      <c r="CM257" s="110">
        <v>46432000</v>
      </c>
      <c r="CN257" s="85"/>
      <c r="CO257" s="89">
        <v>46281</v>
      </c>
      <c r="CP257" s="89">
        <f t="shared" si="9"/>
        <v>46461</v>
      </c>
      <c r="CQ257" s="115">
        <v>46432000</v>
      </c>
      <c r="CR257" s="85" t="s">
        <v>149</v>
      </c>
      <c r="CS257" s="89">
        <v>46036</v>
      </c>
      <c r="CT257" s="128">
        <v>1846101032555</v>
      </c>
      <c r="CU257" s="85"/>
      <c r="CV257" s="85"/>
      <c r="CW257" s="85" t="s">
        <v>3176</v>
      </c>
      <c r="CX257" s="85" t="s">
        <v>360</v>
      </c>
      <c r="CY257" s="85" t="s">
        <v>1214</v>
      </c>
      <c r="CZ257" s="85">
        <v>2743</v>
      </c>
      <c r="DA257" s="85" t="s">
        <v>3177</v>
      </c>
      <c r="DB257" s="85">
        <v>1</v>
      </c>
      <c r="DC257" s="85" t="s">
        <v>153</v>
      </c>
      <c r="DD257" s="85"/>
      <c r="DE257" s="85"/>
      <c r="DF257" s="85"/>
      <c r="DG257" s="85"/>
      <c r="DH257" s="85"/>
      <c r="DI257" s="85"/>
      <c r="DJ257" s="85"/>
      <c r="DK257" s="85"/>
      <c r="DL257" s="85"/>
      <c r="DM257" s="85"/>
      <c r="DN257" s="85"/>
      <c r="DO257" s="85"/>
      <c r="DP257" s="85"/>
      <c r="DQ257" s="85"/>
      <c r="DR257" s="85"/>
      <c r="DS257" s="85"/>
      <c r="DT257" s="86"/>
      <c r="DU257" s="81"/>
      <c r="DV257" s="72"/>
      <c r="DW257" s="72"/>
      <c r="DX257" s="72"/>
      <c r="DY257" s="72"/>
      <c r="DZ257" s="74"/>
      <c r="EA257" s="68"/>
      <c r="EB257" s="68"/>
      <c r="EC257" s="68"/>
      <c r="ED257" s="68"/>
      <c r="EE257" s="68"/>
      <c r="EF257" s="68"/>
      <c r="EG257" s="68"/>
      <c r="EH257" s="68"/>
      <c r="EI257" s="68"/>
      <c r="EJ257" s="68"/>
      <c r="EK257" s="68"/>
    </row>
    <row r="258" spans="1:141" ht="30" customHeight="1">
      <c r="A258" s="2" t="s">
        <v>2064</v>
      </c>
      <c r="B258" s="84">
        <v>2026</v>
      </c>
      <c r="C258" s="85" t="s">
        <v>3178</v>
      </c>
      <c r="D258" s="85" t="e">
        <v>#REF!</v>
      </c>
      <c r="E258" s="85" t="s">
        <v>125</v>
      </c>
      <c r="F258" s="85">
        <v>146521</v>
      </c>
      <c r="G258" s="89">
        <v>46036</v>
      </c>
      <c r="H258" s="85" t="s">
        <v>3162</v>
      </c>
      <c r="I258" s="85" t="s">
        <v>3179</v>
      </c>
      <c r="J258" s="92" t="s">
        <v>3180</v>
      </c>
      <c r="K258" s="92" t="s">
        <v>3181</v>
      </c>
      <c r="L258" s="85" t="s">
        <v>3182</v>
      </c>
      <c r="M258" s="85" t="s">
        <v>3167</v>
      </c>
      <c r="N258" s="85">
        <v>80111700</v>
      </c>
      <c r="O258" s="85" t="s">
        <v>3168</v>
      </c>
      <c r="P258" s="85" t="s">
        <v>3183</v>
      </c>
      <c r="Q258" s="85">
        <v>78</v>
      </c>
      <c r="R258" s="89">
        <v>46028</v>
      </c>
      <c r="S258" s="85">
        <v>1808</v>
      </c>
      <c r="T258" s="89">
        <v>46048</v>
      </c>
      <c r="U258" s="85" t="s">
        <v>3170</v>
      </c>
      <c r="V258" s="85" t="s">
        <v>135</v>
      </c>
      <c r="W258" s="85" t="s">
        <v>136</v>
      </c>
      <c r="X258" s="85">
        <v>1</v>
      </c>
      <c r="Y258" s="85" t="s">
        <v>3184</v>
      </c>
      <c r="Z258" s="85" t="s">
        <v>3182</v>
      </c>
      <c r="AA258" s="85" t="s">
        <v>138</v>
      </c>
      <c r="AB258" s="85" t="s">
        <v>139</v>
      </c>
      <c r="AC258" s="85" t="s">
        <v>360</v>
      </c>
      <c r="AD258" s="85"/>
      <c r="AE258" s="85">
        <v>1015455695</v>
      </c>
      <c r="AF258" s="85">
        <v>7</v>
      </c>
      <c r="AG258" s="89">
        <v>34905</v>
      </c>
      <c r="AH258" s="85" t="s">
        <v>3185</v>
      </c>
      <c r="AI258" s="85" t="e">
        <v>#REF!</v>
      </c>
      <c r="AJ258" s="92">
        <v>3187235917</v>
      </c>
      <c r="AK258" s="85" t="s">
        <v>3186</v>
      </c>
      <c r="AL258" s="85" t="s">
        <v>3187</v>
      </c>
      <c r="AM258" s="85" t="s">
        <v>385</v>
      </c>
      <c r="AN258" s="85" t="s">
        <v>3174</v>
      </c>
      <c r="AO258" s="85">
        <v>1032434519</v>
      </c>
      <c r="AP258" s="85" t="s">
        <v>3175</v>
      </c>
      <c r="AQ258" s="85"/>
      <c r="AR258" s="85"/>
      <c r="AS258" s="89">
        <v>46062</v>
      </c>
      <c r="AT258" s="85"/>
      <c r="AU258" s="85"/>
      <c r="AV258" s="85"/>
      <c r="AW258" s="85"/>
      <c r="AX258" s="85" t="s">
        <v>3008</v>
      </c>
      <c r="AY258" s="85" t="s">
        <v>147</v>
      </c>
      <c r="AZ258" s="105">
        <v>46031</v>
      </c>
      <c r="BA258" s="105">
        <v>46044</v>
      </c>
      <c r="BB258" s="115">
        <v>46432000</v>
      </c>
      <c r="BC258" s="105">
        <v>46049</v>
      </c>
      <c r="BD258" s="105">
        <v>46291</v>
      </c>
      <c r="BE258" s="105">
        <f t="shared" si="10"/>
        <v>46291</v>
      </c>
      <c r="BF258" s="122"/>
      <c r="BG258" s="85" t="s">
        <v>929</v>
      </c>
      <c r="BH258" s="110">
        <v>5804000</v>
      </c>
      <c r="BI258" s="85"/>
      <c r="BJ258" s="85"/>
      <c r="BK258" s="85"/>
      <c r="BL258" s="85"/>
      <c r="BM258" s="85"/>
      <c r="BN258" s="85"/>
      <c r="BO258" s="85"/>
      <c r="BP258" s="85"/>
      <c r="BQ258" s="85"/>
      <c r="BR258" s="85"/>
      <c r="BS258" s="85"/>
      <c r="BT258" s="85"/>
      <c r="BU258" s="85"/>
      <c r="BV258" s="85"/>
      <c r="BW258" s="85"/>
      <c r="BX258" s="85"/>
      <c r="BY258" s="85"/>
      <c r="BZ258" s="85"/>
      <c r="CA258" s="85"/>
      <c r="CB258" s="85"/>
      <c r="CC258" s="85"/>
      <c r="CD258" s="85"/>
      <c r="CE258" s="85"/>
      <c r="CF258" s="85"/>
      <c r="CG258" s="85"/>
      <c r="CH258" s="85"/>
      <c r="CI258" s="85"/>
      <c r="CJ258" s="85"/>
      <c r="CK258" s="85"/>
      <c r="CL258" s="85">
        <v>0</v>
      </c>
      <c r="CM258" s="110">
        <v>46432000</v>
      </c>
      <c r="CN258" s="85"/>
      <c r="CO258" s="89">
        <v>46291</v>
      </c>
      <c r="CP258" s="89">
        <f t="shared" si="9"/>
        <v>46471</v>
      </c>
      <c r="CQ258" s="115">
        <v>46432000</v>
      </c>
      <c r="CR258" s="85" t="s">
        <v>223</v>
      </c>
      <c r="CS258" s="89">
        <v>46036</v>
      </c>
      <c r="CT258" s="128">
        <v>1144101274716</v>
      </c>
      <c r="CU258" s="85"/>
      <c r="CV258" s="85"/>
      <c r="CW258" s="85" t="s">
        <v>3176</v>
      </c>
      <c r="CX258" s="85" t="s">
        <v>360</v>
      </c>
      <c r="CY258" s="85" t="s">
        <v>1214</v>
      </c>
      <c r="CZ258" s="85">
        <v>2743</v>
      </c>
      <c r="DA258" s="85" t="s">
        <v>3177</v>
      </c>
      <c r="DB258" s="85">
        <v>1</v>
      </c>
      <c r="DC258" s="85" t="s">
        <v>153</v>
      </c>
      <c r="DD258" s="85"/>
      <c r="DE258" s="85"/>
      <c r="DF258" s="85"/>
      <c r="DG258" s="85"/>
      <c r="DH258" s="85"/>
      <c r="DI258" s="85"/>
      <c r="DJ258" s="85"/>
      <c r="DK258" s="85"/>
      <c r="DL258" s="85"/>
      <c r="DM258" s="85"/>
      <c r="DN258" s="85"/>
      <c r="DO258" s="85"/>
      <c r="DP258" s="85"/>
      <c r="DQ258" s="85"/>
      <c r="DR258" s="85"/>
      <c r="DS258" s="85"/>
      <c r="DT258" s="86"/>
      <c r="DU258" s="81"/>
      <c r="DV258" s="72"/>
      <c r="DW258" s="72"/>
      <c r="DX258" s="72"/>
      <c r="DY258" s="72"/>
      <c r="DZ258" s="74"/>
      <c r="EA258" s="68"/>
      <c r="EB258" s="68"/>
      <c r="EC258" s="68"/>
      <c r="ED258" s="68"/>
      <c r="EE258" s="68"/>
      <c r="EF258" s="68"/>
      <c r="EG258" s="68"/>
      <c r="EH258" s="68"/>
      <c r="EI258" s="68"/>
      <c r="EJ258" s="68"/>
      <c r="EK258" s="68"/>
    </row>
    <row r="259" spans="1:141" ht="30" customHeight="1">
      <c r="A259" s="2" t="s">
        <v>2064</v>
      </c>
      <c r="B259" s="84">
        <v>2026</v>
      </c>
      <c r="C259" s="85" t="s">
        <v>3188</v>
      </c>
      <c r="D259" s="85" t="e">
        <v>#REF!</v>
      </c>
      <c r="E259" s="85" t="s">
        <v>125</v>
      </c>
      <c r="F259" s="85">
        <v>146521</v>
      </c>
      <c r="G259" s="89">
        <v>46036</v>
      </c>
      <c r="H259" s="85" t="s">
        <v>3162</v>
      </c>
      <c r="I259" s="85" t="s">
        <v>3189</v>
      </c>
      <c r="J259" s="92" t="s">
        <v>3190</v>
      </c>
      <c r="K259" s="92" t="s">
        <v>3191</v>
      </c>
      <c r="L259" s="85" t="s">
        <v>3192</v>
      </c>
      <c r="M259" s="85" t="s">
        <v>3167</v>
      </c>
      <c r="N259" s="85">
        <v>80111700</v>
      </c>
      <c r="O259" s="85" t="s">
        <v>3168</v>
      </c>
      <c r="P259" s="85" t="s">
        <v>3193</v>
      </c>
      <c r="Q259" s="85">
        <v>78</v>
      </c>
      <c r="R259" s="89">
        <v>46028</v>
      </c>
      <c r="S259" s="85">
        <v>318</v>
      </c>
      <c r="T259" s="89">
        <v>46041</v>
      </c>
      <c r="U259" s="85" t="s">
        <v>3170</v>
      </c>
      <c r="V259" s="85" t="s">
        <v>135</v>
      </c>
      <c r="W259" s="85" t="s">
        <v>136</v>
      </c>
      <c r="X259" s="85">
        <v>1</v>
      </c>
      <c r="Y259" s="85" t="s">
        <v>3194</v>
      </c>
      <c r="Z259" s="85" t="s">
        <v>3192</v>
      </c>
      <c r="AA259" s="85" t="s">
        <v>138</v>
      </c>
      <c r="AB259" s="85" t="s">
        <v>139</v>
      </c>
      <c r="AC259" s="85" t="s">
        <v>360</v>
      </c>
      <c r="AD259" s="85"/>
      <c r="AE259" s="85">
        <v>1019142814</v>
      </c>
      <c r="AF259" s="85">
        <v>8</v>
      </c>
      <c r="AG259" s="89">
        <v>36039</v>
      </c>
      <c r="AH259" s="85" t="s">
        <v>3195</v>
      </c>
      <c r="AI259" s="85"/>
      <c r="AJ259" s="92">
        <v>3057638894</v>
      </c>
      <c r="AK259" s="85" t="s">
        <v>3196</v>
      </c>
      <c r="AL259" s="85" t="s">
        <v>271</v>
      </c>
      <c r="AM259" s="85" t="s">
        <v>144</v>
      </c>
      <c r="AN259" s="85" t="s">
        <v>3174</v>
      </c>
      <c r="AO259" s="85">
        <v>1032434519</v>
      </c>
      <c r="AP259" s="85" t="s">
        <v>3175</v>
      </c>
      <c r="AQ259" s="85"/>
      <c r="AR259" s="85"/>
      <c r="AS259" s="89">
        <v>46062</v>
      </c>
      <c r="AT259" s="85"/>
      <c r="AU259" s="85"/>
      <c r="AV259" s="85"/>
      <c r="AW259" s="85"/>
      <c r="AX259" s="85" t="s">
        <v>3008</v>
      </c>
      <c r="AY259" s="85" t="s">
        <v>147</v>
      </c>
      <c r="AZ259" s="105">
        <v>46031</v>
      </c>
      <c r="BA259" s="105">
        <v>46037</v>
      </c>
      <c r="BB259" s="115">
        <v>46432000</v>
      </c>
      <c r="BC259" s="105">
        <v>46044</v>
      </c>
      <c r="BD259" s="105">
        <v>46286</v>
      </c>
      <c r="BE259" s="105">
        <f t="shared" si="10"/>
        <v>46286</v>
      </c>
      <c r="BF259" s="122"/>
      <c r="BG259" s="85" t="s">
        <v>929</v>
      </c>
      <c r="BH259" s="110">
        <v>5804000</v>
      </c>
      <c r="BI259" s="85"/>
      <c r="BJ259" s="85"/>
      <c r="BK259" s="85"/>
      <c r="BL259" s="85"/>
      <c r="BM259" s="85"/>
      <c r="BN259" s="85"/>
      <c r="BO259" s="85"/>
      <c r="BP259" s="85"/>
      <c r="BQ259" s="85"/>
      <c r="BR259" s="85"/>
      <c r="BS259" s="85"/>
      <c r="BT259" s="85"/>
      <c r="BU259" s="85"/>
      <c r="BV259" s="85"/>
      <c r="BW259" s="85"/>
      <c r="BX259" s="85"/>
      <c r="BY259" s="85"/>
      <c r="BZ259" s="85"/>
      <c r="CA259" s="85"/>
      <c r="CB259" s="85"/>
      <c r="CC259" s="85"/>
      <c r="CD259" s="85"/>
      <c r="CE259" s="85"/>
      <c r="CF259" s="85"/>
      <c r="CG259" s="85"/>
      <c r="CH259" s="85"/>
      <c r="CI259" s="85"/>
      <c r="CJ259" s="85"/>
      <c r="CK259" s="85"/>
      <c r="CL259" s="85">
        <v>0</v>
      </c>
      <c r="CM259" s="110">
        <v>46432000</v>
      </c>
      <c r="CN259" s="85"/>
      <c r="CO259" s="89">
        <v>46286</v>
      </c>
      <c r="CP259" s="89">
        <f t="shared" si="9"/>
        <v>46466</v>
      </c>
      <c r="CQ259" s="115">
        <v>46432000</v>
      </c>
      <c r="CR259" s="85" t="s">
        <v>223</v>
      </c>
      <c r="CS259" s="89">
        <v>46037</v>
      </c>
      <c r="CT259" s="128">
        <v>1846101032585</v>
      </c>
      <c r="CU259" s="85"/>
      <c r="CV259" s="85"/>
      <c r="CW259" s="85" t="s">
        <v>3176</v>
      </c>
      <c r="CX259" s="85" t="s">
        <v>360</v>
      </c>
      <c r="CY259" s="85" t="s">
        <v>1214</v>
      </c>
      <c r="CZ259" s="85">
        <v>2743</v>
      </c>
      <c r="DA259" s="85" t="s">
        <v>3177</v>
      </c>
      <c r="DB259" s="85">
        <v>1</v>
      </c>
      <c r="DC259" s="85" t="s">
        <v>153</v>
      </c>
      <c r="DD259" s="85"/>
      <c r="DE259" s="85"/>
      <c r="DF259" s="85"/>
      <c r="DG259" s="85"/>
      <c r="DH259" s="85"/>
      <c r="DI259" s="85"/>
      <c r="DJ259" s="85"/>
      <c r="DK259" s="85"/>
      <c r="DL259" s="85"/>
      <c r="DM259" s="85"/>
      <c r="DN259" s="85"/>
      <c r="DO259" s="85"/>
      <c r="DP259" s="85"/>
      <c r="DQ259" s="85"/>
      <c r="DR259" s="85"/>
      <c r="DS259" s="85"/>
      <c r="DT259" s="86"/>
      <c r="DU259" s="81"/>
      <c r="DV259" s="72"/>
      <c r="DW259" s="72"/>
      <c r="DX259" s="72"/>
      <c r="DY259" s="72"/>
      <c r="DZ259" s="74"/>
      <c r="EA259" s="68"/>
      <c r="EB259" s="68"/>
      <c r="EC259" s="68"/>
      <c r="ED259" s="68"/>
      <c r="EE259" s="68"/>
      <c r="EF259" s="68"/>
      <c r="EG259" s="68"/>
      <c r="EH259" s="68"/>
      <c r="EI259" s="68"/>
      <c r="EJ259" s="68"/>
      <c r="EK259" s="68"/>
    </row>
    <row r="260" spans="1:141" ht="30" customHeight="1">
      <c r="A260" s="2" t="s">
        <v>2064</v>
      </c>
      <c r="B260" s="84">
        <v>2026</v>
      </c>
      <c r="C260" s="85" t="s">
        <v>3197</v>
      </c>
      <c r="D260" s="85" t="e">
        <v>#REF!</v>
      </c>
      <c r="E260" s="85" t="s">
        <v>125</v>
      </c>
      <c r="F260" s="85">
        <v>146521</v>
      </c>
      <c r="G260" s="89">
        <v>46036</v>
      </c>
      <c r="H260" s="85" t="s">
        <v>3162</v>
      </c>
      <c r="I260" s="85" t="s">
        <v>3198</v>
      </c>
      <c r="J260" s="92" t="s">
        <v>3199</v>
      </c>
      <c r="K260" s="92" t="s">
        <v>3200</v>
      </c>
      <c r="L260" s="85" t="s">
        <v>3201</v>
      </c>
      <c r="M260" s="85" t="s">
        <v>3167</v>
      </c>
      <c r="N260" s="85">
        <v>80111700</v>
      </c>
      <c r="O260" s="85" t="s">
        <v>3168</v>
      </c>
      <c r="P260" s="85" t="s">
        <v>3202</v>
      </c>
      <c r="Q260" s="85">
        <v>78</v>
      </c>
      <c r="R260" s="89">
        <v>46028</v>
      </c>
      <c r="S260" s="85">
        <v>319</v>
      </c>
      <c r="T260" s="89">
        <v>46041</v>
      </c>
      <c r="U260" s="85" t="s">
        <v>3170</v>
      </c>
      <c r="V260" s="85" t="s">
        <v>135</v>
      </c>
      <c r="W260" s="85" t="s">
        <v>136</v>
      </c>
      <c r="X260" s="85">
        <v>1</v>
      </c>
      <c r="Y260" s="85" t="s">
        <v>3194</v>
      </c>
      <c r="Z260" s="85" t="s">
        <v>3201</v>
      </c>
      <c r="AA260" s="85" t="s">
        <v>138</v>
      </c>
      <c r="AB260" s="85" t="s">
        <v>139</v>
      </c>
      <c r="AC260" s="85" t="s">
        <v>360</v>
      </c>
      <c r="AD260" s="85"/>
      <c r="AE260" s="85">
        <v>1019122200</v>
      </c>
      <c r="AF260" s="85">
        <v>0</v>
      </c>
      <c r="AG260" s="89">
        <v>35296</v>
      </c>
      <c r="AH260" s="85" t="s">
        <v>3203</v>
      </c>
      <c r="AI260" s="85"/>
      <c r="AJ260" s="92">
        <v>3204261891</v>
      </c>
      <c r="AK260" s="85" t="s">
        <v>3204</v>
      </c>
      <c r="AL260" s="85" t="s">
        <v>168</v>
      </c>
      <c r="AM260" s="85" t="s">
        <v>385</v>
      </c>
      <c r="AN260" s="85" t="s">
        <v>3174</v>
      </c>
      <c r="AO260" s="85">
        <v>1032434519</v>
      </c>
      <c r="AP260" s="85" t="s">
        <v>3175</v>
      </c>
      <c r="AQ260" s="85"/>
      <c r="AR260" s="85"/>
      <c r="AS260" s="89">
        <v>46062</v>
      </c>
      <c r="AT260" s="85"/>
      <c r="AU260" s="85"/>
      <c r="AV260" s="85"/>
      <c r="AW260" s="85"/>
      <c r="AX260" s="85" t="s">
        <v>3008</v>
      </c>
      <c r="AY260" s="85" t="s">
        <v>147</v>
      </c>
      <c r="AZ260" s="105">
        <v>46031</v>
      </c>
      <c r="BA260" s="105">
        <v>46038</v>
      </c>
      <c r="BB260" s="115">
        <v>46432000</v>
      </c>
      <c r="BC260" s="105">
        <v>46042</v>
      </c>
      <c r="BD260" s="105">
        <v>46284</v>
      </c>
      <c r="BE260" s="105">
        <f t="shared" si="10"/>
        <v>46284</v>
      </c>
      <c r="BF260" s="122"/>
      <c r="BG260" s="85" t="s">
        <v>929</v>
      </c>
      <c r="BH260" s="110">
        <v>5804000</v>
      </c>
      <c r="BI260" s="85"/>
      <c r="BJ260" s="85"/>
      <c r="BK260" s="85"/>
      <c r="BL260" s="85"/>
      <c r="BM260" s="85"/>
      <c r="BN260" s="85"/>
      <c r="BO260" s="85"/>
      <c r="BP260" s="85"/>
      <c r="BQ260" s="85"/>
      <c r="BR260" s="85"/>
      <c r="BS260" s="85"/>
      <c r="BT260" s="85"/>
      <c r="BU260" s="85"/>
      <c r="BV260" s="85"/>
      <c r="BW260" s="85"/>
      <c r="BX260" s="85"/>
      <c r="BY260" s="85"/>
      <c r="BZ260" s="85"/>
      <c r="CA260" s="85"/>
      <c r="CB260" s="85"/>
      <c r="CC260" s="85"/>
      <c r="CD260" s="85"/>
      <c r="CE260" s="85"/>
      <c r="CF260" s="85"/>
      <c r="CG260" s="85"/>
      <c r="CH260" s="85"/>
      <c r="CI260" s="85"/>
      <c r="CJ260" s="85"/>
      <c r="CK260" s="85"/>
      <c r="CL260" s="85">
        <v>0</v>
      </c>
      <c r="CM260" s="110">
        <v>46432000</v>
      </c>
      <c r="CN260" s="85"/>
      <c r="CO260" s="89">
        <v>46284</v>
      </c>
      <c r="CP260" s="89">
        <f t="shared" ref="CP260:CP323" si="11">+$CO260+180</f>
        <v>46464</v>
      </c>
      <c r="CQ260" s="115">
        <v>46432000</v>
      </c>
      <c r="CR260" s="85" t="s">
        <v>223</v>
      </c>
      <c r="CS260" s="89">
        <v>46036</v>
      </c>
      <c r="CT260" s="128">
        <v>1444101253328</v>
      </c>
      <c r="CU260" s="85"/>
      <c r="CV260" s="85"/>
      <c r="CW260" s="85" t="s">
        <v>3176</v>
      </c>
      <c r="CX260" s="85" t="s">
        <v>360</v>
      </c>
      <c r="CY260" s="85" t="s">
        <v>1214</v>
      </c>
      <c r="CZ260" s="85">
        <v>2743</v>
      </c>
      <c r="DA260" s="85" t="s">
        <v>3177</v>
      </c>
      <c r="DB260" s="85">
        <v>1</v>
      </c>
      <c r="DC260" s="85" t="s">
        <v>153</v>
      </c>
      <c r="DD260" s="85"/>
      <c r="DE260" s="85"/>
      <c r="DF260" s="85"/>
      <c r="DG260" s="85"/>
      <c r="DH260" s="85"/>
      <c r="DI260" s="85"/>
      <c r="DJ260" s="85"/>
      <c r="DK260" s="85"/>
      <c r="DL260" s="85"/>
      <c r="DM260" s="85"/>
      <c r="DN260" s="85"/>
      <c r="DO260" s="85"/>
      <c r="DP260" s="85"/>
      <c r="DQ260" s="85"/>
      <c r="DR260" s="85"/>
      <c r="DS260" s="85"/>
      <c r="DT260" s="86"/>
      <c r="DU260" s="81"/>
      <c r="DV260" s="72"/>
      <c r="DW260" s="72"/>
      <c r="DX260" s="72"/>
      <c r="DY260" s="72"/>
      <c r="DZ260" s="74"/>
      <c r="EA260" s="68"/>
      <c r="EB260" s="68"/>
      <c r="EC260" s="68"/>
      <c r="ED260" s="68"/>
      <c r="EE260" s="68"/>
      <c r="EF260" s="68"/>
      <c r="EG260" s="68"/>
      <c r="EH260" s="68"/>
      <c r="EI260" s="68"/>
      <c r="EJ260" s="68"/>
      <c r="EK260" s="68"/>
    </row>
    <row r="261" spans="1:141" ht="30" customHeight="1">
      <c r="A261" s="2" t="s">
        <v>2064</v>
      </c>
      <c r="B261" s="84">
        <v>2026</v>
      </c>
      <c r="C261" s="85" t="s">
        <v>3205</v>
      </c>
      <c r="D261" s="85" t="e">
        <v>#REF!</v>
      </c>
      <c r="E261" s="85" t="s">
        <v>125</v>
      </c>
      <c r="F261" s="85">
        <v>146521</v>
      </c>
      <c r="G261" s="89">
        <v>46036</v>
      </c>
      <c r="H261" s="85" t="s">
        <v>3162</v>
      </c>
      <c r="I261" s="85" t="s">
        <v>3206</v>
      </c>
      <c r="J261" s="92" t="s">
        <v>3207</v>
      </c>
      <c r="K261" s="92" t="s">
        <v>3208</v>
      </c>
      <c r="L261" s="85" t="s">
        <v>3209</v>
      </c>
      <c r="M261" s="85" t="s">
        <v>3167</v>
      </c>
      <c r="N261" s="85">
        <v>80111700</v>
      </c>
      <c r="O261" s="85" t="s">
        <v>3168</v>
      </c>
      <c r="P261" s="85" t="s">
        <v>3210</v>
      </c>
      <c r="Q261" s="85">
        <v>78</v>
      </c>
      <c r="R261" s="89">
        <v>46028</v>
      </c>
      <c r="S261" s="85">
        <v>1731</v>
      </c>
      <c r="T261" s="89">
        <v>46042</v>
      </c>
      <c r="U261" s="85" t="s">
        <v>3170</v>
      </c>
      <c r="V261" s="85" t="s">
        <v>135</v>
      </c>
      <c r="W261" s="85" t="s">
        <v>136</v>
      </c>
      <c r="X261" s="85">
        <v>1</v>
      </c>
      <c r="Y261" s="85" t="s">
        <v>3184</v>
      </c>
      <c r="Z261" s="85" t="s">
        <v>3209</v>
      </c>
      <c r="AA261" s="85" t="s">
        <v>138</v>
      </c>
      <c r="AB261" s="85" t="s">
        <v>139</v>
      </c>
      <c r="AC261" s="85" t="s">
        <v>360</v>
      </c>
      <c r="AD261" s="85"/>
      <c r="AE261" s="85">
        <v>1020810108</v>
      </c>
      <c r="AF261" s="85">
        <v>6</v>
      </c>
      <c r="AG261" s="89">
        <v>35004</v>
      </c>
      <c r="AH261" s="85" t="s">
        <v>3211</v>
      </c>
      <c r="AI261" s="85"/>
      <c r="AJ261" s="92">
        <v>3214878770</v>
      </c>
      <c r="AK261" s="85" t="s">
        <v>3212</v>
      </c>
      <c r="AL261" s="85" t="s">
        <v>143</v>
      </c>
      <c r="AM261" s="85" t="s">
        <v>144</v>
      </c>
      <c r="AN261" s="85" t="s">
        <v>3174</v>
      </c>
      <c r="AO261" s="85">
        <v>1032434519</v>
      </c>
      <c r="AP261" s="85" t="s">
        <v>3175</v>
      </c>
      <c r="AQ261" s="85"/>
      <c r="AR261" s="85"/>
      <c r="AS261" s="89">
        <v>46062</v>
      </c>
      <c r="AT261" s="85"/>
      <c r="AU261" s="85"/>
      <c r="AV261" s="85"/>
      <c r="AW261" s="85"/>
      <c r="AX261" s="85" t="s">
        <v>3008</v>
      </c>
      <c r="AY261" s="85" t="s">
        <v>147</v>
      </c>
      <c r="AZ261" s="105">
        <v>46031</v>
      </c>
      <c r="BA261" s="105">
        <v>46037</v>
      </c>
      <c r="BB261" s="115">
        <v>46432000</v>
      </c>
      <c r="BC261" s="105">
        <v>46042</v>
      </c>
      <c r="BD261" s="105">
        <v>46281</v>
      </c>
      <c r="BE261" s="105">
        <f t="shared" si="10"/>
        <v>46281</v>
      </c>
      <c r="BF261" s="122"/>
      <c r="BG261" s="85" t="s">
        <v>929</v>
      </c>
      <c r="BH261" s="110">
        <v>5804000</v>
      </c>
      <c r="BI261" s="85"/>
      <c r="BJ261" s="85"/>
      <c r="BK261" s="85"/>
      <c r="BL261" s="85"/>
      <c r="BM261" s="85"/>
      <c r="BN261" s="85"/>
      <c r="BO261" s="85"/>
      <c r="BP261" s="85"/>
      <c r="BQ261" s="85"/>
      <c r="BR261" s="85"/>
      <c r="BS261" s="85"/>
      <c r="BT261" s="85"/>
      <c r="BU261" s="85"/>
      <c r="BV261" s="85"/>
      <c r="BW261" s="85"/>
      <c r="BX261" s="85"/>
      <c r="BY261" s="85"/>
      <c r="BZ261" s="85"/>
      <c r="CA261" s="85"/>
      <c r="CB261" s="85"/>
      <c r="CC261" s="85"/>
      <c r="CD261" s="85"/>
      <c r="CE261" s="85"/>
      <c r="CF261" s="85"/>
      <c r="CG261" s="85"/>
      <c r="CH261" s="85"/>
      <c r="CI261" s="85"/>
      <c r="CJ261" s="85"/>
      <c r="CK261" s="85"/>
      <c r="CL261" s="85">
        <v>0</v>
      </c>
      <c r="CM261" s="110">
        <v>46432000</v>
      </c>
      <c r="CN261" s="85"/>
      <c r="CO261" s="89">
        <v>46281</v>
      </c>
      <c r="CP261" s="89">
        <f t="shared" si="11"/>
        <v>46461</v>
      </c>
      <c r="CQ261" s="115">
        <v>46432000</v>
      </c>
      <c r="CR261" s="85" t="s">
        <v>1651</v>
      </c>
      <c r="CS261" s="89">
        <v>46036</v>
      </c>
      <c r="CT261" s="128">
        <v>2546101046383</v>
      </c>
      <c r="CU261" s="85"/>
      <c r="CV261" s="85"/>
      <c r="CW261" s="85" t="s">
        <v>3176</v>
      </c>
      <c r="CX261" s="85" t="s">
        <v>360</v>
      </c>
      <c r="CY261" s="85" t="s">
        <v>1214</v>
      </c>
      <c r="CZ261" s="85">
        <v>2743</v>
      </c>
      <c r="DA261" s="85" t="s">
        <v>3177</v>
      </c>
      <c r="DB261" s="85">
        <v>1</v>
      </c>
      <c r="DC261" s="85" t="s">
        <v>153</v>
      </c>
      <c r="DD261" s="85"/>
      <c r="DE261" s="85"/>
      <c r="DF261" s="85"/>
      <c r="DG261" s="85"/>
      <c r="DH261" s="85"/>
      <c r="DI261" s="85"/>
      <c r="DJ261" s="85"/>
      <c r="DK261" s="85"/>
      <c r="DL261" s="85"/>
      <c r="DM261" s="85"/>
      <c r="DN261" s="85"/>
      <c r="DO261" s="85"/>
      <c r="DP261" s="85"/>
      <c r="DQ261" s="85"/>
      <c r="DR261" s="85"/>
      <c r="DS261" s="85"/>
      <c r="DT261" s="86"/>
      <c r="DU261" s="81"/>
      <c r="DV261" s="72"/>
      <c r="DW261" s="72"/>
      <c r="DX261" s="72"/>
      <c r="DY261" s="72"/>
      <c r="DZ261" s="74"/>
      <c r="EA261" s="68"/>
      <c r="EB261" s="68"/>
      <c r="EC261" s="68"/>
      <c r="ED261" s="68"/>
      <c r="EE261" s="68"/>
      <c r="EF261" s="68"/>
      <c r="EG261" s="68"/>
      <c r="EH261" s="68"/>
      <c r="EI261" s="68"/>
      <c r="EJ261" s="68"/>
      <c r="EK261" s="68"/>
    </row>
    <row r="262" spans="1:141" ht="30" customHeight="1">
      <c r="A262" s="2" t="s">
        <v>2064</v>
      </c>
      <c r="B262" s="84">
        <v>2026</v>
      </c>
      <c r="C262" s="85" t="s">
        <v>3213</v>
      </c>
      <c r="D262" s="85" t="e">
        <v>#REF!</v>
      </c>
      <c r="E262" s="85" t="s">
        <v>125</v>
      </c>
      <c r="F262" s="85">
        <v>146521</v>
      </c>
      <c r="G262" s="89">
        <v>46036</v>
      </c>
      <c r="H262" s="85" t="s">
        <v>3162</v>
      </c>
      <c r="I262" s="85" t="s">
        <v>3214</v>
      </c>
      <c r="J262" s="92" t="s">
        <v>3215</v>
      </c>
      <c r="K262" s="92" t="s">
        <v>3216</v>
      </c>
      <c r="L262" s="85" t="s">
        <v>3217</v>
      </c>
      <c r="M262" s="85" t="s">
        <v>3167</v>
      </c>
      <c r="N262" s="85">
        <v>80111700</v>
      </c>
      <c r="O262" s="85" t="s">
        <v>3168</v>
      </c>
      <c r="P262" s="85" t="s">
        <v>3218</v>
      </c>
      <c r="Q262" s="85">
        <v>78</v>
      </c>
      <c r="R262" s="89">
        <v>46028</v>
      </c>
      <c r="S262" s="85">
        <v>393</v>
      </c>
      <c r="T262" s="89">
        <v>46041</v>
      </c>
      <c r="U262" s="85" t="s">
        <v>3170</v>
      </c>
      <c r="V262" s="85" t="s">
        <v>135</v>
      </c>
      <c r="W262" s="85" t="s">
        <v>136</v>
      </c>
      <c r="X262" s="85">
        <v>1</v>
      </c>
      <c r="Y262" s="85" t="s">
        <v>3171</v>
      </c>
      <c r="Z262" s="85" t="s">
        <v>3217</v>
      </c>
      <c r="AA262" s="85" t="s">
        <v>138</v>
      </c>
      <c r="AB262" s="85" t="s">
        <v>164</v>
      </c>
      <c r="AC262" s="85" t="s">
        <v>360</v>
      </c>
      <c r="AD262" s="85"/>
      <c r="AE262" s="85">
        <v>1023011084</v>
      </c>
      <c r="AF262" s="85">
        <v>0</v>
      </c>
      <c r="AG262" s="89">
        <v>35114</v>
      </c>
      <c r="AH262" s="85" t="s">
        <v>3219</v>
      </c>
      <c r="AI262" s="85" t="e">
        <v>#REF!</v>
      </c>
      <c r="AJ262" s="92">
        <v>3125917221</v>
      </c>
      <c r="AK262" s="85" t="s">
        <v>3220</v>
      </c>
      <c r="AL262" s="85" t="s">
        <v>143</v>
      </c>
      <c r="AM262" s="85" t="s">
        <v>385</v>
      </c>
      <c r="AN262" s="85" t="s">
        <v>3174</v>
      </c>
      <c r="AO262" s="85">
        <v>1032434519</v>
      </c>
      <c r="AP262" s="85" t="s">
        <v>3175</v>
      </c>
      <c r="AQ262" s="85"/>
      <c r="AR262" s="85"/>
      <c r="AS262" s="89">
        <v>46062</v>
      </c>
      <c r="AT262" s="85"/>
      <c r="AU262" s="85"/>
      <c r="AV262" s="85"/>
      <c r="AW262" s="85"/>
      <c r="AX262" s="85" t="s">
        <v>3008</v>
      </c>
      <c r="AY262" s="85" t="s">
        <v>147</v>
      </c>
      <c r="AZ262" s="105">
        <v>46031</v>
      </c>
      <c r="BA262" s="105">
        <v>46036</v>
      </c>
      <c r="BB262" s="115">
        <v>46432000</v>
      </c>
      <c r="BC262" s="105">
        <v>46042</v>
      </c>
      <c r="BD262" s="105">
        <v>46284</v>
      </c>
      <c r="BE262" s="105">
        <f t="shared" si="10"/>
        <v>46284</v>
      </c>
      <c r="BF262" s="122"/>
      <c r="BG262" s="85" t="s">
        <v>929</v>
      </c>
      <c r="BH262" s="110">
        <v>5804000</v>
      </c>
      <c r="BI262" s="85"/>
      <c r="BJ262" s="85"/>
      <c r="BK262" s="85"/>
      <c r="BL262" s="85"/>
      <c r="BM262" s="85"/>
      <c r="BN262" s="85"/>
      <c r="BO262" s="85"/>
      <c r="BP262" s="85"/>
      <c r="BQ262" s="85"/>
      <c r="BR262" s="85"/>
      <c r="BS262" s="85"/>
      <c r="BT262" s="85"/>
      <c r="BU262" s="85"/>
      <c r="BV262" s="85"/>
      <c r="BW262" s="85"/>
      <c r="BX262" s="85"/>
      <c r="BY262" s="85"/>
      <c r="BZ262" s="85"/>
      <c r="CA262" s="85"/>
      <c r="CB262" s="85"/>
      <c r="CC262" s="85"/>
      <c r="CD262" s="85"/>
      <c r="CE262" s="85"/>
      <c r="CF262" s="85"/>
      <c r="CG262" s="85"/>
      <c r="CH262" s="85"/>
      <c r="CI262" s="85"/>
      <c r="CJ262" s="85"/>
      <c r="CK262" s="85"/>
      <c r="CL262" s="85">
        <v>0</v>
      </c>
      <c r="CM262" s="110">
        <v>46432000</v>
      </c>
      <c r="CN262" s="85"/>
      <c r="CO262" s="89">
        <v>46284</v>
      </c>
      <c r="CP262" s="89">
        <f t="shared" si="11"/>
        <v>46464</v>
      </c>
      <c r="CQ262" s="115">
        <v>46432000</v>
      </c>
      <c r="CR262" s="85" t="s">
        <v>3221</v>
      </c>
      <c r="CS262" s="89">
        <v>46036</v>
      </c>
      <c r="CT262" s="128">
        <v>1846101032566</v>
      </c>
      <c r="CU262" s="85"/>
      <c r="CV262" s="85"/>
      <c r="CW262" s="85" t="s">
        <v>3176</v>
      </c>
      <c r="CX262" s="85" t="s">
        <v>360</v>
      </c>
      <c r="CY262" s="85" t="s">
        <v>1214</v>
      </c>
      <c r="CZ262" s="85">
        <v>2743</v>
      </c>
      <c r="DA262" s="85" t="s">
        <v>3177</v>
      </c>
      <c r="DB262" s="85">
        <v>1</v>
      </c>
      <c r="DC262" s="85" t="s">
        <v>153</v>
      </c>
      <c r="DD262" s="85"/>
      <c r="DE262" s="85"/>
      <c r="DF262" s="85"/>
      <c r="DG262" s="85"/>
      <c r="DH262" s="85"/>
      <c r="DI262" s="85"/>
      <c r="DJ262" s="85"/>
      <c r="DK262" s="85"/>
      <c r="DL262" s="85"/>
      <c r="DM262" s="85"/>
      <c r="DN262" s="85"/>
      <c r="DO262" s="85"/>
      <c r="DP262" s="85"/>
      <c r="DQ262" s="85"/>
      <c r="DR262" s="85"/>
      <c r="DS262" s="85"/>
      <c r="DT262" s="86"/>
      <c r="DU262" s="81"/>
      <c r="DV262" s="72"/>
      <c r="DW262" s="72"/>
      <c r="DX262" s="72"/>
      <c r="DY262" s="72"/>
      <c r="DZ262" s="74"/>
      <c r="EA262" s="68"/>
      <c r="EB262" s="68"/>
      <c r="EC262" s="68"/>
      <c r="ED262" s="68"/>
      <c r="EE262" s="68"/>
      <c r="EF262" s="68"/>
      <c r="EG262" s="68"/>
      <c r="EH262" s="68"/>
      <c r="EI262" s="68"/>
      <c r="EJ262" s="68"/>
      <c r="EK262" s="68"/>
    </row>
    <row r="263" spans="1:141" ht="30" customHeight="1">
      <c r="A263" s="2" t="s">
        <v>2064</v>
      </c>
      <c r="B263" s="84">
        <v>2026</v>
      </c>
      <c r="C263" s="85" t="s">
        <v>3222</v>
      </c>
      <c r="D263" s="85" t="e">
        <v>#REF!</v>
      </c>
      <c r="E263" s="85" t="s">
        <v>125</v>
      </c>
      <c r="F263" s="85">
        <v>146521</v>
      </c>
      <c r="G263" s="89">
        <v>46036</v>
      </c>
      <c r="H263" s="85" t="s">
        <v>3162</v>
      </c>
      <c r="I263" s="85" t="s">
        <v>3223</v>
      </c>
      <c r="J263" s="92" t="s">
        <v>3224</v>
      </c>
      <c r="K263" s="92" t="s">
        <v>3225</v>
      </c>
      <c r="L263" s="85" t="s">
        <v>3226</v>
      </c>
      <c r="M263" s="85" t="s">
        <v>3167</v>
      </c>
      <c r="N263" s="85">
        <v>80111700</v>
      </c>
      <c r="O263" s="85" t="s">
        <v>3168</v>
      </c>
      <c r="P263" s="85" t="s">
        <v>3227</v>
      </c>
      <c r="Q263" s="85">
        <v>78</v>
      </c>
      <c r="R263" s="89">
        <v>46028</v>
      </c>
      <c r="S263" s="85">
        <v>1734</v>
      </c>
      <c r="T263" s="89">
        <v>46043</v>
      </c>
      <c r="U263" s="85" t="s">
        <v>3170</v>
      </c>
      <c r="V263" s="85" t="s">
        <v>135</v>
      </c>
      <c r="W263" s="85" t="s">
        <v>136</v>
      </c>
      <c r="X263" s="85">
        <v>1</v>
      </c>
      <c r="Y263" s="85" t="s">
        <v>3184</v>
      </c>
      <c r="Z263" s="85" t="s">
        <v>3226</v>
      </c>
      <c r="AA263" s="85" t="s">
        <v>138</v>
      </c>
      <c r="AB263" s="85" t="s">
        <v>164</v>
      </c>
      <c r="AC263" s="85" t="s">
        <v>360</v>
      </c>
      <c r="AD263" s="85"/>
      <c r="AE263" s="85">
        <v>1136881104</v>
      </c>
      <c r="AF263" s="85">
        <v>1</v>
      </c>
      <c r="AG263" s="89">
        <v>32582</v>
      </c>
      <c r="AH263" s="85" t="s">
        <v>3228</v>
      </c>
      <c r="AI263" s="85"/>
      <c r="AJ263" s="92">
        <v>3166260875</v>
      </c>
      <c r="AK263" s="85" t="s">
        <v>3229</v>
      </c>
      <c r="AL263" s="85" t="s">
        <v>143</v>
      </c>
      <c r="AM263" s="85" t="s">
        <v>234</v>
      </c>
      <c r="AN263" s="85" t="s">
        <v>3174</v>
      </c>
      <c r="AO263" s="85">
        <v>1032434519</v>
      </c>
      <c r="AP263" s="85" t="s">
        <v>3175</v>
      </c>
      <c r="AQ263" s="85"/>
      <c r="AR263" s="85"/>
      <c r="AS263" s="89">
        <v>46062</v>
      </c>
      <c r="AT263" s="85"/>
      <c r="AU263" s="85"/>
      <c r="AV263" s="85"/>
      <c r="AW263" s="85"/>
      <c r="AX263" s="85" t="s">
        <v>3008</v>
      </c>
      <c r="AY263" s="85" t="s">
        <v>147</v>
      </c>
      <c r="AZ263" s="105">
        <v>46031</v>
      </c>
      <c r="BA263" s="105">
        <v>46036</v>
      </c>
      <c r="BB263" s="115">
        <v>46432000</v>
      </c>
      <c r="BC263" s="105">
        <v>46043</v>
      </c>
      <c r="BD263" s="105">
        <v>46285</v>
      </c>
      <c r="BE263" s="105">
        <f t="shared" si="10"/>
        <v>46285</v>
      </c>
      <c r="BF263" s="122"/>
      <c r="BG263" s="85" t="s">
        <v>929</v>
      </c>
      <c r="BH263" s="110">
        <v>5804000</v>
      </c>
      <c r="BI263" s="85"/>
      <c r="BJ263" s="85"/>
      <c r="BK263" s="85"/>
      <c r="BL263" s="85"/>
      <c r="BM263" s="85"/>
      <c r="BN263" s="85"/>
      <c r="BO263" s="85"/>
      <c r="BP263" s="85"/>
      <c r="BQ263" s="85"/>
      <c r="BR263" s="85"/>
      <c r="BS263" s="85"/>
      <c r="BT263" s="85"/>
      <c r="BU263" s="85"/>
      <c r="BV263" s="85"/>
      <c r="BW263" s="85"/>
      <c r="BX263" s="85"/>
      <c r="BY263" s="85"/>
      <c r="BZ263" s="85"/>
      <c r="CA263" s="85"/>
      <c r="CB263" s="85"/>
      <c r="CC263" s="85"/>
      <c r="CD263" s="85"/>
      <c r="CE263" s="85"/>
      <c r="CF263" s="85"/>
      <c r="CG263" s="85"/>
      <c r="CH263" s="85"/>
      <c r="CI263" s="85"/>
      <c r="CJ263" s="85"/>
      <c r="CK263" s="85"/>
      <c r="CL263" s="85">
        <v>0</v>
      </c>
      <c r="CM263" s="110">
        <v>46432000</v>
      </c>
      <c r="CN263" s="85"/>
      <c r="CO263" s="89">
        <v>46285</v>
      </c>
      <c r="CP263" s="89">
        <f t="shared" si="11"/>
        <v>46465</v>
      </c>
      <c r="CQ263" s="115">
        <v>46432000</v>
      </c>
      <c r="CR263" s="85" t="s">
        <v>223</v>
      </c>
      <c r="CS263" s="89">
        <v>46036</v>
      </c>
      <c r="CT263" s="128">
        <v>1846101032571</v>
      </c>
      <c r="CU263" s="85"/>
      <c r="CV263" s="85"/>
      <c r="CW263" s="85" t="s">
        <v>3176</v>
      </c>
      <c r="CX263" s="85" t="s">
        <v>360</v>
      </c>
      <c r="CY263" s="85" t="s">
        <v>1214</v>
      </c>
      <c r="CZ263" s="85">
        <v>2743</v>
      </c>
      <c r="DA263" s="85" t="s">
        <v>3177</v>
      </c>
      <c r="DB263" s="85">
        <v>1</v>
      </c>
      <c r="DC263" s="85" t="s">
        <v>153</v>
      </c>
      <c r="DD263" s="85"/>
      <c r="DE263" s="85"/>
      <c r="DF263" s="85"/>
      <c r="DG263" s="85"/>
      <c r="DH263" s="85"/>
      <c r="DI263" s="85"/>
      <c r="DJ263" s="85"/>
      <c r="DK263" s="85"/>
      <c r="DL263" s="85"/>
      <c r="DM263" s="85"/>
      <c r="DN263" s="85"/>
      <c r="DO263" s="85"/>
      <c r="DP263" s="85"/>
      <c r="DQ263" s="85"/>
      <c r="DR263" s="85"/>
      <c r="DS263" s="85"/>
      <c r="DT263" s="86"/>
      <c r="DU263" s="81"/>
      <c r="DV263" s="72"/>
      <c r="DW263" s="72"/>
      <c r="DX263" s="72"/>
      <c r="DY263" s="72"/>
      <c r="DZ263" s="74"/>
      <c r="EA263" s="68"/>
      <c r="EB263" s="68"/>
      <c r="EC263" s="68"/>
      <c r="ED263" s="68"/>
      <c r="EE263" s="68"/>
      <c r="EF263" s="68"/>
      <c r="EG263" s="68"/>
      <c r="EH263" s="68"/>
      <c r="EI263" s="68"/>
      <c r="EJ263" s="68"/>
      <c r="EK263" s="68"/>
    </row>
    <row r="264" spans="1:141" ht="30" customHeight="1">
      <c r="A264" s="2" t="s">
        <v>2064</v>
      </c>
      <c r="B264" s="84">
        <v>2026</v>
      </c>
      <c r="C264" s="85" t="s">
        <v>3230</v>
      </c>
      <c r="D264" s="85" t="e">
        <v>#REF!</v>
      </c>
      <c r="E264" s="85" t="s">
        <v>125</v>
      </c>
      <c r="F264" s="85">
        <v>146521</v>
      </c>
      <c r="G264" s="89">
        <v>46036</v>
      </c>
      <c r="H264" s="85" t="s">
        <v>3162</v>
      </c>
      <c r="I264" s="85" t="s">
        <v>3231</v>
      </c>
      <c r="J264" s="92" t="s">
        <v>3232</v>
      </c>
      <c r="K264" s="92" t="s">
        <v>3233</v>
      </c>
      <c r="L264" s="85" t="s">
        <v>3234</v>
      </c>
      <c r="M264" s="85" t="s">
        <v>3167</v>
      </c>
      <c r="N264" s="85">
        <v>80111700</v>
      </c>
      <c r="O264" s="85" t="s">
        <v>3168</v>
      </c>
      <c r="P264" s="85" t="s">
        <v>3235</v>
      </c>
      <c r="Q264" s="85">
        <v>78</v>
      </c>
      <c r="R264" s="89">
        <v>46028</v>
      </c>
      <c r="S264" s="85">
        <v>394</v>
      </c>
      <c r="T264" s="89">
        <v>46041</v>
      </c>
      <c r="U264" s="85" t="s">
        <v>3170</v>
      </c>
      <c r="V264" s="85" t="s">
        <v>135</v>
      </c>
      <c r="W264" s="85" t="s">
        <v>136</v>
      </c>
      <c r="X264" s="85">
        <v>1</v>
      </c>
      <c r="Y264" s="85" t="s">
        <v>3236</v>
      </c>
      <c r="Z264" s="85" t="s">
        <v>3234</v>
      </c>
      <c r="AA264" s="85" t="s">
        <v>138</v>
      </c>
      <c r="AB264" s="85" t="s">
        <v>164</v>
      </c>
      <c r="AC264" s="85" t="s">
        <v>360</v>
      </c>
      <c r="AD264" s="85"/>
      <c r="AE264" s="85">
        <v>80098626</v>
      </c>
      <c r="AF264" s="85">
        <v>2</v>
      </c>
      <c r="AG264" s="89">
        <v>30467</v>
      </c>
      <c r="AH264" s="85" t="s">
        <v>3237</v>
      </c>
      <c r="AI264" s="85"/>
      <c r="AJ264" s="92">
        <v>3174903278</v>
      </c>
      <c r="AK264" s="85" t="s">
        <v>3238</v>
      </c>
      <c r="AL264" s="85" t="s">
        <v>168</v>
      </c>
      <c r="AM264" s="85" t="s">
        <v>144</v>
      </c>
      <c r="AN264" s="85" t="s">
        <v>3174</v>
      </c>
      <c r="AO264" s="85">
        <v>1032434519</v>
      </c>
      <c r="AP264" s="85" t="s">
        <v>3175</v>
      </c>
      <c r="AQ264" s="85"/>
      <c r="AR264" s="85"/>
      <c r="AS264" s="89">
        <v>46062</v>
      </c>
      <c r="AT264" s="85"/>
      <c r="AU264" s="85"/>
      <c r="AV264" s="85"/>
      <c r="AW264" s="85"/>
      <c r="AX264" s="85" t="s">
        <v>3008</v>
      </c>
      <c r="AY264" s="85" t="s">
        <v>147</v>
      </c>
      <c r="AZ264" s="105">
        <v>46031</v>
      </c>
      <c r="BA264" s="105">
        <v>46036</v>
      </c>
      <c r="BB264" s="115">
        <v>46432000</v>
      </c>
      <c r="BC264" s="105">
        <v>46044</v>
      </c>
      <c r="BD264" s="105">
        <v>46286</v>
      </c>
      <c r="BE264" s="105">
        <f t="shared" si="10"/>
        <v>46286</v>
      </c>
      <c r="BF264" s="122"/>
      <c r="BG264" s="85" t="s">
        <v>929</v>
      </c>
      <c r="BH264" s="110">
        <v>5804000</v>
      </c>
      <c r="BI264" s="85"/>
      <c r="BJ264" s="85"/>
      <c r="BK264" s="85"/>
      <c r="BL264" s="85"/>
      <c r="BM264" s="85"/>
      <c r="BN264" s="85"/>
      <c r="BO264" s="85"/>
      <c r="BP264" s="85"/>
      <c r="BQ264" s="85"/>
      <c r="BR264" s="85"/>
      <c r="BS264" s="85"/>
      <c r="BT264" s="85"/>
      <c r="BU264" s="85"/>
      <c r="BV264" s="85"/>
      <c r="BW264" s="85"/>
      <c r="BX264" s="85"/>
      <c r="BY264" s="85"/>
      <c r="BZ264" s="85"/>
      <c r="CA264" s="85"/>
      <c r="CB264" s="85"/>
      <c r="CC264" s="85"/>
      <c r="CD264" s="85"/>
      <c r="CE264" s="85"/>
      <c r="CF264" s="85"/>
      <c r="CG264" s="85"/>
      <c r="CH264" s="85"/>
      <c r="CI264" s="85"/>
      <c r="CJ264" s="85"/>
      <c r="CK264" s="85"/>
      <c r="CL264" s="85">
        <v>0</v>
      </c>
      <c r="CM264" s="110">
        <v>46432000</v>
      </c>
      <c r="CN264" s="85"/>
      <c r="CO264" s="89">
        <v>46286</v>
      </c>
      <c r="CP264" s="89">
        <f t="shared" si="11"/>
        <v>46466</v>
      </c>
      <c r="CQ264" s="115">
        <v>46432000</v>
      </c>
      <c r="CR264" s="85" t="s">
        <v>223</v>
      </c>
      <c r="CS264" s="89">
        <v>46036</v>
      </c>
      <c r="CT264" s="128">
        <v>3346101070195</v>
      </c>
      <c r="CU264" s="85"/>
      <c r="CV264" s="85"/>
      <c r="CW264" s="85" t="s">
        <v>3176</v>
      </c>
      <c r="CX264" s="85" t="s">
        <v>360</v>
      </c>
      <c r="CY264" s="85" t="s">
        <v>1214</v>
      </c>
      <c r="CZ264" s="85">
        <v>2743</v>
      </c>
      <c r="DA264" s="85" t="s">
        <v>3177</v>
      </c>
      <c r="DB264" s="85">
        <v>1</v>
      </c>
      <c r="DC264" s="85" t="s">
        <v>153</v>
      </c>
      <c r="DD264" s="85"/>
      <c r="DE264" s="85"/>
      <c r="DF264" s="85"/>
      <c r="DG264" s="85"/>
      <c r="DH264" s="85"/>
      <c r="DI264" s="85"/>
      <c r="DJ264" s="85"/>
      <c r="DK264" s="85"/>
      <c r="DL264" s="85"/>
      <c r="DM264" s="85"/>
      <c r="DN264" s="85"/>
      <c r="DO264" s="85"/>
      <c r="DP264" s="85"/>
      <c r="DQ264" s="85"/>
      <c r="DR264" s="85"/>
      <c r="DS264" s="85"/>
      <c r="DT264" s="86"/>
      <c r="DU264" s="81"/>
      <c r="DV264" s="72"/>
      <c r="DW264" s="72"/>
      <c r="DX264" s="72"/>
      <c r="DY264" s="72"/>
      <c r="DZ264" s="74"/>
      <c r="EA264" s="68"/>
      <c r="EB264" s="68"/>
      <c r="EC264" s="68"/>
      <c r="ED264" s="68"/>
      <c r="EE264" s="68"/>
      <c r="EF264" s="68"/>
      <c r="EG264" s="68"/>
      <c r="EH264" s="68"/>
      <c r="EI264" s="68"/>
      <c r="EJ264" s="68"/>
      <c r="EK264" s="68"/>
    </row>
    <row r="265" spans="1:141" ht="30" customHeight="1">
      <c r="A265" s="2" t="s">
        <v>2064</v>
      </c>
      <c r="B265" s="84">
        <v>2026</v>
      </c>
      <c r="C265" s="85" t="s">
        <v>3239</v>
      </c>
      <c r="D265" s="85" t="e">
        <v>#REF!</v>
      </c>
      <c r="E265" s="85" t="s">
        <v>125</v>
      </c>
      <c r="F265" s="85">
        <v>146521</v>
      </c>
      <c r="G265" s="89">
        <v>46036</v>
      </c>
      <c r="H265" s="85" t="s">
        <v>3162</v>
      </c>
      <c r="I265" s="85" t="s">
        <v>3240</v>
      </c>
      <c r="J265" s="92" t="s">
        <v>3241</v>
      </c>
      <c r="K265" s="92" t="s">
        <v>3242</v>
      </c>
      <c r="L265" s="85" t="s">
        <v>3243</v>
      </c>
      <c r="M265" s="85" t="s">
        <v>3167</v>
      </c>
      <c r="N265" s="85">
        <v>80111700</v>
      </c>
      <c r="O265" s="85" t="s">
        <v>3168</v>
      </c>
      <c r="P265" s="85" t="s">
        <v>3244</v>
      </c>
      <c r="Q265" s="85">
        <v>78</v>
      </c>
      <c r="R265" s="89">
        <v>46028</v>
      </c>
      <c r="S265" s="85">
        <v>246</v>
      </c>
      <c r="T265" s="89">
        <v>46037</v>
      </c>
      <c r="U265" s="85" t="s">
        <v>3170</v>
      </c>
      <c r="V265" s="85" t="s">
        <v>135</v>
      </c>
      <c r="W265" s="85" t="s">
        <v>136</v>
      </c>
      <c r="X265" s="85">
        <v>1</v>
      </c>
      <c r="Y265" s="85" t="s">
        <v>3245</v>
      </c>
      <c r="Z265" s="85" t="s">
        <v>3243</v>
      </c>
      <c r="AA265" s="85" t="s">
        <v>138</v>
      </c>
      <c r="AB265" s="85" t="s">
        <v>164</v>
      </c>
      <c r="AC265" s="85" t="s">
        <v>360</v>
      </c>
      <c r="AD265" s="85"/>
      <c r="AE265" s="85">
        <v>87068332</v>
      </c>
      <c r="AF265" s="85">
        <v>1</v>
      </c>
      <c r="AG265" s="89">
        <v>31127</v>
      </c>
      <c r="AH265" s="85" t="s">
        <v>3246</v>
      </c>
      <c r="AI265" s="85" t="e">
        <v>#REF!</v>
      </c>
      <c r="AJ265" s="92">
        <v>3012264085</v>
      </c>
      <c r="AK265" s="85" t="s">
        <v>3247</v>
      </c>
      <c r="AL265" s="85" t="s">
        <v>143</v>
      </c>
      <c r="AM265" s="85" t="s">
        <v>385</v>
      </c>
      <c r="AN265" s="85" t="s">
        <v>3174</v>
      </c>
      <c r="AO265" s="85">
        <v>1032434519</v>
      </c>
      <c r="AP265" s="85" t="s">
        <v>3175</v>
      </c>
      <c r="AQ265" s="85"/>
      <c r="AR265" s="85"/>
      <c r="AS265" s="89">
        <v>46062</v>
      </c>
      <c r="AT265" s="85"/>
      <c r="AU265" s="85"/>
      <c r="AV265" s="85"/>
      <c r="AW265" s="85"/>
      <c r="AX265" s="85" t="s">
        <v>3008</v>
      </c>
      <c r="AY265" s="85" t="s">
        <v>147</v>
      </c>
      <c r="AZ265" s="105">
        <v>46031</v>
      </c>
      <c r="BA265" s="105">
        <v>46035</v>
      </c>
      <c r="BB265" s="115">
        <v>46432000</v>
      </c>
      <c r="BC265" s="105">
        <v>46038</v>
      </c>
      <c r="BD265" s="105">
        <v>46280</v>
      </c>
      <c r="BE265" s="105">
        <f t="shared" si="10"/>
        <v>46280</v>
      </c>
      <c r="BF265" s="122"/>
      <c r="BG265" s="85" t="s">
        <v>929</v>
      </c>
      <c r="BH265" s="110">
        <v>5804000</v>
      </c>
      <c r="BI265" s="85"/>
      <c r="BJ265" s="85"/>
      <c r="BK265" s="85"/>
      <c r="BL265" s="85"/>
      <c r="BM265" s="85"/>
      <c r="BN265" s="85"/>
      <c r="BO265" s="85"/>
      <c r="BP265" s="85"/>
      <c r="BQ265" s="85"/>
      <c r="BR265" s="85"/>
      <c r="BS265" s="85"/>
      <c r="BT265" s="85"/>
      <c r="BU265" s="85"/>
      <c r="BV265" s="85"/>
      <c r="BW265" s="85"/>
      <c r="BX265" s="85"/>
      <c r="BY265" s="85"/>
      <c r="BZ265" s="85"/>
      <c r="CA265" s="85"/>
      <c r="CB265" s="85"/>
      <c r="CC265" s="85"/>
      <c r="CD265" s="85"/>
      <c r="CE265" s="85"/>
      <c r="CF265" s="85"/>
      <c r="CG265" s="85"/>
      <c r="CH265" s="85"/>
      <c r="CI265" s="85"/>
      <c r="CJ265" s="85"/>
      <c r="CK265" s="85"/>
      <c r="CL265" s="85">
        <v>0</v>
      </c>
      <c r="CM265" s="110">
        <v>46432000</v>
      </c>
      <c r="CN265" s="85"/>
      <c r="CO265" s="89">
        <v>46280</v>
      </c>
      <c r="CP265" s="89">
        <f t="shared" si="11"/>
        <v>46460</v>
      </c>
      <c r="CQ265" s="115">
        <v>46432000</v>
      </c>
      <c r="CR265" s="85" t="s">
        <v>223</v>
      </c>
      <c r="CS265" s="89">
        <v>46036</v>
      </c>
      <c r="CT265" s="128">
        <v>1444101253149</v>
      </c>
      <c r="CU265" s="85"/>
      <c r="CV265" s="85"/>
      <c r="CW265" s="85" t="s">
        <v>3176</v>
      </c>
      <c r="CX265" s="85" t="s">
        <v>360</v>
      </c>
      <c r="CY265" s="85" t="s">
        <v>1214</v>
      </c>
      <c r="CZ265" s="85">
        <v>2743</v>
      </c>
      <c r="DA265" s="85" t="s">
        <v>3177</v>
      </c>
      <c r="DB265" s="85">
        <v>1</v>
      </c>
      <c r="DC265" s="85" t="s">
        <v>153</v>
      </c>
      <c r="DD265" s="85"/>
      <c r="DE265" s="85"/>
      <c r="DF265" s="85"/>
      <c r="DG265" s="85"/>
      <c r="DH265" s="85"/>
      <c r="DI265" s="85"/>
      <c r="DJ265" s="85"/>
      <c r="DK265" s="85"/>
      <c r="DL265" s="85"/>
      <c r="DM265" s="85"/>
      <c r="DN265" s="85"/>
      <c r="DO265" s="85"/>
      <c r="DP265" s="85"/>
      <c r="DQ265" s="85"/>
      <c r="DR265" s="85"/>
      <c r="DS265" s="85"/>
      <c r="DT265" s="86"/>
      <c r="DU265" s="81"/>
      <c r="DV265" s="72"/>
      <c r="DW265" s="72"/>
      <c r="DX265" s="72"/>
      <c r="DY265" s="72"/>
      <c r="DZ265" s="74"/>
      <c r="EA265" s="68"/>
      <c r="EB265" s="68"/>
      <c r="EC265" s="68"/>
      <c r="ED265" s="68"/>
      <c r="EE265" s="68"/>
      <c r="EF265" s="68"/>
      <c r="EG265" s="68"/>
      <c r="EH265" s="68"/>
      <c r="EI265" s="68"/>
      <c r="EJ265" s="68"/>
      <c r="EK265" s="68"/>
    </row>
    <row r="266" spans="1:141" ht="30" customHeight="1">
      <c r="A266" s="2" t="s">
        <v>2064</v>
      </c>
      <c r="B266" s="84">
        <v>2026</v>
      </c>
      <c r="C266" s="85" t="s">
        <v>3248</v>
      </c>
      <c r="D266" s="85" t="e">
        <v>#REF!</v>
      </c>
      <c r="E266" s="85" t="s">
        <v>125</v>
      </c>
      <c r="F266" s="85">
        <v>146521</v>
      </c>
      <c r="G266" s="89">
        <v>46045</v>
      </c>
      <c r="H266" s="85" t="s">
        <v>3162</v>
      </c>
      <c r="I266" s="85" t="s">
        <v>3249</v>
      </c>
      <c r="J266" s="92" t="s">
        <v>3250</v>
      </c>
      <c r="K266" s="92" t="s">
        <v>3251</v>
      </c>
      <c r="L266" s="85" t="s">
        <v>3252</v>
      </c>
      <c r="M266" s="85" t="s">
        <v>3167</v>
      </c>
      <c r="N266" s="85">
        <v>80111700</v>
      </c>
      <c r="O266" s="85" t="s">
        <v>3168</v>
      </c>
      <c r="P266" s="85" t="s">
        <v>3253</v>
      </c>
      <c r="Q266" s="85">
        <v>78</v>
      </c>
      <c r="R266" s="89">
        <v>46028</v>
      </c>
      <c r="S266" s="85">
        <v>223</v>
      </c>
      <c r="T266" s="89">
        <v>46037</v>
      </c>
      <c r="U266" s="85" t="s">
        <v>3170</v>
      </c>
      <c r="V266" s="85" t="s">
        <v>135</v>
      </c>
      <c r="W266" s="85" t="s">
        <v>136</v>
      </c>
      <c r="X266" s="85">
        <v>1</v>
      </c>
      <c r="Y266" s="85" t="s">
        <v>3245</v>
      </c>
      <c r="Z266" s="85" t="s">
        <v>3252</v>
      </c>
      <c r="AA266" s="85" t="s">
        <v>138</v>
      </c>
      <c r="AB266" s="85" t="s">
        <v>164</v>
      </c>
      <c r="AC266" s="85" t="s">
        <v>360</v>
      </c>
      <c r="AD266" s="85"/>
      <c r="AE266" s="85">
        <v>1019087230</v>
      </c>
      <c r="AF266" s="85">
        <v>1</v>
      </c>
      <c r="AG266" s="89">
        <v>34261</v>
      </c>
      <c r="AH266" s="85" t="s">
        <v>3254</v>
      </c>
      <c r="AI266" s="85"/>
      <c r="AJ266" s="92">
        <v>3195430852</v>
      </c>
      <c r="AK266" s="85" t="s">
        <v>3255</v>
      </c>
      <c r="AL266" s="85" t="s">
        <v>143</v>
      </c>
      <c r="AM266" s="85" t="s">
        <v>144</v>
      </c>
      <c r="AN266" s="85" t="s">
        <v>3174</v>
      </c>
      <c r="AO266" s="85">
        <v>1032434519</v>
      </c>
      <c r="AP266" s="85" t="s">
        <v>3175</v>
      </c>
      <c r="AQ266" s="85"/>
      <c r="AR266" s="85"/>
      <c r="AS266" s="89">
        <v>46062</v>
      </c>
      <c r="AT266" s="85"/>
      <c r="AU266" s="85"/>
      <c r="AV266" s="85"/>
      <c r="AW266" s="85"/>
      <c r="AX266" s="85" t="s">
        <v>3008</v>
      </c>
      <c r="AY266" s="85" t="s">
        <v>147</v>
      </c>
      <c r="AZ266" s="105">
        <v>46031</v>
      </c>
      <c r="BA266" s="105">
        <v>46035</v>
      </c>
      <c r="BB266" s="115">
        <v>46432000</v>
      </c>
      <c r="BC266" s="105">
        <v>46038</v>
      </c>
      <c r="BD266" s="105">
        <v>46280</v>
      </c>
      <c r="BE266" s="105">
        <f t="shared" si="10"/>
        <v>46280</v>
      </c>
      <c r="BF266" s="122"/>
      <c r="BG266" s="85" t="s">
        <v>929</v>
      </c>
      <c r="BH266" s="110">
        <v>5804000</v>
      </c>
      <c r="BI266" s="85"/>
      <c r="BJ266" s="85"/>
      <c r="BK266" s="85"/>
      <c r="BL266" s="85"/>
      <c r="BM266" s="85"/>
      <c r="BN266" s="85"/>
      <c r="BO266" s="85"/>
      <c r="BP266" s="85"/>
      <c r="BQ266" s="85"/>
      <c r="BR266" s="85"/>
      <c r="BS266" s="85"/>
      <c r="BT266" s="85"/>
      <c r="BU266" s="85"/>
      <c r="BV266" s="85"/>
      <c r="BW266" s="85"/>
      <c r="BX266" s="85"/>
      <c r="BY266" s="85"/>
      <c r="BZ266" s="85"/>
      <c r="CA266" s="85"/>
      <c r="CB266" s="85"/>
      <c r="CC266" s="85"/>
      <c r="CD266" s="85"/>
      <c r="CE266" s="85"/>
      <c r="CF266" s="85"/>
      <c r="CG266" s="85"/>
      <c r="CH266" s="85"/>
      <c r="CI266" s="85"/>
      <c r="CJ266" s="85"/>
      <c r="CK266" s="85"/>
      <c r="CL266" s="85">
        <v>0</v>
      </c>
      <c r="CM266" s="110">
        <v>46432000</v>
      </c>
      <c r="CN266" s="85"/>
      <c r="CO266" s="89">
        <v>46280</v>
      </c>
      <c r="CP266" s="89">
        <f t="shared" si="11"/>
        <v>46460</v>
      </c>
      <c r="CQ266" s="115">
        <v>46432000</v>
      </c>
      <c r="CR266" s="85" t="s">
        <v>223</v>
      </c>
      <c r="CS266" s="89">
        <v>46035</v>
      </c>
      <c r="CT266" s="128">
        <v>1444101253104</v>
      </c>
      <c r="CU266" s="85"/>
      <c r="CV266" s="85"/>
      <c r="CW266" s="85" t="s">
        <v>3176</v>
      </c>
      <c r="CX266" s="85" t="s">
        <v>360</v>
      </c>
      <c r="CY266" s="85" t="s">
        <v>1214</v>
      </c>
      <c r="CZ266" s="85">
        <v>2743</v>
      </c>
      <c r="DA266" s="85" t="s">
        <v>3177</v>
      </c>
      <c r="DB266" s="85">
        <v>1</v>
      </c>
      <c r="DC266" s="85" t="s">
        <v>153</v>
      </c>
      <c r="DD266" s="85"/>
      <c r="DE266" s="85"/>
      <c r="DF266" s="85"/>
      <c r="DG266" s="85"/>
      <c r="DH266" s="85"/>
      <c r="DI266" s="85"/>
      <c r="DJ266" s="85"/>
      <c r="DK266" s="85"/>
      <c r="DL266" s="85"/>
      <c r="DM266" s="85"/>
      <c r="DN266" s="85"/>
      <c r="DO266" s="85"/>
      <c r="DP266" s="85"/>
      <c r="DQ266" s="85"/>
      <c r="DR266" s="85"/>
      <c r="DS266" s="85"/>
      <c r="DT266" s="86"/>
      <c r="DU266" s="81"/>
      <c r="DV266" s="72"/>
      <c r="DW266" s="72"/>
      <c r="DX266" s="72"/>
      <c r="DY266" s="72"/>
      <c r="DZ266" s="74"/>
      <c r="EA266" s="68"/>
      <c r="EB266" s="68"/>
      <c r="EC266" s="68"/>
      <c r="ED266" s="68"/>
      <c r="EE266" s="68"/>
      <c r="EF266" s="68"/>
      <c r="EG266" s="68"/>
      <c r="EH266" s="68"/>
      <c r="EI266" s="68"/>
      <c r="EJ266" s="68"/>
      <c r="EK266" s="68"/>
    </row>
    <row r="267" spans="1:141" ht="30" customHeight="1">
      <c r="A267" s="2" t="s">
        <v>2064</v>
      </c>
      <c r="B267" s="84">
        <v>2026</v>
      </c>
      <c r="C267" s="85" t="s">
        <v>3256</v>
      </c>
      <c r="D267" s="85" t="s">
        <v>277</v>
      </c>
      <c r="E267" s="85" t="s">
        <v>125</v>
      </c>
      <c r="F267" s="85">
        <v>146521</v>
      </c>
      <c r="G267" s="89">
        <v>46042</v>
      </c>
      <c r="H267" s="85" t="s">
        <v>3162</v>
      </c>
      <c r="I267" s="85" t="s">
        <v>3257</v>
      </c>
      <c r="J267" s="92" t="s">
        <v>3258</v>
      </c>
      <c r="K267" s="92" t="s">
        <v>3259</v>
      </c>
      <c r="L267" s="85" t="s">
        <v>3260</v>
      </c>
      <c r="M267" s="85" t="s">
        <v>3167</v>
      </c>
      <c r="N267" s="85">
        <v>80111700</v>
      </c>
      <c r="O267" s="85" t="s">
        <v>3168</v>
      </c>
      <c r="P267" s="85" t="s">
        <v>3261</v>
      </c>
      <c r="Q267" s="85">
        <v>78</v>
      </c>
      <c r="R267" s="89">
        <v>46028</v>
      </c>
      <c r="S267" s="85">
        <v>221</v>
      </c>
      <c r="T267" s="89">
        <v>46037</v>
      </c>
      <c r="U267" s="85" t="s">
        <v>3170</v>
      </c>
      <c r="V267" s="85" t="s">
        <v>135</v>
      </c>
      <c r="W267" s="85" t="s">
        <v>136</v>
      </c>
      <c r="X267" s="85">
        <v>1</v>
      </c>
      <c r="Y267" s="85" t="s">
        <v>3245</v>
      </c>
      <c r="Z267" s="85" t="s">
        <v>3260</v>
      </c>
      <c r="AA267" s="85" t="s">
        <v>138</v>
      </c>
      <c r="AB267" s="85" t="s">
        <v>139</v>
      </c>
      <c r="AC267" s="85" t="s">
        <v>360</v>
      </c>
      <c r="AD267" s="85"/>
      <c r="AE267" s="85">
        <v>1019123372</v>
      </c>
      <c r="AF267" s="85">
        <v>3</v>
      </c>
      <c r="AG267" s="89">
        <v>35330</v>
      </c>
      <c r="AH267" s="85" t="s">
        <v>3262</v>
      </c>
      <c r="AI267" s="85"/>
      <c r="AJ267" s="92">
        <v>3144268903</v>
      </c>
      <c r="AK267" s="85" t="s">
        <v>3263</v>
      </c>
      <c r="AL267" s="85" t="s">
        <v>189</v>
      </c>
      <c r="AM267" s="85" t="s">
        <v>144</v>
      </c>
      <c r="AN267" s="85" t="s">
        <v>3174</v>
      </c>
      <c r="AO267" s="85">
        <v>1032434519</v>
      </c>
      <c r="AP267" s="85" t="s">
        <v>3175</v>
      </c>
      <c r="AQ267" s="85"/>
      <c r="AR267" s="85"/>
      <c r="AS267" s="89">
        <v>46062</v>
      </c>
      <c r="AT267" s="85"/>
      <c r="AU267" s="85"/>
      <c r="AV267" s="85"/>
      <c r="AW267" s="85"/>
      <c r="AX267" s="85" t="s">
        <v>3008</v>
      </c>
      <c r="AY267" s="85" t="s">
        <v>147</v>
      </c>
      <c r="AZ267" s="105">
        <v>46031</v>
      </c>
      <c r="BA267" s="105">
        <v>46035</v>
      </c>
      <c r="BB267" s="115">
        <v>46432000</v>
      </c>
      <c r="BC267" s="105">
        <v>46038</v>
      </c>
      <c r="BD267" s="105">
        <v>46280</v>
      </c>
      <c r="BE267" s="105">
        <f t="shared" ref="BE267:BE330" si="12">$CO267</f>
        <v>46280</v>
      </c>
      <c r="BF267" s="122"/>
      <c r="BG267" s="85" t="s">
        <v>929</v>
      </c>
      <c r="BH267" s="110">
        <v>5804000</v>
      </c>
      <c r="BI267" s="85"/>
      <c r="BJ267" s="85"/>
      <c r="BK267" s="85"/>
      <c r="BL267" s="85"/>
      <c r="BM267" s="85"/>
      <c r="BN267" s="85"/>
      <c r="BO267" s="85"/>
      <c r="BP267" s="85"/>
      <c r="BQ267" s="85"/>
      <c r="BR267" s="85"/>
      <c r="BS267" s="85"/>
      <c r="BT267" s="85"/>
      <c r="BU267" s="85"/>
      <c r="BV267" s="85"/>
      <c r="BW267" s="85"/>
      <c r="BX267" s="85"/>
      <c r="BY267" s="85"/>
      <c r="BZ267" s="85"/>
      <c r="CA267" s="85"/>
      <c r="CB267" s="85"/>
      <c r="CC267" s="85"/>
      <c r="CD267" s="85"/>
      <c r="CE267" s="85"/>
      <c r="CF267" s="85"/>
      <c r="CG267" s="85"/>
      <c r="CH267" s="85"/>
      <c r="CI267" s="85"/>
      <c r="CJ267" s="85"/>
      <c r="CK267" s="85"/>
      <c r="CL267" s="85">
        <v>0</v>
      </c>
      <c r="CM267" s="110">
        <v>46432000</v>
      </c>
      <c r="CN267" s="85"/>
      <c r="CO267" s="89">
        <v>46280</v>
      </c>
      <c r="CP267" s="89">
        <f t="shared" si="11"/>
        <v>46460</v>
      </c>
      <c r="CQ267" s="115">
        <v>46432000</v>
      </c>
      <c r="CR267" s="85" t="s">
        <v>149</v>
      </c>
      <c r="CS267" s="89">
        <v>46035</v>
      </c>
      <c r="CT267" s="128">
        <v>1444101253042</v>
      </c>
      <c r="CU267" s="85"/>
      <c r="CV267" s="85"/>
      <c r="CW267" s="85" t="s">
        <v>3176</v>
      </c>
      <c r="CX267" s="85" t="s">
        <v>360</v>
      </c>
      <c r="CY267" s="85" t="s">
        <v>235</v>
      </c>
      <c r="CZ267" s="85">
        <v>2743</v>
      </c>
      <c r="DA267" s="85" t="s">
        <v>3177</v>
      </c>
      <c r="DB267" s="85">
        <v>1</v>
      </c>
      <c r="DC267" s="85" t="s">
        <v>153</v>
      </c>
      <c r="DD267" s="85" t="s">
        <v>303</v>
      </c>
      <c r="DE267" s="85">
        <v>46048</v>
      </c>
      <c r="DF267" s="85" t="s">
        <v>3264</v>
      </c>
      <c r="DG267" s="85">
        <v>1032434519</v>
      </c>
      <c r="DH267" s="85">
        <v>3185449167</v>
      </c>
      <c r="DI267" s="85" t="s">
        <v>3265</v>
      </c>
      <c r="DJ267" s="85"/>
      <c r="DK267" s="85"/>
      <c r="DL267" s="85"/>
      <c r="DM267" s="85"/>
      <c r="DN267" s="85"/>
      <c r="DO267" s="85"/>
      <c r="DP267" s="85"/>
      <c r="DQ267" s="85"/>
      <c r="DR267" s="85"/>
      <c r="DS267" s="85"/>
      <c r="DT267" s="86"/>
      <c r="DU267" s="81" t="s">
        <v>303</v>
      </c>
      <c r="DV267" s="73">
        <v>46048</v>
      </c>
      <c r="DW267" s="72" t="s">
        <v>3264</v>
      </c>
      <c r="DX267" s="72">
        <v>1032434519</v>
      </c>
      <c r="DY267" s="72">
        <v>3185449167</v>
      </c>
      <c r="DZ267" s="74" t="s">
        <v>3265</v>
      </c>
      <c r="EA267" s="68"/>
      <c r="EB267" s="68"/>
      <c r="EC267" s="68"/>
      <c r="ED267" s="68"/>
      <c r="EE267" s="68"/>
      <c r="EF267" s="68"/>
      <c r="EG267" s="68"/>
      <c r="EH267" s="68"/>
      <c r="EI267" s="68"/>
      <c r="EJ267" s="68"/>
      <c r="EK267" s="68"/>
    </row>
    <row r="268" spans="1:141" ht="30" customHeight="1">
      <c r="A268" s="2" t="s">
        <v>2064</v>
      </c>
      <c r="B268" s="84">
        <v>2026</v>
      </c>
      <c r="C268" s="85" t="s">
        <v>3266</v>
      </c>
      <c r="D268" s="85" t="e">
        <v>#REF!</v>
      </c>
      <c r="E268" s="85" t="s">
        <v>125</v>
      </c>
      <c r="F268" s="85">
        <v>146521</v>
      </c>
      <c r="G268" s="89">
        <v>46042</v>
      </c>
      <c r="H268" s="85" t="s">
        <v>3162</v>
      </c>
      <c r="I268" s="85" t="s">
        <v>3267</v>
      </c>
      <c r="J268" s="92" t="s">
        <v>3268</v>
      </c>
      <c r="K268" s="92" t="s">
        <v>3269</v>
      </c>
      <c r="L268" s="85" t="s">
        <v>3270</v>
      </c>
      <c r="M268" s="85" t="s">
        <v>3167</v>
      </c>
      <c r="N268" s="85">
        <v>80111700</v>
      </c>
      <c r="O268" s="85" t="s">
        <v>3168</v>
      </c>
      <c r="P268" s="85" t="s">
        <v>3271</v>
      </c>
      <c r="Q268" s="85">
        <v>78</v>
      </c>
      <c r="R268" s="89">
        <v>46028</v>
      </c>
      <c r="S268" s="85">
        <v>227</v>
      </c>
      <c r="T268" s="89">
        <v>46037</v>
      </c>
      <c r="U268" s="85" t="s">
        <v>3170</v>
      </c>
      <c r="V268" s="85" t="s">
        <v>135</v>
      </c>
      <c r="W268" s="85" t="s">
        <v>136</v>
      </c>
      <c r="X268" s="85">
        <v>1</v>
      </c>
      <c r="Y268" s="85" t="s">
        <v>3245</v>
      </c>
      <c r="Z268" s="85" t="s">
        <v>3270</v>
      </c>
      <c r="AA268" s="85" t="s">
        <v>138</v>
      </c>
      <c r="AB268" s="85" t="s">
        <v>139</v>
      </c>
      <c r="AC268" s="85" t="s">
        <v>203</v>
      </c>
      <c r="AD268" s="85"/>
      <c r="AE268" s="85">
        <v>1019090526</v>
      </c>
      <c r="AF268" s="85">
        <v>7</v>
      </c>
      <c r="AG268" s="89">
        <v>34354</v>
      </c>
      <c r="AH268" s="85" t="s">
        <v>3272</v>
      </c>
      <c r="AI268" s="85" t="e">
        <v>#REF!</v>
      </c>
      <c r="AJ268" s="92">
        <v>3209986063</v>
      </c>
      <c r="AK268" s="85" t="s">
        <v>3273</v>
      </c>
      <c r="AL268" s="85" t="s">
        <v>3187</v>
      </c>
      <c r="AM268" s="85" t="s">
        <v>385</v>
      </c>
      <c r="AN268" s="85" t="s">
        <v>3174</v>
      </c>
      <c r="AO268" s="85">
        <v>1032434519</v>
      </c>
      <c r="AP268" s="85" t="s">
        <v>3175</v>
      </c>
      <c r="AQ268" s="85"/>
      <c r="AR268" s="85"/>
      <c r="AS268" s="89">
        <v>46062</v>
      </c>
      <c r="AT268" s="85"/>
      <c r="AU268" s="85"/>
      <c r="AV268" s="85"/>
      <c r="AW268" s="85"/>
      <c r="AX268" s="85" t="s">
        <v>3008</v>
      </c>
      <c r="AY268" s="85" t="s">
        <v>147</v>
      </c>
      <c r="AZ268" s="105">
        <v>46031</v>
      </c>
      <c r="BA268" s="105">
        <v>46035</v>
      </c>
      <c r="BB268" s="115">
        <v>46432000</v>
      </c>
      <c r="BC268" s="105">
        <v>46038</v>
      </c>
      <c r="BD268" s="105">
        <v>46280</v>
      </c>
      <c r="BE268" s="105">
        <f t="shared" si="12"/>
        <v>46280</v>
      </c>
      <c r="BF268" s="122"/>
      <c r="BG268" s="85" t="s">
        <v>929</v>
      </c>
      <c r="BH268" s="110">
        <v>5804000</v>
      </c>
      <c r="BI268" s="85"/>
      <c r="BJ268" s="85"/>
      <c r="BK268" s="85"/>
      <c r="BL268" s="85"/>
      <c r="BM268" s="85"/>
      <c r="BN268" s="85"/>
      <c r="BO268" s="85"/>
      <c r="BP268" s="85"/>
      <c r="BQ268" s="85"/>
      <c r="BR268" s="85"/>
      <c r="BS268" s="85"/>
      <c r="BT268" s="85"/>
      <c r="BU268" s="85"/>
      <c r="BV268" s="85"/>
      <c r="BW268" s="85"/>
      <c r="BX268" s="85"/>
      <c r="BY268" s="85"/>
      <c r="BZ268" s="85"/>
      <c r="CA268" s="85"/>
      <c r="CB268" s="85"/>
      <c r="CC268" s="85"/>
      <c r="CD268" s="85"/>
      <c r="CE268" s="85"/>
      <c r="CF268" s="85"/>
      <c r="CG268" s="85"/>
      <c r="CH268" s="85"/>
      <c r="CI268" s="85"/>
      <c r="CJ268" s="85"/>
      <c r="CK268" s="85"/>
      <c r="CL268" s="85">
        <v>0</v>
      </c>
      <c r="CM268" s="110">
        <v>46432000</v>
      </c>
      <c r="CN268" s="85"/>
      <c r="CO268" s="89">
        <v>46280</v>
      </c>
      <c r="CP268" s="89">
        <f t="shared" si="11"/>
        <v>46460</v>
      </c>
      <c r="CQ268" s="115">
        <v>46432000</v>
      </c>
      <c r="CR268" s="85" t="s">
        <v>149</v>
      </c>
      <c r="CS268" s="89">
        <v>46035</v>
      </c>
      <c r="CT268" s="128">
        <v>2546101046254</v>
      </c>
      <c r="CU268" s="85"/>
      <c r="CV268" s="85"/>
      <c r="CW268" s="85" t="s">
        <v>3176</v>
      </c>
      <c r="CX268" s="85" t="s">
        <v>203</v>
      </c>
      <c r="CY268" s="85" t="s">
        <v>957</v>
      </c>
      <c r="CZ268" s="85">
        <v>2743</v>
      </c>
      <c r="DA268" s="85" t="s">
        <v>3177</v>
      </c>
      <c r="DB268" s="85">
        <v>1</v>
      </c>
      <c r="DC268" s="85" t="s">
        <v>153</v>
      </c>
      <c r="DD268" s="85"/>
      <c r="DE268" s="85"/>
      <c r="DF268" s="85"/>
      <c r="DG268" s="85"/>
      <c r="DH268" s="85"/>
      <c r="DI268" s="85"/>
      <c r="DJ268" s="85"/>
      <c r="DK268" s="85"/>
      <c r="DL268" s="85"/>
      <c r="DM268" s="85"/>
      <c r="DN268" s="85"/>
      <c r="DO268" s="85"/>
      <c r="DP268" s="85"/>
      <c r="DQ268" s="85"/>
      <c r="DR268" s="85"/>
      <c r="DS268" s="85"/>
      <c r="DT268" s="86"/>
      <c r="DU268" s="81"/>
      <c r="DV268" s="72"/>
      <c r="DW268" s="72"/>
      <c r="DX268" s="72"/>
      <c r="DY268" s="72"/>
      <c r="DZ268" s="74"/>
      <c r="EA268" s="68"/>
      <c r="EB268" s="68"/>
      <c r="EC268" s="68"/>
      <c r="ED268" s="68"/>
      <c r="EE268" s="68"/>
      <c r="EF268" s="68"/>
      <c r="EG268" s="68"/>
      <c r="EH268" s="68"/>
      <c r="EI268" s="68"/>
      <c r="EJ268" s="68"/>
      <c r="EK268" s="68"/>
    </row>
    <row r="269" spans="1:141" ht="30" customHeight="1">
      <c r="A269" s="2" t="s">
        <v>2064</v>
      </c>
      <c r="B269" s="84">
        <v>2026</v>
      </c>
      <c r="C269" s="85" t="s">
        <v>3274</v>
      </c>
      <c r="D269" s="85" t="e">
        <v>#REF!</v>
      </c>
      <c r="E269" s="85" t="s">
        <v>125</v>
      </c>
      <c r="F269" s="85">
        <v>146521</v>
      </c>
      <c r="G269" s="89">
        <v>46043</v>
      </c>
      <c r="H269" s="85" t="s">
        <v>3162</v>
      </c>
      <c r="I269" s="85" t="s">
        <v>3275</v>
      </c>
      <c r="J269" s="92" t="s">
        <v>3276</v>
      </c>
      <c r="K269" s="92" t="s">
        <v>3277</v>
      </c>
      <c r="L269" s="85" t="s">
        <v>3278</v>
      </c>
      <c r="M269" s="85" t="s">
        <v>3167</v>
      </c>
      <c r="N269" s="85">
        <v>80111700</v>
      </c>
      <c r="O269" s="85" t="s">
        <v>3168</v>
      </c>
      <c r="P269" s="85" t="s">
        <v>3279</v>
      </c>
      <c r="Q269" s="85">
        <v>78</v>
      </c>
      <c r="R269" s="89">
        <v>46028</v>
      </c>
      <c r="S269" s="85">
        <v>224</v>
      </c>
      <c r="T269" s="89">
        <v>46037</v>
      </c>
      <c r="U269" s="85" t="s">
        <v>3170</v>
      </c>
      <c r="V269" s="85" t="s">
        <v>135</v>
      </c>
      <c r="W269" s="85" t="s">
        <v>136</v>
      </c>
      <c r="X269" s="85">
        <v>1</v>
      </c>
      <c r="Y269" s="85" t="s">
        <v>3245</v>
      </c>
      <c r="Z269" s="85" t="s">
        <v>3278</v>
      </c>
      <c r="AA269" s="85" t="s">
        <v>138</v>
      </c>
      <c r="AB269" s="85" t="s">
        <v>164</v>
      </c>
      <c r="AC269" s="85" t="s">
        <v>360</v>
      </c>
      <c r="AD269" s="85"/>
      <c r="AE269" s="85">
        <v>1014196176</v>
      </c>
      <c r="AF269" s="85">
        <v>0</v>
      </c>
      <c r="AG269" s="89">
        <v>32374</v>
      </c>
      <c r="AH269" s="85" t="s">
        <v>3280</v>
      </c>
      <c r="AI269" s="85"/>
      <c r="AJ269" s="92">
        <v>3167596435</v>
      </c>
      <c r="AK269" s="85" t="s">
        <v>3281</v>
      </c>
      <c r="AL269" s="85" t="s">
        <v>3187</v>
      </c>
      <c r="AM269" s="85" t="s">
        <v>385</v>
      </c>
      <c r="AN269" s="85" t="s">
        <v>3174</v>
      </c>
      <c r="AO269" s="85">
        <v>1032434519</v>
      </c>
      <c r="AP269" s="85" t="s">
        <v>3175</v>
      </c>
      <c r="AQ269" s="85"/>
      <c r="AR269" s="85"/>
      <c r="AS269" s="89">
        <v>46062</v>
      </c>
      <c r="AT269" s="85"/>
      <c r="AU269" s="85"/>
      <c r="AV269" s="85"/>
      <c r="AW269" s="85"/>
      <c r="AX269" s="85" t="s">
        <v>3008</v>
      </c>
      <c r="AY269" s="85" t="s">
        <v>147</v>
      </c>
      <c r="AZ269" s="105">
        <v>46031</v>
      </c>
      <c r="BA269" s="105">
        <v>46035</v>
      </c>
      <c r="BB269" s="115">
        <v>46432000</v>
      </c>
      <c r="BC269" s="105">
        <v>46038</v>
      </c>
      <c r="BD269" s="105">
        <v>46280</v>
      </c>
      <c r="BE269" s="105">
        <f t="shared" si="12"/>
        <v>46280</v>
      </c>
      <c r="BF269" s="122"/>
      <c r="BG269" s="85" t="s">
        <v>929</v>
      </c>
      <c r="BH269" s="110">
        <v>5804000</v>
      </c>
      <c r="BI269" s="85"/>
      <c r="BJ269" s="85"/>
      <c r="BK269" s="85"/>
      <c r="BL269" s="85"/>
      <c r="BM269" s="85"/>
      <c r="BN269" s="85"/>
      <c r="BO269" s="85"/>
      <c r="BP269" s="85"/>
      <c r="BQ269" s="85"/>
      <c r="BR269" s="85"/>
      <c r="BS269" s="85"/>
      <c r="BT269" s="85"/>
      <c r="BU269" s="85"/>
      <c r="BV269" s="85"/>
      <c r="BW269" s="85"/>
      <c r="BX269" s="85"/>
      <c r="BY269" s="85"/>
      <c r="BZ269" s="85"/>
      <c r="CA269" s="85"/>
      <c r="CB269" s="85"/>
      <c r="CC269" s="85"/>
      <c r="CD269" s="85"/>
      <c r="CE269" s="85"/>
      <c r="CF269" s="85"/>
      <c r="CG269" s="85"/>
      <c r="CH269" s="85"/>
      <c r="CI269" s="85"/>
      <c r="CJ269" s="85"/>
      <c r="CK269" s="85"/>
      <c r="CL269" s="85">
        <v>0</v>
      </c>
      <c r="CM269" s="110">
        <v>46432000</v>
      </c>
      <c r="CN269" s="85"/>
      <c r="CO269" s="89">
        <v>46280</v>
      </c>
      <c r="CP269" s="89">
        <f t="shared" si="11"/>
        <v>46460</v>
      </c>
      <c r="CQ269" s="115">
        <v>46432000</v>
      </c>
      <c r="CR269" s="85" t="s">
        <v>223</v>
      </c>
      <c r="CS269" s="89">
        <v>46035</v>
      </c>
      <c r="CT269" s="128">
        <v>1444101253012</v>
      </c>
      <c r="CU269" s="85"/>
      <c r="CV269" s="85"/>
      <c r="CW269" s="85" t="s">
        <v>3176</v>
      </c>
      <c r="CX269" s="85" t="s">
        <v>360</v>
      </c>
      <c r="CY269" s="85" t="s">
        <v>1214</v>
      </c>
      <c r="CZ269" s="85">
        <v>2743</v>
      </c>
      <c r="DA269" s="85" t="s">
        <v>3177</v>
      </c>
      <c r="DB269" s="85">
        <v>1</v>
      </c>
      <c r="DC269" s="85" t="s">
        <v>153</v>
      </c>
      <c r="DD269" s="85"/>
      <c r="DE269" s="85"/>
      <c r="DF269" s="85"/>
      <c r="DG269" s="85"/>
      <c r="DH269" s="85"/>
      <c r="DI269" s="85"/>
      <c r="DJ269" s="85"/>
      <c r="DK269" s="85"/>
      <c r="DL269" s="85"/>
      <c r="DM269" s="85"/>
      <c r="DN269" s="85"/>
      <c r="DO269" s="85"/>
      <c r="DP269" s="85"/>
      <c r="DQ269" s="85"/>
      <c r="DR269" s="85"/>
      <c r="DS269" s="85"/>
      <c r="DT269" s="86"/>
      <c r="DU269" s="81"/>
      <c r="DV269" s="72"/>
      <c r="DW269" s="72"/>
      <c r="DX269" s="72"/>
      <c r="DY269" s="72"/>
      <c r="DZ269" s="74"/>
      <c r="EA269" s="68"/>
      <c r="EB269" s="68"/>
      <c r="EC269" s="68"/>
      <c r="ED269" s="68"/>
      <c r="EE269" s="68"/>
      <c r="EF269" s="68"/>
      <c r="EG269" s="68"/>
      <c r="EH269" s="68"/>
      <c r="EI269" s="68"/>
      <c r="EJ269" s="68"/>
      <c r="EK269" s="68"/>
    </row>
    <row r="270" spans="1:141" ht="30" customHeight="1">
      <c r="A270" s="2" t="s">
        <v>2064</v>
      </c>
      <c r="B270" s="84">
        <v>2026</v>
      </c>
      <c r="C270" s="85" t="s">
        <v>3282</v>
      </c>
      <c r="D270" s="85" t="e">
        <v>#REF!</v>
      </c>
      <c r="E270" s="85" t="s">
        <v>125</v>
      </c>
      <c r="F270" s="85">
        <v>146530</v>
      </c>
      <c r="G270" s="89">
        <v>46038</v>
      </c>
      <c r="H270" s="85" t="s">
        <v>3283</v>
      </c>
      <c r="I270" s="85" t="s">
        <v>3284</v>
      </c>
      <c r="J270" s="92" t="s">
        <v>3285</v>
      </c>
      <c r="K270" s="92" t="s">
        <v>3286</v>
      </c>
      <c r="L270" s="85" t="s">
        <v>3287</v>
      </c>
      <c r="M270" s="85" t="s">
        <v>3288</v>
      </c>
      <c r="N270" s="85">
        <v>80111700</v>
      </c>
      <c r="O270" s="85" t="s">
        <v>3289</v>
      </c>
      <c r="P270" s="85" t="s">
        <v>3290</v>
      </c>
      <c r="Q270" s="85">
        <v>1401</v>
      </c>
      <c r="R270" s="89">
        <v>46037</v>
      </c>
      <c r="S270" s="85">
        <v>1878</v>
      </c>
      <c r="T270" s="89">
        <v>46049</v>
      </c>
      <c r="U270" s="85" t="s">
        <v>2988</v>
      </c>
      <c r="V270" s="85" t="s">
        <v>135</v>
      </c>
      <c r="W270" s="85" t="s">
        <v>136</v>
      </c>
      <c r="X270" s="85">
        <v>1</v>
      </c>
      <c r="Y270" s="85" t="s">
        <v>3291</v>
      </c>
      <c r="Z270" s="85" t="s">
        <v>3287</v>
      </c>
      <c r="AA270" s="85" t="s">
        <v>138</v>
      </c>
      <c r="AB270" s="85" t="s">
        <v>164</v>
      </c>
      <c r="AC270" s="85" t="s">
        <v>203</v>
      </c>
      <c r="AD270" s="85"/>
      <c r="AE270" s="85">
        <v>1019085682</v>
      </c>
      <c r="AF270" s="85">
        <v>8</v>
      </c>
      <c r="AG270" s="89">
        <v>34185</v>
      </c>
      <c r="AH270" s="85" t="s">
        <v>3292</v>
      </c>
      <c r="AI270" s="85"/>
      <c r="AJ270" s="92">
        <v>3202559007</v>
      </c>
      <c r="AK270" s="85" t="s">
        <v>3293</v>
      </c>
      <c r="AL270" s="85" t="s">
        <v>3187</v>
      </c>
      <c r="AM270" s="85" t="s">
        <v>234</v>
      </c>
      <c r="AN270" s="85" t="s">
        <v>2984</v>
      </c>
      <c r="AO270" s="85">
        <v>1063481921</v>
      </c>
      <c r="AP270" s="85" t="s">
        <v>3007</v>
      </c>
      <c r="AQ270" s="85"/>
      <c r="AR270" s="85"/>
      <c r="AS270" s="89">
        <v>46062</v>
      </c>
      <c r="AT270" s="85"/>
      <c r="AU270" s="85"/>
      <c r="AV270" s="85"/>
      <c r="AW270" s="85"/>
      <c r="AX270" s="85" t="s">
        <v>3008</v>
      </c>
      <c r="AY270" s="85" t="s">
        <v>147</v>
      </c>
      <c r="AZ270" s="105">
        <v>46044</v>
      </c>
      <c r="BA270" s="105">
        <v>46045</v>
      </c>
      <c r="BB270" s="115">
        <v>46432000</v>
      </c>
      <c r="BC270" s="105">
        <v>46049</v>
      </c>
      <c r="BD270" s="105">
        <v>46291</v>
      </c>
      <c r="BE270" s="105">
        <f t="shared" si="12"/>
        <v>46291</v>
      </c>
      <c r="BF270" s="122"/>
      <c r="BG270" s="85" t="s">
        <v>929</v>
      </c>
      <c r="BH270" s="110">
        <v>5804000</v>
      </c>
      <c r="BI270" s="85"/>
      <c r="BJ270" s="85"/>
      <c r="BK270" s="85"/>
      <c r="BL270" s="85"/>
      <c r="BM270" s="85"/>
      <c r="BN270" s="85"/>
      <c r="BO270" s="85"/>
      <c r="BP270" s="85"/>
      <c r="BQ270" s="85"/>
      <c r="BR270" s="85"/>
      <c r="BS270" s="85"/>
      <c r="BT270" s="85"/>
      <c r="BU270" s="85"/>
      <c r="BV270" s="85"/>
      <c r="BW270" s="85"/>
      <c r="BX270" s="85"/>
      <c r="BY270" s="85"/>
      <c r="BZ270" s="85"/>
      <c r="CA270" s="85"/>
      <c r="CB270" s="85"/>
      <c r="CC270" s="85"/>
      <c r="CD270" s="85"/>
      <c r="CE270" s="85"/>
      <c r="CF270" s="85"/>
      <c r="CG270" s="85"/>
      <c r="CH270" s="85"/>
      <c r="CI270" s="85"/>
      <c r="CJ270" s="85"/>
      <c r="CK270" s="85"/>
      <c r="CL270" s="85">
        <v>0</v>
      </c>
      <c r="CM270" s="110">
        <v>46432000</v>
      </c>
      <c r="CN270" s="85"/>
      <c r="CO270" s="89">
        <v>46291</v>
      </c>
      <c r="CP270" s="89">
        <f t="shared" si="11"/>
        <v>46471</v>
      </c>
      <c r="CQ270" s="115">
        <v>46432000</v>
      </c>
      <c r="CR270" s="85" t="s">
        <v>223</v>
      </c>
      <c r="CS270" s="89">
        <v>46046</v>
      </c>
      <c r="CT270" s="128">
        <v>3344101272428</v>
      </c>
      <c r="CU270" s="85"/>
      <c r="CV270" s="85"/>
      <c r="CW270" s="85" t="s">
        <v>3294</v>
      </c>
      <c r="CX270" s="85" t="s">
        <v>203</v>
      </c>
      <c r="CY270" s="85" t="s">
        <v>3295</v>
      </c>
      <c r="CZ270" s="85">
        <v>2504</v>
      </c>
      <c r="DA270" s="85" t="s">
        <v>2994</v>
      </c>
      <c r="DB270" s="85">
        <v>1</v>
      </c>
      <c r="DC270" s="85" t="s">
        <v>153</v>
      </c>
      <c r="DD270" s="85"/>
      <c r="DE270" s="85"/>
      <c r="DF270" s="85"/>
      <c r="DG270" s="85"/>
      <c r="DH270" s="85"/>
      <c r="DI270" s="85"/>
      <c r="DJ270" s="85"/>
      <c r="DK270" s="85"/>
      <c r="DL270" s="85"/>
      <c r="DM270" s="85"/>
      <c r="DN270" s="85"/>
      <c r="DO270" s="85"/>
      <c r="DP270" s="85"/>
      <c r="DQ270" s="85"/>
      <c r="DR270" s="85"/>
      <c r="DS270" s="85"/>
      <c r="DT270" s="86"/>
      <c r="DU270" s="81"/>
      <c r="DV270" s="72"/>
      <c r="DW270" s="72"/>
      <c r="DX270" s="72"/>
      <c r="DY270" s="72"/>
      <c r="DZ270" s="74"/>
      <c r="EA270" s="68"/>
      <c r="EB270" s="68"/>
      <c r="EC270" s="68"/>
      <c r="ED270" s="68"/>
      <c r="EE270" s="68"/>
      <c r="EF270" s="68"/>
      <c r="EG270" s="68"/>
      <c r="EH270" s="68"/>
      <c r="EI270" s="68"/>
      <c r="EJ270" s="68"/>
      <c r="EK270" s="68"/>
    </row>
    <row r="271" spans="1:141" ht="30" customHeight="1">
      <c r="A271" s="2" t="s">
        <v>2064</v>
      </c>
      <c r="B271" s="84">
        <v>2026</v>
      </c>
      <c r="C271" s="85" t="s">
        <v>3296</v>
      </c>
      <c r="D271" s="85" t="e">
        <v>#REF!</v>
      </c>
      <c r="E271" s="85" t="s">
        <v>125</v>
      </c>
      <c r="F271" s="85">
        <v>146599</v>
      </c>
      <c r="G271" s="89">
        <v>46042</v>
      </c>
      <c r="H271" s="85" t="s">
        <v>3297</v>
      </c>
      <c r="I271" s="85" t="s">
        <v>3298</v>
      </c>
      <c r="J271" s="92" t="s">
        <v>3299</v>
      </c>
      <c r="K271" s="92" t="s">
        <v>3300</v>
      </c>
      <c r="L271" s="85" t="s">
        <v>3301</v>
      </c>
      <c r="M271" s="85" t="s">
        <v>3302</v>
      </c>
      <c r="N271" s="85">
        <v>80111700</v>
      </c>
      <c r="O271" s="85" t="s">
        <v>3303</v>
      </c>
      <c r="P271" s="85" t="s">
        <v>3304</v>
      </c>
      <c r="Q271" s="85">
        <v>1403</v>
      </c>
      <c r="R271" s="89">
        <v>46037</v>
      </c>
      <c r="S271" s="85">
        <v>1800</v>
      </c>
      <c r="T271" s="89">
        <v>46048</v>
      </c>
      <c r="U271" s="85" t="s">
        <v>3128</v>
      </c>
      <c r="V271" s="85" t="s">
        <v>135</v>
      </c>
      <c r="W271" s="85" t="s">
        <v>136</v>
      </c>
      <c r="X271" s="85">
        <v>1</v>
      </c>
      <c r="Y271" s="85" t="s">
        <v>3305</v>
      </c>
      <c r="Z271" s="85" t="s">
        <v>3301</v>
      </c>
      <c r="AA271" s="85" t="s">
        <v>138</v>
      </c>
      <c r="AB271" s="85" t="s">
        <v>139</v>
      </c>
      <c r="AC271" s="85" t="s">
        <v>203</v>
      </c>
      <c r="AD271" s="85"/>
      <c r="AE271" s="85">
        <v>1019071919</v>
      </c>
      <c r="AF271" s="85">
        <v>7</v>
      </c>
      <c r="AG271" s="89">
        <v>33775</v>
      </c>
      <c r="AH271" s="85" t="s">
        <v>3306</v>
      </c>
      <c r="AI271" s="85"/>
      <c r="AJ271" s="92">
        <v>3125913192</v>
      </c>
      <c r="AK271" s="85" t="s">
        <v>3307</v>
      </c>
      <c r="AL271" s="85" t="s">
        <v>3187</v>
      </c>
      <c r="AM271" s="85" t="s">
        <v>222</v>
      </c>
      <c r="AN271" s="85" t="s">
        <v>2984</v>
      </c>
      <c r="AO271" s="85">
        <v>1063481921</v>
      </c>
      <c r="AP271" s="85" t="s">
        <v>3007</v>
      </c>
      <c r="AQ271" s="85"/>
      <c r="AR271" s="85"/>
      <c r="AS271" s="89">
        <v>46062</v>
      </c>
      <c r="AT271" s="85"/>
      <c r="AU271" s="85"/>
      <c r="AV271" s="85"/>
      <c r="AW271" s="85"/>
      <c r="AX271" s="85" t="s">
        <v>3008</v>
      </c>
      <c r="AY271" s="85" t="s">
        <v>147</v>
      </c>
      <c r="AZ271" s="105">
        <v>46041</v>
      </c>
      <c r="BA271" s="105">
        <v>46042</v>
      </c>
      <c r="BB271" s="115">
        <v>46432000</v>
      </c>
      <c r="BC271" s="105">
        <v>46057</v>
      </c>
      <c r="BD271" s="105">
        <v>46298</v>
      </c>
      <c r="BE271" s="105">
        <f t="shared" si="12"/>
        <v>46298</v>
      </c>
      <c r="BF271" s="122"/>
      <c r="BG271" s="85" t="s">
        <v>929</v>
      </c>
      <c r="BH271" s="110">
        <v>5804000</v>
      </c>
      <c r="BI271" s="85"/>
      <c r="BJ271" s="85"/>
      <c r="BK271" s="85"/>
      <c r="BL271" s="85"/>
      <c r="BM271" s="85"/>
      <c r="BN271" s="85"/>
      <c r="BO271" s="85"/>
      <c r="BP271" s="85"/>
      <c r="BQ271" s="85"/>
      <c r="BR271" s="85"/>
      <c r="BS271" s="85"/>
      <c r="BT271" s="85"/>
      <c r="BU271" s="85"/>
      <c r="BV271" s="85"/>
      <c r="BW271" s="85"/>
      <c r="BX271" s="85"/>
      <c r="BY271" s="85"/>
      <c r="BZ271" s="85"/>
      <c r="CA271" s="85"/>
      <c r="CB271" s="85"/>
      <c r="CC271" s="85"/>
      <c r="CD271" s="85"/>
      <c r="CE271" s="85"/>
      <c r="CF271" s="85"/>
      <c r="CG271" s="85"/>
      <c r="CH271" s="85"/>
      <c r="CI271" s="85"/>
      <c r="CJ271" s="85"/>
      <c r="CK271" s="85"/>
      <c r="CL271" s="85">
        <v>0</v>
      </c>
      <c r="CM271" s="110">
        <v>46432000</v>
      </c>
      <c r="CN271" s="85"/>
      <c r="CO271" s="89">
        <v>46298</v>
      </c>
      <c r="CP271" s="89">
        <f t="shared" si="11"/>
        <v>46478</v>
      </c>
      <c r="CQ271" s="115">
        <v>46432000</v>
      </c>
      <c r="CR271" s="85" t="s">
        <v>149</v>
      </c>
      <c r="CS271" s="89">
        <v>46042</v>
      </c>
      <c r="CT271" s="128">
        <v>1846101033197</v>
      </c>
      <c r="CU271" s="85"/>
      <c r="CV271" s="85"/>
      <c r="CW271" s="85" t="s">
        <v>3308</v>
      </c>
      <c r="CX271" s="85" t="s">
        <v>203</v>
      </c>
      <c r="CY271" s="85" t="s">
        <v>3309</v>
      </c>
      <c r="CZ271" s="85">
        <v>2498</v>
      </c>
      <c r="DA271" s="85" t="s">
        <v>3134</v>
      </c>
      <c r="DB271" s="85">
        <v>1</v>
      </c>
      <c r="DC271" s="85" t="s">
        <v>153</v>
      </c>
      <c r="DD271" s="85"/>
      <c r="DE271" s="85"/>
      <c r="DF271" s="85"/>
      <c r="DG271" s="85"/>
      <c r="DH271" s="85"/>
      <c r="DI271" s="85"/>
      <c r="DJ271" s="85"/>
      <c r="DK271" s="85"/>
      <c r="DL271" s="85"/>
      <c r="DM271" s="85"/>
      <c r="DN271" s="85"/>
      <c r="DO271" s="85"/>
      <c r="DP271" s="85"/>
      <c r="DQ271" s="85"/>
      <c r="DR271" s="85"/>
      <c r="DS271" s="85"/>
      <c r="DT271" s="86"/>
      <c r="DU271" s="81"/>
      <c r="DV271" s="72"/>
      <c r="DW271" s="72"/>
      <c r="DX271" s="72"/>
      <c r="DY271" s="72"/>
      <c r="DZ271" s="74"/>
      <c r="EA271" s="68"/>
      <c r="EB271" s="68"/>
      <c r="EC271" s="68"/>
      <c r="ED271" s="68"/>
      <c r="EE271" s="68"/>
      <c r="EF271" s="68"/>
      <c r="EG271" s="68"/>
      <c r="EH271" s="68"/>
      <c r="EI271" s="68"/>
      <c r="EJ271" s="68"/>
      <c r="EK271" s="68"/>
    </row>
    <row r="272" spans="1:141" ht="30" customHeight="1">
      <c r="A272" s="2" t="s">
        <v>2064</v>
      </c>
      <c r="B272" s="84">
        <v>2026</v>
      </c>
      <c r="C272" s="85" t="s">
        <v>3310</v>
      </c>
      <c r="D272" s="85" t="e">
        <v>#REF!</v>
      </c>
      <c r="E272" s="85" t="s">
        <v>125</v>
      </c>
      <c r="F272" s="85">
        <v>146991</v>
      </c>
      <c r="G272" s="89">
        <v>46043</v>
      </c>
      <c r="H272" s="85" t="s">
        <v>3311</v>
      </c>
      <c r="I272" s="85" t="s">
        <v>3312</v>
      </c>
      <c r="J272" s="92" t="s">
        <v>3313</v>
      </c>
      <c r="K272" s="92" t="s">
        <v>3314</v>
      </c>
      <c r="L272" s="85" t="s">
        <v>3315</v>
      </c>
      <c r="M272" s="85" t="s">
        <v>3316</v>
      </c>
      <c r="N272" s="85">
        <v>80111700</v>
      </c>
      <c r="O272" s="85" t="s">
        <v>3317</v>
      </c>
      <c r="P272" s="85" t="s">
        <v>3318</v>
      </c>
      <c r="Q272" s="85">
        <v>1407</v>
      </c>
      <c r="R272" s="89">
        <v>46037</v>
      </c>
      <c r="S272" s="85">
        <v>1737</v>
      </c>
      <c r="T272" s="89">
        <v>46044</v>
      </c>
      <c r="U272" s="85" t="s">
        <v>2988</v>
      </c>
      <c r="V272" s="85" t="s">
        <v>135</v>
      </c>
      <c r="W272" s="85" t="s">
        <v>136</v>
      </c>
      <c r="X272" s="85">
        <v>1</v>
      </c>
      <c r="Y272" s="85" t="s">
        <v>3319</v>
      </c>
      <c r="Z272" s="85" t="s">
        <v>3315</v>
      </c>
      <c r="AA272" s="85" t="s">
        <v>138</v>
      </c>
      <c r="AB272" s="85" t="s">
        <v>164</v>
      </c>
      <c r="AC272" s="85" t="s">
        <v>203</v>
      </c>
      <c r="AD272" s="85"/>
      <c r="AE272" s="85">
        <v>1010133985</v>
      </c>
      <c r="AF272" s="85">
        <v>8</v>
      </c>
      <c r="AG272" s="89">
        <v>36373</v>
      </c>
      <c r="AH272" s="85" t="s">
        <v>3320</v>
      </c>
      <c r="AI272" s="85"/>
      <c r="AJ272" s="92">
        <v>3197255657</v>
      </c>
      <c r="AK272" s="85" t="s">
        <v>3321</v>
      </c>
      <c r="AL272" s="85" t="s">
        <v>3187</v>
      </c>
      <c r="AM272" s="85" t="s">
        <v>144</v>
      </c>
      <c r="AN272" s="85" t="s">
        <v>2984</v>
      </c>
      <c r="AO272" s="85">
        <v>1063481921</v>
      </c>
      <c r="AP272" s="85" t="s">
        <v>3007</v>
      </c>
      <c r="AQ272" s="85"/>
      <c r="AR272" s="85"/>
      <c r="AS272" s="89">
        <v>46062</v>
      </c>
      <c r="AT272" s="85"/>
      <c r="AU272" s="85"/>
      <c r="AV272" s="85"/>
      <c r="AW272" s="85"/>
      <c r="AX272" s="85" t="s">
        <v>3008</v>
      </c>
      <c r="AY272" s="85" t="s">
        <v>147</v>
      </c>
      <c r="AZ272" s="105">
        <v>46040</v>
      </c>
      <c r="BA272" s="105">
        <v>46042</v>
      </c>
      <c r="BB272" s="115">
        <v>46432000</v>
      </c>
      <c r="BC272" s="105">
        <v>46050</v>
      </c>
      <c r="BD272" s="105">
        <v>46292</v>
      </c>
      <c r="BE272" s="105">
        <f t="shared" si="12"/>
        <v>46292</v>
      </c>
      <c r="BF272" s="122"/>
      <c r="BG272" s="85" t="s">
        <v>929</v>
      </c>
      <c r="BH272" s="110">
        <v>5804000</v>
      </c>
      <c r="BI272" s="85"/>
      <c r="BJ272" s="85"/>
      <c r="BK272" s="85"/>
      <c r="BL272" s="85"/>
      <c r="BM272" s="85"/>
      <c r="BN272" s="85"/>
      <c r="BO272" s="85"/>
      <c r="BP272" s="85"/>
      <c r="BQ272" s="85"/>
      <c r="BR272" s="85"/>
      <c r="BS272" s="85"/>
      <c r="BT272" s="85"/>
      <c r="BU272" s="85"/>
      <c r="BV272" s="85"/>
      <c r="BW272" s="85"/>
      <c r="BX272" s="85"/>
      <c r="BY272" s="85"/>
      <c r="BZ272" s="85"/>
      <c r="CA272" s="85"/>
      <c r="CB272" s="85"/>
      <c r="CC272" s="85"/>
      <c r="CD272" s="85"/>
      <c r="CE272" s="85"/>
      <c r="CF272" s="85"/>
      <c r="CG272" s="85"/>
      <c r="CH272" s="85"/>
      <c r="CI272" s="85"/>
      <c r="CJ272" s="85"/>
      <c r="CK272" s="85"/>
      <c r="CL272" s="85">
        <v>0</v>
      </c>
      <c r="CM272" s="110">
        <v>46432000</v>
      </c>
      <c r="CN272" s="85"/>
      <c r="CO272" s="89">
        <v>46292</v>
      </c>
      <c r="CP272" s="89">
        <f t="shared" si="11"/>
        <v>46472</v>
      </c>
      <c r="CQ272" s="115">
        <v>46432000</v>
      </c>
      <c r="CR272" s="85" t="s">
        <v>1627</v>
      </c>
      <c r="CS272" s="89">
        <v>46042</v>
      </c>
      <c r="CT272" s="128" t="s">
        <v>3322</v>
      </c>
      <c r="CU272" s="85"/>
      <c r="CV272" s="85"/>
      <c r="CW272" s="85" t="s">
        <v>3323</v>
      </c>
      <c r="CX272" s="85" t="s">
        <v>203</v>
      </c>
      <c r="CY272" s="85" t="s">
        <v>151</v>
      </c>
      <c r="CZ272" s="85">
        <v>2504</v>
      </c>
      <c r="DA272" s="85" t="s">
        <v>2994</v>
      </c>
      <c r="DB272" s="85">
        <v>1</v>
      </c>
      <c r="DC272" s="85" t="s">
        <v>153</v>
      </c>
      <c r="DD272" s="85"/>
      <c r="DE272" s="85"/>
      <c r="DF272" s="85"/>
      <c r="DG272" s="85"/>
      <c r="DH272" s="85"/>
      <c r="DI272" s="85"/>
      <c r="DJ272" s="85"/>
      <c r="DK272" s="85"/>
      <c r="DL272" s="85"/>
      <c r="DM272" s="85"/>
      <c r="DN272" s="85"/>
      <c r="DO272" s="85"/>
      <c r="DP272" s="85"/>
      <c r="DQ272" s="85"/>
      <c r="DR272" s="85"/>
      <c r="DS272" s="85"/>
      <c r="DT272" s="86"/>
      <c r="DU272" s="81"/>
      <c r="DV272" s="72"/>
      <c r="DW272" s="72"/>
      <c r="DX272" s="72"/>
      <c r="DY272" s="72"/>
      <c r="DZ272" s="74"/>
      <c r="EA272" s="68"/>
      <c r="EB272" s="68"/>
      <c r="EC272" s="68"/>
      <c r="ED272" s="68"/>
      <c r="EE272" s="68"/>
      <c r="EF272" s="68"/>
      <c r="EG272" s="68"/>
      <c r="EH272" s="68"/>
      <c r="EI272" s="68"/>
      <c r="EJ272" s="68"/>
      <c r="EK272" s="68"/>
    </row>
    <row r="273" spans="1:141" ht="30" customHeight="1">
      <c r="A273" s="2" t="s">
        <v>2064</v>
      </c>
      <c r="B273" s="84">
        <v>2026</v>
      </c>
      <c r="C273" s="85" t="s">
        <v>3324</v>
      </c>
      <c r="D273" s="85" t="e">
        <v>#REF!</v>
      </c>
      <c r="E273" s="85" t="s">
        <v>125</v>
      </c>
      <c r="F273" s="85">
        <v>146998</v>
      </c>
      <c r="G273" s="89">
        <v>46045</v>
      </c>
      <c r="H273" s="85" t="s">
        <v>3325</v>
      </c>
      <c r="I273" s="85" t="s">
        <v>3326</v>
      </c>
      <c r="J273" s="92" t="s">
        <v>3327</v>
      </c>
      <c r="K273" s="92" t="s">
        <v>3328</v>
      </c>
      <c r="L273" s="85" t="s">
        <v>3329</v>
      </c>
      <c r="M273" s="85" t="s">
        <v>3330</v>
      </c>
      <c r="N273" s="85">
        <v>80111700</v>
      </c>
      <c r="O273" s="85" t="s">
        <v>3331</v>
      </c>
      <c r="P273" s="85" t="s">
        <v>3332</v>
      </c>
      <c r="Q273" s="85">
        <v>1408</v>
      </c>
      <c r="R273" s="89">
        <v>46037</v>
      </c>
      <c r="S273" s="85">
        <v>1798</v>
      </c>
      <c r="T273" s="89">
        <v>46048</v>
      </c>
      <c r="U273" s="85" t="s">
        <v>3128</v>
      </c>
      <c r="V273" s="85" t="s">
        <v>135</v>
      </c>
      <c r="W273" s="85" t="s">
        <v>136</v>
      </c>
      <c r="X273" s="85">
        <v>1</v>
      </c>
      <c r="Y273" s="85" t="s">
        <v>3333</v>
      </c>
      <c r="Z273" s="85" t="s">
        <v>3329</v>
      </c>
      <c r="AA273" s="85" t="s">
        <v>138</v>
      </c>
      <c r="AB273" s="85" t="s">
        <v>139</v>
      </c>
      <c r="AC273" s="85" t="s">
        <v>203</v>
      </c>
      <c r="AD273" s="85"/>
      <c r="AE273" s="85">
        <v>52336841</v>
      </c>
      <c r="AF273" s="85">
        <v>1</v>
      </c>
      <c r="AG273" s="89">
        <v>27929</v>
      </c>
      <c r="AH273" s="85" t="s">
        <v>3334</v>
      </c>
      <c r="AI273" s="85"/>
      <c r="AJ273" s="92">
        <v>3003550902</v>
      </c>
      <c r="AK273" s="85" t="s">
        <v>3335</v>
      </c>
      <c r="AL273" s="85" t="s">
        <v>3187</v>
      </c>
      <c r="AM273" s="85" t="s">
        <v>234</v>
      </c>
      <c r="AN273" s="85" t="s">
        <v>2984</v>
      </c>
      <c r="AO273" s="85">
        <v>1063481921</v>
      </c>
      <c r="AP273" s="85" t="s">
        <v>3007</v>
      </c>
      <c r="AQ273" s="85"/>
      <c r="AR273" s="85"/>
      <c r="AS273" s="89">
        <v>46062</v>
      </c>
      <c r="AT273" s="85"/>
      <c r="AU273" s="85"/>
      <c r="AV273" s="85"/>
      <c r="AW273" s="85"/>
      <c r="AX273" s="85" t="s">
        <v>3008</v>
      </c>
      <c r="AY273" s="85" t="s">
        <v>147</v>
      </c>
      <c r="AZ273" s="105">
        <v>46042</v>
      </c>
      <c r="BA273" s="105">
        <v>46043</v>
      </c>
      <c r="BB273" s="115">
        <v>46432000</v>
      </c>
      <c r="BC273" s="105">
        <v>46049</v>
      </c>
      <c r="BD273" s="105">
        <v>46291</v>
      </c>
      <c r="BE273" s="105">
        <f t="shared" si="12"/>
        <v>46291</v>
      </c>
      <c r="BF273" s="122"/>
      <c r="BG273" s="85" t="s">
        <v>929</v>
      </c>
      <c r="BH273" s="110">
        <v>5804000</v>
      </c>
      <c r="BI273" s="85"/>
      <c r="BJ273" s="85"/>
      <c r="BK273" s="85"/>
      <c r="BL273" s="85"/>
      <c r="BM273" s="85"/>
      <c r="BN273" s="85"/>
      <c r="BO273" s="85"/>
      <c r="BP273" s="85"/>
      <c r="BQ273" s="85"/>
      <c r="BR273" s="85"/>
      <c r="BS273" s="85"/>
      <c r="BT273" s="85"/>
      <c r="BU273" s="85"/>
      <c r="BV273" s="85"/>
      <c r="BW273" s="85"/>
      <c r="BX273" s="85"/>
      <c r="BY273" s="85"/>
      <c r="BZ273" s="85"/>
      <c r="CA273" s="85"/>
      <c r="CB273" s="85"/>
      <c r="CC273" s="85"/>
      <c r="CD273" s="85"/>
      <c r="CE273" s="85"/>
      <c r="CF273" s="85"/>
      <c r="CG273" s="85"/>
      <c r="CH273" s="85"/>
      <c r="CI273" s="85"/>
      <c r="CJ273" s="85"/>
      <c r="CK273" s="85"/>
      <c r="CL273" s="85">
        <v>0</v>
      </c>
      <c r="CM273" s="110">
        <v>46432000</v>
      </c>
      <c r="CN273" s="85"/>
      <c r="CO273" s="89">
        <v>46291</v>
      </c>
      <c r="CP273" s="89">
        <f t="shared" si="11"/>
        <v>46471</v>
      </c>
      <c r="CQ273" s="115">
        <v>46432000</v>
      </c>
      <c r="CR273" s="85" t="s">
        <v>223</v>
      </c>
      <c r="CS273" s="89">
        <v>46045</v>
      </c>
      <c r="CT273" s="128">
        <v>2546101047590</v>
      </c>
      <c r="CU273" s="85"/>
      <c r="CV273" s="85"/>
      <c r="CW273" s="85" t="s">
        <v>3336</v>
      </c>
      <c r="CX273" s="85" t="s">
        <v>203</v>
      </c>
      <c r="CY273" s="85" t="s">
        <v>3337</v>
      </c>
      <c r="CZ273" s="85">
        <v>2498</v>
      </c>
      <c r="DA273" s="85" t="s">
        <v>3134</v>
      </c>
      <c r="DB273" s="85">
        <v>1</v>
      </c>
      <c r="DC273" s="85" t="s">
        <v>153</v>
      </c>
      <c r="DD273" s="85"/>
      <c r="DE273" s="85"/>
      <c r="DF273" s="85"/>
      <c r="DG273" s="85"/>
      <c r="DH273" s="85"/>
      <c r="DI273" s="85"/>
      <c r="DJ273" s="85"/>
      <c r="DK273" s="85"/>
      <c r="DL273" s="85"/>
      <c r="DM273" s="85"/>
      <c r="DN273" s="85"/>
      <c r="DO273" s="85"/>
      <c r="DP273" s="85"/>
      <c r="DQ273" s="85"/>
      <c r="DR273" s="85"/>
      <c r="DS273" s="85"/>
      <c r="DT273" s="86"/>
      <c r="DU273" s="81"/>
      <c r="DV273" s="72"/>
      <c r="DW273" s="72"/>
      <c r="DX273" s="72"/>
      <c r="DY273" s="72"/>
      <c r="DZ273" s="74"/>
      <c r="EA273" s="68"/>
      <c r="EB273" s="68"/>
      <c r="EC273" s="68"/>
      <c r="ED273" s="68"/>
      <c r="EE273" s="68"/>
      <c r="EF273" s="68"/>
      <c r="EG273" s="68"/>
      <c r="EH273" s="68"/>
      <c r="EI273" s="68"/>
      <c r="EJ273" s="68"/>
      <c r="EK273" s="68"/>
    </row>
    <row r="274" spans="1:141" ht="30" customHeight="1">
      <c r="A274" s="2" t="s">
        <v>2064</v>
      </c>
      <c r="B274" s="84">
        <v>2026</v>
      </c>
      <c r="C274" s="85" t="s">
        <v>3338</v>
      </c>
      <c r="D274" s="85" t="e">
        <v>#REF!</v>
      </c>
      <c r="E274" s="85" t="s">
        <v>125</v>
      </c>
      <c r="F274" s="85">
        <v>146603</v>
      </c>
      <c r="G274" s="89">
        <v>46045</v>
      </c>
      <c r="H274" s="85" t="s">
        <v>3339</v>
      </c>
      <c r="I274" s="85" t="s">
        <v>3340</v>
      </c>
      <c r="J274" s="92" t="s">
        <v>3341</v>
      </c>
      <c r="K274" s="92" t="s">
        <v>3342</v>
      </c>
      <c r="L274" s="85" t="s">
        <v>3343</v>
      </c>
      <c r="M274" s="85" t="s">
        <v>3344</v>
      </c>
      <c r="N274" s="85">
        <v>80111700</v>
      </c>
      <c r="O274" s="85" t="s">
        <v>3345</v>
      </c>
      <c r="P274" s="85" t="s">
        <v>3346</v>
      </c>
      <c r="Q274" s="85">
        <v>179</v>
      </c>
      <c r="R274" s="89">
        <v>46031</v>
      </c>
      <c r="S274" s="85">
        <v>1713</v>
      </c>
      <c r="T274" s="89">
        <v>46042</v>
      </c>
      <c r="U274" s="85" t="s">
        <v>3082</v>
      </c>
      <c r="V274" s="85" t="s">
        <v>135</v>
      </c>
      <c r="W274" s="85" t="s">
        <v>136</v>
      </c>
      <c r="X274" s="85">
        <v>1</v>
      </c>
      <c r="Y274" s="85" t="s">
        <v>3347</v>
      </c>
      <c r="Z274" s="85" t="s">
        <v>3343</v>
      </c>
      <c r="AA274" s="85" t="s">
        <v>138</v>
      </c>
      <c r="AB274" s="85" t="s">
        <v>139</v>
      </c>
      <c r="AC274" s="85" t="s">
        <v>203</v>
      </c>
      <c r="AD274" s="85"/>
      <c r="AE274" s="85">
        <v>69008042</v>
      </c>
      <c r="AF274" s="85">
        <v>7</v>
      </c>
      <c r="AG274" s="89">
        <v>28302</v>
      </c>
      <c r="AH274" s="85" t="s">
        <v>3348</v>
      </c>
      <c r="AI274" s="85"/>
      <c r="AJ274" s="92">
        <v>3103927238</v>
      </c>
      <c r="AK274" s="85" t="s">
        <v>3349</v>
      </c>
      <c r="AL274" s="85" t="s">
        <v>3187</v>
      </c>
      <c r="AM274" s="85" t="s">
        <v>144</v>
      </c>
      <c r="AN274" s="85" t="s">
        <v>2984</v>
      </c>
      <c r="AO274" s="85">
        <v>1063481921</v>
      </c>
      <c r="AP274" s="85" t="s">
        <v>3007</v>
      </c>
      <c r="AQ274" s="85"/>
      <c r="AR274" s="85"/>
      <c r="AS274" s="89">
        <v>46062</v>
      </c>
      <c r="AT274" s="85"/>
      <c r="AU274" s="85"/>
      <c r="AV274" s="85"/>
      <c r="AW274" s="85"/>
      <c r="AX274" s="85" t="s">
        <v>3008</v>
      </c>
      <c r="AY274" s="85" t="s">
        <v>147</v>
      </c>
      <c r="AZ274" s="105">
        <v>46037</v>
      </c>
      <c r="BA274" s="105">
        <v>46038</v>
      </c>
      <c r="BB274" s="115">
        <v>46432000</v>
      </c>
      <c r="BC274" s="105">
        <v>46045</v>
      </c>
      <c r="BD274" s="105">
        <v>46283</v>
      </c>
      <c r="BE274" s="105">
        <f t="shared" si="12"/>
        <v>46283</v>
      </c>
      <c r="BF274" s="122"/>
      <c r="BG274" s="85" t="s">
        <v>929</v>
      </c>
      <c r="BH274" s="110">
        <v>5804000</v>
      </c>
      <c r="BI274" s="85"/>
      <c r="BJ274" s="85"/>
      <c r="BK274" s="85"/>
      <c r="BL274" s="85"/>
      <c r="BM274" s="85"/>
      <c r="BN274" s="85"/>
      <c r="BO274" s="85"/>
      <c r="BP274" s="85"/>
      <c r="BQ274" s="85"/>
      <c r="BR274" s="85"/>
      <c r="BS274" s="85"/>
      <c r="BT274" s="85"/>
      <c r="BU274" s="85"/>
      <c r="BV274" s="85"/>
      <c r="BW274" s="85"/>
      <c r="BX274" s="85"/>
      <c r="BY274" s="85"/>
      <c r="BZ274" s="85"/>
      <c r="CA274" s="85"/>
      <c r="CB274" s="85"/>
      <c r="CC274" s="85"/>
      <c r="CD274" s="85"/>
      <c r="CE274" s="85"/>
      <c r="CF274" s="85"/>
      <c r="CG274" s="85"/>
      <c r="CH274" s="85"/>
      <c r="CI274" s="85"/>
      <c r="CJ274" s="85"/>
      <c r="CK274" s="85"/>
      <c r="CL274" s="85">
        <v>0</v>
      </c>
      <c r="CM274" s="110">
        <v>46432000</v>
      </c>
      <c r="CN274" s="85"/>
      <c r="CO274" s="89">
        <v>46283</v>
      </c>
      <c r="CP274" s="89">
        <f t="shared" si="11"/>
        <v>46463</v>
      </c>
      <c r="CQ274" s="115">
        <v>46432000</v>
      </c>
      <c r="CR274" s="85" t="s">
        <v>149</v>
      </c>
      <c r="CS274" s="89">
        <v>46041</v>
      </c>
      <c r="CT274" s="128">
        <v>1444101253758</v>
      </c>
      <c r="CU274" s="85"/>
      <c r="CV274" s="85"/>
      <c r="CW274" s="85" t="s">
        <v>3350</v>
      </c>
      <c r="CX274" s="85" t="s">
        <v>203</v>
      </c>
      <c r="CY274" s="85" t="s">
        <v>947</v>
      </c>
      <c r="CZ274" s="85">
        <v>2467</v>
      </c>
      <c r="DA274" s="85" t="s">
        <v>3087</v>
      </c>
      <c r="DB274" s="85">
        <v>1</v>
      </c>
      <c r="DC274" s="85" t="s">
        <v>153</v>
      </c>
      <c r="DD274" s="85"/>
      <c r="DE274" s="85"/>
      <c r="DF274" s="85"/>
      <c r="DG274" s="85"/>
      <c r="DH274" s="85"/>
      <c r="DI274" s="85"/>
      <c r="DJ274" s="85"/>
      <c r="DK274" s="85"/>
      <c r="DL274" s="85"/>
      <c r="DM274" s="85"/>
      <c r="DN274" s="85"/>
      <c r="DO274" s="85"/>
      <c r="DP274" s="85"/>
      <c r="DQ274" s="85"/>
      <c r="DR274" s="85"/>
      <c r="DS274" s="85"/>
      <c r="DT274" s="86"/>
      <c r="DU274" s="81"/>
      <c r="DV274" s="72"/>
      <c r="DW274" s="72"/>
      <c r="DX274" s="72"/>
      <c r="DY274" s="72"/>
      <c r="DZ274" s="74"/>
      <c r="EA274" s="68"/>
      <c r="EB274" s="68"/>
      <c r="EC274" s="68"/>
      <c r="ED274" s="68"/>
      <c r="EE274" s="68"/>
      <c r="EF274" s="68"/>
      <c r="EG274" s="68"/>
      <c r="EH274" s="68"/>
      <c r="EI274" s="68"/>
      <c r="EJ274" s="68"/>
      <c r="EK274" s="68"/>
    </row>
    <row r="275" spans="1:141" ht="30" customHeight="1">
      <c r="A275" s="2" t="s">
        <v>2064</v>
      </c>
      <c r="B275" s="84">
        <v>2026</v>
      </c>
      <c r="C275" s="85" t="s">
        <v>3351</v>
      </c>
      <c r="D275" s="85" t="e">
        <v>#REF!</v>
      </c>
      <c r="E275" s="85" t="s">
        <v>125</v>
      </c>
      <c r="F275" s="85">
        <v>146611</v>
      </c>
      <c r="G275" s="89">
        <v>46045</v>
      </c>
      <c r="H275" s="85" t="s">
        <v>3352</v>
      </c>
      <c r="I275" s="85" t="s">
        <v>3353</v>
      </c>
      <c r="J275" s="92" t="s">
        <v>3354</v>
      </c>
      <c r="K275" s="92" t="s">
        <v>3355</v>
      </c>
      <c r="L275" s="85" t="s">
        <v>3356</v>
      </c>
      <c r="M275" s="85" t="s">
        <v>3357</v>
      </c>
      <c r="N275" s="85">
        <v>80111700</v>
      </c>
      <c r="O275" s="85" t="s">
        <v>3358</v>
      </c>
      <c r="P275" s="85" t="s">
        <v>3359</v>
      </c>
      <c r="Q275" s="85">
        <v>1404</v>
      </c>
      <c r="R275" s="89">
        <v>46037</v>
      </c>
      <c r="S275" s="85">
        <v>1799</v>
      </c>
      <c r="T275" s="89">
        <v>46048</v>
      </c>
      <c r="U275" s="85" t="s">
        <v>3112</v>
      </c>
      <c r="V275" s="85" t="s">
        <v>135</v>
      </c>
      <c r="W275" s="85" t="s">
        <v>136</v>
      </c>
      <c r="X275" s="85">
        <v>1</v>
      </c>
      <c r="Y275" s="85" t="s">
        <v>3360</v>
      </c>
      <c r="Z275" s="85" t="s">
        <v>3356</v>
      </c>
      <c r="AA275" s="85" t="s">
        <v>138</v>
      </c>
      <c r="AB275" s="85" t="s">
        <v>139</v>
      </c>
      <c r="AC275" s="85" t="s">
        <v>203</v>
      </c>
      <c r="AD275" s="85"/>
      <c r="AE275" s="85">
        <v>1019066389</v>
      </c>
      <c r="AF275" s="85">
        <v>3</v>
      </c>
      <c r="AG275" s="89">
        <v>33531</v>
      </c>
      <c r="AH275" s="85" t="s">
        <v>3361</v>
      </c>
      <c r="AI275" s="85"/>
      <c r="AJ275" s="92">
        <v>3186004833</v>
      </c>
      <c r="AK275" s="85" t="s">
        <v>3362</v>
      </c>
      <c r="AL275" s="85" t="s">
        <v>3187</v>
      </c>
      <c r="AM275" s="85" t="s">
        <v>234</v>
      </c>
      <c r="AN275" s="85" t="s">
        <v>2984</v>
      </c>
      <c r="AO275" s="85">
        <v>1063481921</v>
      </c>
      <c r="AP275" s="85" t="s">
        <v>3007</v>
      </c>
      <c r="AQ275" s="85"/>
      <c r="AR275" s="85"/>
      <c r="AS275" s="89">
        <v>46062</v>
      </c>
      <c r="AT275" s="85"/>
      <c r="AU275" s="85"/>
      <c r="AV275" s="85"/>
      <c r="AW275" s="85"/>
      <c r="AX275" s="85" t="s">
        <v>3008</v>
      </c>
      <c r="AY275" s="85" t="s">
        <v>147</v>
      </c>
      <c r="AZ275" s="105">
        <v>46041</v>
      </c>
      <c r="BA275" s="105">
        <v>46042</v>
      </c>
      <c r="BB275" s="115">
        <v>46432000</v>
      </c>
      <c r="BC275" s="105">
        <v>46045</v>
      </c>
      <c r="BD275" s="105">
        <v>46287</v>
      </c>
      <c r="BE275" s="105">
        <f t="shared" si="12"/>
        <v>46287</v>
      </c>
      <c r="BF275" s="122"/>
      <c r="BG275" s="85" t="s">
        <v>929</v>
      </c>
      <c r="BH275" s="110">
        <v>5804000</v>
      </c>
      <c r="BI275" s="85"/>
      <c r="BJ275" s="85"/>
      <c r="BK275" s="85"/>
      <c r="BL275" s="85"/>
      <c r="BM275" s="85"/>
      <c r="BN275" s="85"/>
      <c r="BO275" s="85"/>
      <c r="BP275" s="85"/>
      <c r="BQ275" s="85"/>
      <c r="BR275" s="85"/>
      <c r="BS275" s="85"/>
      <c r="BT275" s="85"/>
      <c r="BU275" s="85"/>
      <c r="BV275" s="85"/>
      <c r="BW275" s="85"/>
      <c r="BX275" s="85"/>
      <c r="BY275" s="85"/>
      <c r="BZ275" s="85"/>
      <c r="CA275" s="85"/>
      <c r="CB275" s="85"/>
      <c r="CC275" s="85"/>
      <c r="CD275" s="85"/>
      <c r="CE275" s="85"/>
      <c r="CF275" s="85"/>
      <c r="CG275" s="85"/>
      <c r="CH275" s="85"/>
      <c r="CI275" s="85"/>
      <c r="CJ275" s="85"/>
      <c r="CK275" s="85"/>
      <c r="CL275" s="85">
        <v>0</v>
      </c>
      <c r="CM275" s="110">
        <v>46432000</v>
      </c>
      <c r="CN275" s="85"/>
      <c r="CO275" s="89">
        <v>46287</v>
      </c>
      <c r="CP275" s="89">
        <f t="shared" si="11"/>
        <v>46467</v>
      </c>
      <c r="CQ275" s="115">
        <v>46432000</v>
      </c>
      <c r="CR275" s="85" t="s">
        <v>223</v>
      </c>
      <c r="CS275" s="89">
        <v>46042</v>
      </c>
      <c r="CT275" s="128">
        <v>3346101070419</v>
      </c>
      <c r="CU275" s="85"/>
      <c r="CV275" s="85"/>
      <c r="CW275" s="85" t="s">
        <v>3363</v>
      </c>
      <c r="CX275" s="85" t="s">
        <v>203</v>
      </c>
      <c r="CY275" s="85" t="s">
        <v>3364</v>
      </c>
      <c r="CZ275" s="85">
        <v>2442</v>
      </c>
      <c r="DA275" s="85" t="s">
        <v>3118</v>
      </c>
      <c r="DB275" s="85">
        <v>4</v>
      </c>
      <c r="DC275" s="85" t="s">
        <v>153</v>
      </c>
      <c r="DD275" s="85"/>
      <c r="DE275" s="85"/>
      <c r="DF275" s="85"/>
      <c r="DG275" s="85"/>
      <c r="DH275" s="85"/>
      <c r="DI275" s="85"/>
      <c r="DJ275" s="85"/>
      <c r="DK275" s="85"/>
      <c r="DL275" s="85"/>
      <c r="DM275" s="85"/>
      <c r="DN275" s="85"/>
      <c r="DO275" s="85"/>
      <c r="DP275" s="85"/>
      <c r="DQ275" s="85"/>
      <c r="DR275" s="85"/>
      <c r="DS275" s="85"/>
      <c r="DT275" s="86"/>
      <c r="DU275" s="81"/>
      <c r="DV275" s="72"/>
      <c r="DW275" s="72"/>
      <c r="DX275" s="72"/>
      <c r="DY275" s="72"/>
      <c r="DZ275" s="74"/>
      <c r="EA275" s="68"/>
      <c r="EB275" s="68"/>
      <c r="EC275" s="68"/>
      <c r="ED275" s="68"/>
      <c r="EE275" s="68"/>
      <c r="EF275" s="68"/>
      <c r="EG275" s="68"/>
      <c r="EH275" s="68"/>
      <c r="EI275" s="68"/>
      <c r="EJ275" s="68"/>
      <c r="EK275" s="68"/>
    </row>
    <row r="276" spans="1:141" ht="30" customHeight="1">
      <c r="A276" s="2" t="s">
        <v>2064</v>
      </c>
      <c r="B276" s="84">
        <v>2026</v>
      </c>
      <c r="C276" s="85" t="s">
        <v>3365</v>
      </c>
      <c r="D276" s="85" t="e">
        <v>#REF!</v>
      </c>
      <c r="E276" s="85" t="s">
        <v>125</v>
      </c>
      <c r="F276" s="85">
        <v>146623</v>
      </c>
      <c r="G276" s="89">
        <v>46045</v>
      </c>
      <c r="H276" s="85" t="s">
        <v>3366</v>
      </c>
      <c r="I276" s="85" t="s">
        <v>3367</v>
      </c>
      <c r="J276" s="92" t="s">
        <v>3368</v>
      </c>
      <c r="K276" s="92" t="s">
        <v>3369</v>
      </c>
      <c r="L276" s="85" t="s">
        <v>3370</v>
      </c>
      <c r="M276" s="85" t="s">
        <v>3371</v>
      </c>
      <c r="N276" s="85">
        <v>80111700</v>
      </c>
      <c r="O276" s="85" t="s">
        <v>3372</v>
      </c>
      <c r="P276" s="85" t="s">
        <v>3373</v>
      </c>
      <c r="Q276" s="85">
        <v>1405</v>
      </c>
      <c r="R276" s="89">
        <v>46037</v>
      </c>
      <c r="S276" s="85">
        <v>1797</v>
      </c>
      <c r="T276" s="89">
        <v>46048</v>
      </c>
      <c r="U276" s="85" t="s">
        <v>2988</v>
      </c>
      <c r="V276" s="85" t="s">
        <v>135</v>
      </c>
      <c r="W276" s="85" t="s">
        <v>136</v>
      </c>
      <c r="X276" s="85">
        <v>1</v>
      </c>
      <c r="Y276" s="85" t="s">
        <v>3374</v>
      </c>
      <c r="Z276" s="85" t="s">
        <v>3370</v>
      </c>
      <c r="AA276" s="85" t="s">
        <v>138</v>
      </c>
      <c r="AB276" s="85" t="s">
        <v>164</v>
      </c>
      <c r="AC276" s="85" t="s">
        <v>447</v>
      </c>
      <c r="AD276" s="85"/>
      <c r="AE276" s="85">
        <v>73575098</v>
      </c>
      <c r="AF276" s="85">
        <v>4</v>
      </c>
      <c r="AG276" s="89">
        <v>27864</v>
      </c>
      <c r="AH276" s="85" t="s">
        <v>3375</v>
      </c>
      <c r="AI276" s="85" t="e">
        <v>#REF!</v>
      </c>
      <c r="AJ276" s="92">
        <v>3016536755</v>
      </c>
      <c r="AK276" s="85" t="s">
        <v>3376</v>
      </c>
      <c r="AL276" s="85" t="s">
        <v>3187</v>
      </c>
      <c r="AM276" s="85" t="s">
        <v>385</v>
      </c>
      <c r="AN276" s="85" t="s">
        <v>2984</v>
      </c>
      <c r="AO276" s="85">
        <v>1063481921</v>
      </c>
      <c r="AP276" s="85" t="s">
        <v>3007</v>
      </c>
      <c r="AQ276" s="85"/>
      <c r="AR276" s="85"/>
      <c r="AS276" s="89">
        <v>46062</v>
      </c>
      <c r="AT276" s="85"/>
      <c r="AU276" s="85"/>
      <c r="AV276" s="85"/>
      <c r="AW276" s="85"/>
      <c r="AX276" s="85" t="s">
        <v>3008</v>
      </c>
      <c r="AY276" s="85" t="s">
        <v>147</v>
      </c>
      <c r="AZ276" s="105">
        <v>46042</v>
      </c>
      <c r="BA276" s="105">
        <v>46043</v>
      </c>
      <c r="BB276" s="115">
        <v>46432000</v>
      </c>
      <c r="BC276" s="105">
        <v>46045</v>
      </c>
      <c r="BD276" s="105">
        <v>46287</v>
      </c>
      <c r="BE276" s="105">
        <f t="shared" si="12"/>
        <v>46287</v>
      </c>
      <c r="BF276" s="122"/>
      <c r="BG276" s="85" t="s">
        <v>929</v>
      </c>
      <c r="BH276" s="110">
        <v>5804000</v>
      </c>
      <c r="BI276" s="85"/>
      <c r="BJ276" s="85"/>
      <c r="BK276" s="85"/>
      <c r="BL276" s="85"/>
      <c r="BM276" s="85"/>
      <c r="BN276" s="85"/>
      <c r="BO276" s="85"/>
      <c r="BP276" s="85"/>
      <c r="BQ276" s="85"/>
      <c r="BR276" s="85"/>
      <c r="BS276" s="85"/>
      <c r="BT276" s="85"/>
      <c r="BU276" s="85"/>
      <c r="BV276" s="85"/>
      <c r="BW276" s="85"/>
      <c r="BX276" s="85"/>
      <c r="BY276" s="85"/>
      <c r="BZ276" s="85"/>
      <c r="CA276" s="85"/>
      <c r="CB276" s="85"/>
      <c r="CC276" s="85"/>
      <c r="CD276" s="85"/>
      <c r="CE276" s="85"/>
      <c r="CF276" s="85"/>
      <c r="CG276" s="85"/>
      <c r="CH276" s="85"/>
      <c r="CI276" s="85"/>
      <c r="CJ276" s="85"/>
      <c r="CK276" s="85"/>
      <c r="CL276" s="85">
        <v>0</v>
      </c>
      <c r="CM276" s="110">
        <v>46432000</v>
      </c>
      <c r="CN276" s="85"/>
      <c r="CO276" s="89">
        <v>46287</v>
      </c>
      <c r="CP276" s="89">
        <f t="shared" si="11"/>
        <v>46467</v>
      </c>
      <c r="CQ276" s="115">
        <v>46432000</v>
      </c>
      <c r="CR276" s="85" t="s">
        <v>149</v>
      </c>
      <c r="CS276" s="89">
        <v>46043</v>
      </c>
      <c r="CT276" s="128">
        <v>1146101099649</v>
      </c>
      <c r="CU276" s="85"/>
      <c r="CV276" s="85"/>
      <c r="CW276" s="85" t="s">
        <v>3377</v>
      </c>
      <c r="CX276" s="85" t="s">
        <v>447</v>
      </c>
      <c r="CY276" s="85" t="s">
        <v>3378</v>
      </c>
      <c r="CZ276" s="85">
        <v>2504</v>
      </c>
      <c r="DA276" s="85" t="s">
        <v>2994</v>
      </c>
      <c r="DB276" s="85">
        <v>1</v>
      </c>
      <c r="DC276" s="85" t="s">
        <v>153</v>
      </c>
      <c r="DD276" s="85"/>
      <c r="DE276" s="85"/>
      <c r="DF276" s="85"/>
      <c r="DG276" s="85"/>
      <c r="DH276" s="85"/>
      <c r="DI276" s="85"/>
      <c r="DJ276" s="85"/>
      <c r="DK276" s="85"/>
      <c r="DL276" s="85"/>
      <c r="DM276" s="85"/>
      <c r="DN276" s="85"/>
      <c r="DO276" s="85"/>
      <c r="DP276" s="85"/>
      <c r="DQ276" s="85"/>
      <c r="DR276" s="85"/>
      <c r="DS276" s="85"/>
      <c r="DT276" s="86"/>
      <c r="DU276" s="81"/>
      <c r="DV276" s="72"/>
      <c r="DW276" s="72"/>
      <c r="DX276" s="72"/>
      <c r="DY276" s="72"/>
      <c r="DZ276" s="74"/>
      <c r="EA276" s="68"/>
      <c r="EB276" s="68"/>
      <c r="EC276" s="68"/>
      <c r="ED276" s="68"/>
      <c r="EE276" s="68"/>
      <c r="EF276" s="68"/>
      <c r="EG276" s="68"/>
      <c r="EH276" s="68"/>
      <c r="EI276" s="68"/>
      <c r="EJ276" s="68"/>
      <c r="EK276" s="68"/>
    </row>
    <row r="277" spans="1:141" ht="30" customHeight="1">
      <c r="A277" s="2" t="s">
        <v>2064</v>
      </c>
      <c r="B277" s="84">
        <v>2026</v>
      </c>
      <c r="C277" s="85" t="s">
        <v>3379</v>
      </c>
      <c r="D277" s="85" t="e">
        <v>#REF!</v>
      </c>
      <c r="E277" s="85" t="s">
        <v>125</v>
      </c>
      <c r="F277" s="85">
        <v>146631</v>
      </c>
      <c r="G277" s="89">
        <v>46045</v>
      </c>
      <c r="H277" s="85" t="s">
        <v>3380</v>
      </c>
      <c r="I277" s="85" t="s">
        <v>3381</v>
      </c>
      <c r="J277" s="92" t="s">
        <v>3382</v>
      </c>
      <c r="K277" s="92" t="s">
        <v>3383</v>
      </c>
      <c r="L277" s="85" t="s">
        <v>3384</v>
      </c>
      <c r="M277" s="85" t="s">
        <v>3385</v>
      </c>
      <c r="N277" s="85">
        <v>80111700</v>
      </c>
      <c r="O277" s="85" t="s">
        <v>3386</v>
      </c>
      <c r="P277" s="85" t="s">
        <v>3387</v>
      </c>
      <c r="Q277" s="85">
        <v>87</v>
      </c>
      <c r="R277" s="89">
        <v>46028</v>
      </c>
      <c r="S277" s="85">
        <v>1877</v>
      </c>
      <c r="T277" s="89">
        <v>46049</v>
      </c>
      <c r="U277" s="85" t="s">
        <v>3128</v>
      </c>
      <c r="V277" s="85" t="s">
        <v>135</v>
      </c>
      <c r="W277" s="85" t="s">
        <v>136</v>
      </c>
      <c r="X277" s="85">
        <v>1</v>
      </c>
      <c r="Y277" s="85" t="s">
        <v>3388</v>
      </c>
      <c r="Z277" s="85" t="s">
        <v>3384</v>
      </c>
      <c r="AA277" s="85" t="s">
        <v>138</v>
      </c>
      <c r="AB277" s="85" t="s">
        <v>139</v>
      </c>
      <c r="AC277" s="85" t="s">
        <v>186</v>
      </c>
      <c r="AD277" s="85"/>
      <c r="AE277" s="85">
        <v>1052385886</v>
      </c>
      <c r="AF277" s="85">
        <v>0</v>
      </c>
      <c r="AG277" s="89">
        <v>32412</v>
      </c>
      <c r="AH277" s="85" t="s">
        <v>3389</v>
      </c>
      <c r="AI277" s="85"/>
      <c r="AJ277" s="92">
        <v>3132398114</v>
      </c>
      <c r="AK277" s="85" t="s">
        <v>3390</v>
      </c>
      <c r="AL277" s="85" t="s">
        <v>3187</v>
      </c>
      <c r="AM277" s="85" t="s">
        <v>144</v>
      </c>
      <c r="AN277" s="85" t="s">
        <v>2984</v>
      </c>
      <c r="AO277" s="85">
        <v>1063481921</v>
      </c>
      <c r="AP277" s="85" t="s">
        <v>3007</v>
      </c>
      <c r="AQ277" s="85"/>
      <c r="AR277" s="85"/>
      <c r="AS277" s="89">
        <v>46062</v>
      </c>
      <c r="AT277" s="85"/>
      <c r="AU277" s="85"/>
      <c r="AV277" s="85"/>
      <c r="AW277" s="85"/>
      <c r="AX277" s="85" t="s">
        <v>3008</v>
      </c>
      <c r="AY277" s="85" t="s">
        <v>147</v>
      </c>
      <c r="AZ277" s="105">
        <v>46042</v>
      </c>
      <c r="BA277" s="105">
        <v>46045</v>
      </c>
      <c r="BB277" s="115">
        <v>40920000</v>
      </c>
      <c r="BC277" s="105">
        <v>46051</v>
      </c>
      <c r="BD277" s="105">
        <v>46293</v>
      </c>
      <c r="BE277" s="105">
        <f t="shared" si="12"/>
        <v>46293</v>
      </c>
      <c r="BF277" s="122"/>
      <c r="BG277" s="85" t="s">
        <v>929</v>
      </c>
      <c r="BH277" s="110">
        <v>5115000</v>
      </c>
      <c r="BI277" s="85"/>
      <c r="BJ277" s="85"/>
      <c r="BK277" s="85"/>
      <c r="BL277" s="85"/>
      <c r="BM277" s="85"/>
      <c r="BN277" s="85"/>
      <c r="BO277" s="85"/>
      <c r="BP277" s="85"/>
      <c r="BQ277" s="85"/>
      <c r="BR277" s="85"/>
      <c r="BS277" s="85"/>
      <c r="BT277" s="85"/>
      <c r="BU277" s="85"/>
      <c r="BV277" s="85"/>
      <c r="BW277" s="85"/>
      <c r="BX277" s="85"/>
      <c r="BY277" s="85"/>
      <c r="BZ277" s="85"/>
      <c r="CA277" s="85"/>
      <c r="CB277" s="85"/>
      <c r="CC277" s="85"/>
      <c r="CD277" s="85"/>
      <c r="CE277" s="85"/>
      <c r="CF277" s="85"/>
      <c r="CG277" s="85"/>
      <c r="CH277" s="85"/>
      <c r="CI277" s="85"/>
      <c r="CJ277" s="85"/>
      <c r="CK277" s="85"/>
      <c r="CL277" s="85">
        <v>0</v>
      </c>
      <c r="CM277" s="110">
        <v>40920000</v>
      </c>
      <c r="CN277" s="85"/>
      <c r="CO277" s="89">
        <v>46293</v>
      </c>
      <c r="CP277" s="89">
        <f t="shared" si="11"/>
        <v>46473</v>
      </c>
      <c r="CQ277" s="115">
        <v>40920000</v>
      </c>
      <c r="CR277" s="85" t="s">
        <v>149</v>
      </c>
      <c r="CS277" s="89">
        <v>46045</v>
      </c>
      <c r="CT277" s="128">
        <v>3346101070703</v>
      </c>
      <c r="CU277" s="85"/>
      <c r="CV277" s="85"/>
      <c r="CW277" s="85" t="s">
        <v>3391</v>
      </c>
      <c r="CX277" s="85" t="s">
        <v>186</v>
      </c>
      <c r="CY277" s="85" t="s">
        <v>1736</v>
      </c>
      <c r="CZ277" s="85">
        <v>2442</v>
      </c>
      <c r="DA277" s="85" t="s">
        <v>3118</v>
      </c>
      <c r="DB277" s="85">
        <v>5</v>
      </c>
      <c r="DC277" s="85" t="s">
        <v>153</v>
      </c>
      <c r="DD277" s="85"/>
      <c r="DE277" s="85"/>
      <c r="DF277" s="85"/>
      <c r="DG277" s="85"/>
      <c r="DH277" s="85"/>
      <c r="DI277" s="85"/>
      <c r="DJ277" s="85"/>
      <c r="DK277" s="85"/>
      <c r="DL277" s="85"/>
      <c r="DM277" s="85"/>
      <c r="DN277" s="85"/>
      <c r="DO277" s="85"/>
      <c r="DP277" s="85"/>
      <c r="DQ277" s="85"/>
      <c r="DR277" s="85"/>
      <c r="DS277" s="85"/>
      <c r="DT277" s="86"/>
      <c r="DU277" s="81"/>
      <c r="DV277" s="72"/>
      <c r="DW277" s="72"/>
      <c r="DX277" s="72"/>
      <c r="DY277" s="72"/>
      <c r="DZ277" s="74"/>
      <c r="EA277" s="68"/>
      <c r="EB277" s="68"/>
      <c r="EC277" s="68"/>
      <c r="ED277" s="68"/>
      <c r="EE277" s="68"/>
      <c r="EF277" s="68"/>
      <c r="EG277" s="68"/>
      <c r="EH277" s="68"/>
      <c r="EI277" s="68"/>
      <c r="EJ277" s="68"/>
      <c r="EK277" s="68"/>
    </row>
    <row r="278" spans="1:141" ht="30" customHeight="1">
      <c r="A278" s="2" t="s">
        <v>2064</v>
      </c>
      <c r="B278" s="84">
        <v>2026</v>
      </c>
      <c r="C278" s="85" t="s">
        <v>3392</v>
      </c>
      <c r="D278" s="85" t="e">
        <v>#REF!</v>
      </c>
      <c r="E278" s="85" t="s">
        <v>125</v>
      </c>
      <c r="F278" s="85">
        <v>146631</v>
      </c>
      <c r="G278" s="89">
        <v>46045</v>
      </c>
      <c r="H278" s="85" t="s">
        <v>3380</v>
      </c>
      <c r="I278" s="85" t="s">
        <v>3393</v>
      </c>
      <c r="J278" s="92" t="s">
        <v>3394</v>
      </c>
      <c r="K278" s="92" t="s">
        <v>3395</v>
      </c>
      <c r="L278" s="85" t="s">
        <v>3396</v>
      </c>
      <c r="M278" s="85" t="s">
        <v>3385</v>
      </c>
      <c r="N278" s="85">
        <v>80111700</v>
      </c>
      <c r="O278" s="85" t="s">
        <v>3386</v>
      </c>
      <c r="P278" s="85" t="s">
        <v>3397</v>
      </c>
      <c r="Q278" s="85">
        <v>2134</v>
      </c>
      <c r="R278" s="89">
        <v>46041</v>
      </c>
      <c r="S278" s="85">
        <v>1882</v>
      </c>
      <c r="T278" s="89">
        <v>46050</v>
      </c>
      <c r="U278" s="85" t="s">
        <v>3112</v>
      </c>
      <c r="V278" s="85" t="s">
        <v>135</v>
      </c>
      <c r="W278" s="85" t="s">
        <v>136</v>
      </c>
      <c r="X278" s="85">
        <v>1</v>
      </c>
      <c r="Y278" s="85" t="s">
        <v>3388</v>
      </c>
      <c r="Z278" s="85" t="s">
        <v>3396</v>
      </c>
      <c r="AA278" s="85" t="s">
        <v>138</v>
      </c>
      <c r="AB278" s="85" t="s">
        <v>139</v>
      </c>
      <c r="AC278" s="85" t="s">
        <v>203</v>
      </c>
      <c r="AD278" s="85"/>
      <c r="AE278" s="85">
        <v>1073245893</v>
      </c>
      <c r="AF278" s="85">
        <v>9</v>
      </c>
      <c r="AG278" s="89">
        <v>35176</v>
      </c>
      <c r="AH278" s="85" t="s">
        <v>3398</v>
      </c>
      <c r="AI278" s="85" t="e">
        <v>#REF!</v>
      </c>
      <c r="AJ278" s="92">
        <v>3143836534</v>
      </c>
      <c r="AK278" s="85" t="s">
        <v>3399</v>
      </c>
      <c r="AL278" s="85" t="s">
        <v>3187</v>
      </c>
      <c r="AM278" s="85" t="s">
        <v>385</v>
      </c>
      <c r="AN278" s="85" t="s">
        <v>2984</v>
      </c>
      <c r="AO278" s="85">
        <v>1063481921</v>
      </c>
      <c r="AP278" s="85" t="s">
        <v>3007</v>
      </c>
      <c r="AQ278" s="85"/>
      <c r="AR278" s="85"/>
      <c r="AS278" s="89">
        <v>46062</v>
      </c>
      <c r="AT278" s="85"/>
      <c r="AU278" s="85"/>
      <c r="AV278" s="85"/>
      <c r="AW278" s="85"/>
      <c r="AX278" s="85" t="s">
        <v>3008</v>
      </c>
      <c r="AY278" s="85" t="s">
        <v>147</v>
      </c>
      <c r="AZ278" s="105">
        <v>46042</v>
      </c>
      <c r="BA278" s="105">
        <v>46045</v>
      </c>
      <c r="BB278" s="115">
        <v>40920000</v>
      </c>
      <c r="BC278" s="105">
        <v>46051</v>
      </c>
      <c r="BD278" s="105">
        <v>46293</v>
      </c>
      <c r="BE278" s="105">
        <f t="shared" si="12"/>
        <v>46293</v>
      </c>
      <c r="BF278" s="122"/>
      <c r="BG278" s="85" t="s">
        <v>929</v>
      </c>
      <c r="BH278" s="110">
        <v>5115000</v>
      </c>
      <c r="BI278" s="85"/>
      <c r="BJ278" s="85"/>
      <c r="BK278" s="85"/>
      <c r="BL278" s="85"/>
      <c r="BM278" s="85"/>
      <c r="BN278" s="85"/>
      <c r="BO278" s="85"/>
      <c r="BP278" s="85"/>
      <c r="BQ278" s="85"/>
      <c r="BR278" s="85"/>
      <c r="BS278" s="85"/>
      <c r="BT278" s="85"/>
      <c r="BU278" s="85"/>
      <c r="BV278" s="85"/>
      <c r="BW278" s="85"/>
      <c r="BX278" s="85"/>
      <c r="BY278" s="85"/>
      <c r="BZ278" s="85"/>
      <c r="CA278" s="85"/>
      <c r="CB278" s="85"/>
      <c r="CC278" s="85"/>
      <c r="CD278" s="85"/>
      <c r="CE278" s="85"/>
      <c r="CF278" s="85"/>
      <c r="CG278" s="85"/>
      <c r="CH278" s="85"/>
      <c r="CI278" s="85"/>
      <c r="CJ278" s="85"/>
      <c r="CK278" s="85"/>
      <c r="CL278" s="85">
        <v>0</v>
      </c>
      <c r="CM278" s="110">
        <v>40920000</v>
      </c>
      <c r="CN278" s="85"/>
      <c r="CO278" s="89">
        <v>46293</v>
      </c>
      <c r="CP278" s="89">
        <f t="shared" si="11"/>
        <v>46473</v>
      </c>
      <c r="CQ278" s="115">
        <v>40920000</v>
      </c>
      <c r="CR278" s="85" t="s">
        <v>149</v>
      </c>
      <c r="CS278" s="89">
        <v>46045</v>
      </c>
      <c r="CT278" s="128">
        <v>9646101035322</v>
      </c>
      <c r="CU278" s="85"/>
      <c r="CV278" s="85"/>
      <c r="CW278" s="85" t="s">
        <v>3391</v>
      </c>
      <c r="CX278" s="85" t="s">
        <v>203</v>
      </c>
      <c r="CY278" s="85" t="s">
        <v>1214</v>
      </c>
      <c r="CZ278" s="85">
        <v>2442</v>
      </c>
      <c r="DA278" s="85" t="s">
        <v>3118</v>
      </c>
      <c r="DB278" s="85">
        <v>5</v>
      </c>
      <c r="DC278" s="85" t="s">
        <v>153</v>
      </c>
      <c r="DD278" s="85"/>
      <c r="DE278" s="85"/>
      <c r="DF278" s="85"/>
      <c r="DG278" s="85"/>
      <c r="DH278" s="85"/>
      <c r="DI278" s="85"/>
      <c r="DJ278" s="85"/>
      <c r="DK278" s="85"/>
      <c r="DL278" s="85"/>
      <c r="DM278" s="85"/>
      <c r="DN278" s="85"/>
      <c r="DO278" s="85"/>
      <c r="DP278" s="85"/>
      <c r="DQ278" s="85"/>
      <c r="DR278" s="85"/>
      <c r="DS278" s="85"/>
      <c r="DT278" s="86"/>
      <c r="DU278" s="81"/>
      <c r="DV278" s="72"/>
      <c r="DW278" s="72"/>
      <c r="DX278" s="72"/>
      <c r="DY278" s="72"/>
      <c r="DZ278" s="74"/>
      <c r="EA278" s="68"/>
      <c r="EB278" s="68"/>
      <c r="EC278" s="68"/>
      <c r="ED278" s="68"/>
      <c r="EE278" s="68"/>
      <c r="EF278" s="68"/>
      <c r="EG278" s="68"/>
      <c r="EH278" s="68"/>
      <c r="EI278" s="68"/>
      <c r="EJ278" s="68"/>
      <c r="EK278" s="68"/>
    </row>
    <row r="279" spans="1:141" ht="30" customHeight="1">
      <c r="A279" s="2" t="s">
        <v>2064</v>
      </c>
      <c r="B279" s="84">
        <v>2026</v>
      </c>
      <c r="C279" s="85" t="s">
        <v>3400</v>
      </c>
      <c r="D279" s="85" t="e">
        <v>#REF!</v>
      </c>
      <c r="E279" s="85" t="s">
        <v>125</v>
      </c>
      <c r="F279" s="85">
        <v>146631</v>
      </c>
      <c r="G279" s="89">
        <v>46045</v>
      </c>
      <c r="H279" s="85" t="s">
        <v>3380</v>
      </c>
      <c r="I279" s="85" t="s">
        <v>3401</v>
      </c>
      <c r="J279" s="92" t="s">
        <v>3402</v>
      </c>
      <c r="K279" s="92" t="s">
        <v>3403</v>
      </c>
      <c r="L279" s="85" t="s">
        <v>3404</v>
      </c>
      <c r="M279" s="85" t="s">
        <v>3385</v>
      </c>
      <c r="N279" s="85">
        <v>80111700</v>
      </c>
      <c r="O279" s="85" t="s">
        <v>3386</v>
      </c>
      <c r="P279" s="85" t="s">
        <v>3405</v>
      </c>
      <c r="Q279" s="85">
        <v>2134</v>
      </c>
      <c r="R279" s="89">
        <v>46041</v>
      </c>
      <c r="S279" s="85">
        <v>1883</v>
      </c>
      <c r="T279" s="89">
        <v>46050</v>
      </c>
      <c r="U279" s="85" t="s">
        <v>3112</v>
      </c>
      <c r="V279" s="85" t="s">
        <v>135</v>
      </c>
      <c r="W279" s="85" t="s">
        <v>136</v>
      </c>
      <c r="X279" s="85">
        <v>1</v>
      </c>
      <c r="Y279" s="85" t="s">
        <v>3388</v>
      </c>
      <c r="Z279" s="85" t="s">
        <v>3404</v>
      </c>
      <c r="AA279" s="85" t="s">
        <v>138</v>
      </c>
      <c r="AB279" s="85" t="s">
        <v>139</v>
      </c>
      <c r="AC279" s="85" t="s">
        <v>3406</v>
      </c>
      <c r="AD279" s="85"/>
      <c r="AE279" s="85">
        <v>1001091531</v>
      </c>
      <c r="AF279" s="85">
        <v>3</v>
      </c>
      <c r="AG279" s="89">
        <v>37101</v>
      </c>
      <c r="AH279" s="85" t="s">
        <v>3407</v>
      </c>
      <c r="AI279" s="85" t="e">
        <v>#REF!</v>
      </c>
      <c r="AJ279" s="92">
        <v>3108999706</v>
      </c>
      <c r="AK279" s="85" t="s">
        <v>3408</v>
      </c>
      <c r="AL279" s="85" t="s">
        <v>3187</v>
      </c>
      <c r="AM279" s="85" t="s">
        <v>385</v>
      </c>
      <c r="AN279" s="85" t="s">
        <v>2984</v>
      </c>
      <c r="AO279" s="85">
        <v>1063481921</v>
      </c>
      <c r="AP279" s="85" t="s">
        <v>3007</v>
      </c>
      <c r="AQ279" s="85"/>
      <c r="AR279" s="85"/>
      <c r="AS279" s="89">
        <v>46062</v>
      </c>
      <c r="AT279" s="85"/>
      <c r="AU279" s="85"/>
      <c r="AV279" s="85"/>
      <c r="AW279" s="85"/>
      <c r="AX279" s="85" t="s">
        <v>3008</v>
      </c>
      <c r="AY279" s="85" t="s">
        <v>147</v>
      </c>
      <c r="AZ279" s="105">
        <v>46042</v>
      </c>
      <c r="BA279" s="105">
        <v>46045</v>
      </c>
      <c r="BB279" s="115">
        <v>40920000</v>
      </c>
      <c r="BC279" s="105">
        <v>46051</v>
      </c>
      <c r="BD279" s="105">
        <v>46293</v>
      </c>
      <c r="BE279" s="105">
        <f t="shared" si="12"/>
        <v>46293</v>
      </c>
      <c r="BF279" s="122"/>
      <c r="BG279" s="85" t="s">
        <v>929</v>
      </c>
      <c r="BH279" s="110">
        <v>5115000</v>
      </c>
      <c r="BI279" s="85"/>
      <c r="BJ279" s="85"/>
      <c r="BK279" s="85"/>
      <c r="BL279" s="85"/>
      <c r="BM279" s="85"/>
      <c r="BN279" s="85"/>
      <c r="BO279" s="85"/>
      <c r="BP279" s="85"/>
      <c r="BQ279" s="85"/>
      <c r="BR279" s="85"/>
      <c r="BS279" s="85"/>
      <c r="BT279" s="85"/>
      <c r="BU279" s="85"/>
      <c r="BV279" s="85"/>
      <c r="BW279" s="85"/>
      <c r="BX279" s="85"/>
      <c r="BY279" s="85"/>
      <c r="BZ279" s="85"/>
      <c r="CA279" s="85"/>
      <c r="CB279" s="85"/>
      <c r="CC279" s="85"/>
      <c r="CD279" s="85"/>
      <c r="CE279" s="85"/>
      <c r="CF279" s="85"/>
      <c r="CG279" s="85"/>
      <c r="CH279" s="85"/>
      <c r="CI279" s="85"/>
      <c r="CJ279" s="85"/>
      <c r="CK279" s="85"/>
      <c r="CL279" s="85">
        <v>0</v>
      </c>
      <c r="CM279" s="110">
        <v>40920000</v>
      </c>
      <c r="CN279" s="85"/>
      <c r="CO279" s="89">
        <v>46293</v>
      </c>
      <c r="CP279" s="89">
        <f t="shared" si="11"/>
        <v>46473</v>
      </c>
      <c r="CQ279" s="115">
        <v>40920000</v>
      </c>
      <c r="CR279" s="85" t="s">
        <v>223</v>
      </c>
      <c r="CS279" s="89">
        <v>46045</v>
      </c>
      <c r="CT279" s="128">
        <v>2146101133427</v>
      </c>
      <c r="CU279" s="85"/>
      <c r="CV279" s="85"/>
      <c r="CW279" s="85" t="s">
        <v>3391</v>
      </c>
      <c r="CX279" s="85" t="s">
        <v>3406</v>
      </c>
      <c r="CY279" s="85" t="s">
        <v>1214</v>
      </c>
      <c r="CZ279" s="85">
        <v>2442</v>
      </c>
      <c r="DA279" s="85" t="s">
        <v>3118</v>
      </c>
      <c r="DB279" s="85">
        <v>5</v>
      </c>
      <c r="DC279" s="85" t="s">
        <v>153</v>
      </c>
      <c r="DD279" s="85"/>
      <c r="DE279" s="85"/>
      <c r="DF279" s="85"/>
      <c r="DG279" s="85"/>
      <c r="DH279" s="85"/>
      <c r="DI279" s="85"/>
      <c r="DJ279" s="85"/>
      <c r="DK279" s="85"/>
      <c r="DL279" s="85"/>
      <c r="DM279" s="85"/>
      <c r="DN279" s="85"/>
      <c r="DO279" s="85"/>
      <c r="DP279" s="85"/>
      <c r="DQ279" s="85"/>
      <c r="DR279" s="85"/>
      <c r="DS279" s="85"/>
      <c r="DT279" s="86"/>
      <c r="DU279" s="81"/>
      <c r="DV279" s="72"/>
      <c r="DW279" s="72"/>
      <c r="DX279" s="72"/>
      <c r="DY279" s="72"/>
      <c r="DZ279" s="74"/>
      <c r="EA279" s="68"/>
      <c r="EB279" s="68"/>
      <c r="EC279" s="68"/>
      <c r="ED279" s="68"/>
      <c r="EE279" s="68"/>
      <c r="EF279" s="68"/>
      <c r="EG279" s="68"/>
      <c r="EH279" s="68"/>
      <c r="EI279" s="68"/>
      <c r="EJ279" s="68"/>
      <c r="EK279" s="68"/>
    </row>
    <row r="280" spans="1:141" ht="30" customHeight="1">
      <c r="A280" s="2" t="s">
        <v>2064</v>
      </c>
      <c r="B280" s="84">
        <v>2026</v>
      </c>
      <c r="C280" s="85" t="s">
        <v>3409</v>
      </c>
      <c r="D280" s="85" t="e">
        <v>#REF!</v>
      </c>
      <c r="E280" s="85" t="s">
        <v>125</v>
      </c>
      <c r="F280" s="85">
        <v>146631</v>
      </c>
      <c r="G280" s="89">
        <v>46045</v>
      </c>
      <c r="H280" s="85" t="s">
        <v>3380</v>
      </c>
      <c r="I280" s="85" t="s">
        <v>3410</v>
      </c>
      <c r="J280" s="92" t="s">
        <v>3411</v>
      </c>
      <c r="K280" s="92" t="s">
        <v>3412</v>
      </c>
      <c r="L280" s="85" t="s">
        <v>3413</v>
      </c>
      <c r="M280" s="85" t="s">
        <v>3385</v>
      </c>
      <c r="N280" s="85">
        <v>80111700</v>
      </c>
      <c r="O280" s="85" t="s">
        <v>3386</v>
      </c>
      <c r="P280" s="85" t="s">
        <v>3414</v>
      </c>
      <c r="Q280" s="85">
        <v>2134</v>
      </c>
      <c r="R280" s="89">
        <v>46041</v>
      </c>
      <c r="S280" s="85">
        <v>1885</v>
      </c>
      <c r="T280" s="89">
        <v>46050</v>
      </c>
      <c r="U280" s="85" t="s">
        <v>3112</v>
      </c>
      <c r="V280" s="85" t="s">
        <v>135</v>
      </c>
      <c r="W280" s="85" t="s">
        <v>136</v>
      </c>
      <c r="X280" s="85">
        <v>1</v>
      </c>
      <c r="Y280" s="85" t="s">
        <v>3388</v>
      </c>
      <c r="Z280" s="85" t="s">
        <v>3413</v>
      </c>
      <c r="AA280" s="85" t="s">
        <v>138</v>
      </c>
      <c r="AB280" s="85" t="s">
        <v>139</v>
      </c>
      <c r="AC280" s="85" t="s">
        <v>203</v>
      </c>
      <c r="AD280" s="85"/>
      <c r="AE280" s="85">
        <v>1019087879</v>
      </c>
      <c r="AF280" s="85">
        <v>0</v>
      </c>
      <c r="AG280" s="89">
        <v>34115</v>
      </c>
      <c r="AH280" s="85" t="s">
        <v>3415</v>
      </c>
      <c r="AI280" s="85" t="e">
        <v>#REF!</v>
      </c>
      <c r="AJ280" s="92">
        <v>3115720422</v>
      </c>
      <c r="AK280" s="85" t="s">
        <v>3416</v>
      </c>
      <c r="AL280" s="85" t="s">
        <v>3187</v>
      </c>
      <c r="AM280" s="85" t="s">
        <v>385</v>
      </c>
      <c r="AN280" s="85" t="s">
        <v>2984</v>
      </c>
      <c r="AO280" s="85">
        <v>1063481921</v>
      </c>
      <c r="AP280" s="85" t="s">
        <v>3007</v>
      </c>
      <c r="AQ280" s="85"/>
      <c r="AR280" s="85"/>
      <c r="AS280" s="89">
        <v>46062</v>
      </c>
      <c r="AT280" s="85"/>
      <c r="AU280" s="85"/>
      <c r="AV280" s="85"/>
      <c r="AW280" s="85"/>
      <c r="AX280" s="85" t="s">
        <v>3008</v>
      </c>
      <c r="AY280" s="85" t="s">
        <v>147</v>
      </c>
      <c r="AZ280" s="105">
        <v>46042</v>
      </c>
      <c r="BA280" s="105">
        <v>46045</v>
      </c>
      <c r="BB280" s="115">
        <v>40920000</v>
      </c>
      <c r="BC280" s="105">
        <v>46051</v>
      </c>
      <c r="BD280" s="105">
        <v>46293</v>
      </c>
      <c r="BE280" s="105">
        <f t="shared" si="12"/>
        <v>46293</v>
      </c>
      <c r="BF280" s="122"/>
      <c r="BG280" s="85" t="s">
        <v>929</v>
      </c>
      <c r="BH280" s="110">
        <v>5115000</v>
      </c>
      <c r="BI280" s="85"/>
      <c r="BJ280" s="85"/>
      <c r="BK280" s="85"/>
      <c r="BL280" s="85"/>
      <c r="BM280" s="85"/>
      <c r="BN280" s="85"/>
      <c r="BO280" s="85"/>
      <c r="BP280" s="85"/>
      <c r="BQ280" s="85"/>
      <c r="BR280" s="85"/>
      <c r="BS280" s="85"/>
      <c r="BT280" s="85"/>
      <c r="BU280" s="85"/>
      <c r="BV280" s="85"/>
      <c r="BW280" s="85"/>
      <c r="BX280" s="85"/>
      <c r="BY280" s="85"/>
      <c r="BZ280" s="85"/>
      <c r="CA280" s="85"/>
      <c r="CB280" s="85"/>
      <c r="CC280" s="85"/>
      <c r="CD280" s="85"/>
      <c r="CE280" s="85"/>
      <c r="CF280" s="85"/>
      <c r="CG280" s="85"/>
      <c r="CH280" s="85"/>
      <c r="CI280" s="85"/>
      <c r="CJ280" s="85"/>
      <c r="CK280" s="85"/>
      <c r="CL280" s="85">
        <v>0</v>
      </c>
      <c r="CM280" s="110">
        <v>40920000</v>
      </c>
      <c r="CN280" s="85"/>
      <c r="CO280" s="89">
        <v>46293</v>
      </c>
      <c r="CP280" s="89">
        <f t="shared" si="11"/>
        <v>46473</v>
      </c>
      <c r="CQ280" s="115">
        <v>40920000</v>
      </c>
      <c r="CR280" s="85" t="s">
        <v>149</v>
      </c>
      <c r="CS280" s="89">
        <v>46045</v>
      </c>
      <c r="CT280" s="128">
        <v>2146101133083</v>
      </c>
      <c r="CU280" s="85"/>
      <c r="CV280" s="85"/>
      <c r="CW280" s="85" t="s">
        <v>3391</v>
      </c>
      <c r="CX280" s="85" t="s">
        <v>203</v>
      </c>
      <c r="CY280" s="85" t="s">
        <v>1214</v>
      </c>
      <c r="CZ280" s="85">
        <v>2442</v>
      </c>
      <c r="DA280" s="85" t="s">
        <v>3118</v>
      </c>
      <c r="DB280" s="85">
        <v>5</v>
      </c>
      <c r="DC280" s="85" t="s">
        <v>153</v>
      </c>
      <c r="DD280" s="85"/>
      <c r="DE280" s="85"/>
      <c r="DF280" s="85"/>
      <c r="DG280" s="85"/>
      <c r="DH280" s="85"/>
      <c r="DI280" s="85"/>
      <c r="DJ280" s="85"/>
      <c r="DK280" s="85"/>
      <c r="DL280" s="85"/>
      <c r="DM280" s="85"/>
      <c r="DN280" s="85"/>
      <c r="DO280" s="85"/>
      <c r="DP280" s="85"/>
      <c r="DQ280" s="85"/>
      <c r="DR280" s="85"/>
      <c r="DS280" s="85"/>
      <c r="DT280" s="86"/>
      <c r="DU280" s="81"/>
      <c r="DV280" s="72"/>
      <c r="DW280" s="72"/>
      <c r="DX280" s="72"/>
      <c r="DY280" s="72"/>
      <c r="DZ280" s="74"/>
      <c r="EA280" s="68"/>
      <c r="EB280" s="68"/>
      <c r="EC280" s="68"/>
      <c r="ED280" s="68"/>
      <c r="EE280" s="68"/>
      <c r="EF280" s="68"/>
      <c r="EG280" s="68"/>
      <c r="EH280" s="68"/>
      <c r="EI280" s="68"/>
      <c r="EJ280" s="68"/>
      <c r="EK280" s="68"/>
    </row>
    <row r="281" spans="1:141" ht="30" customHeight="1">
      <c r="A281" s="2" t="s">
        <v>2064</v>
      </c>
      <c r="B281" s="84">
        <v>2026</v>
      </c>
      <c r="C281" s="85" t="s">
        <v>3417</v>
      </c>
      <c r="D281" s="85" t="e">
        <v>#REF!</v>
      </c>
      <c r="E281" s="85" t="s">
        <v>125</v>
      </c>
      <c r="F281" s="85">
        <v>146631</v>
      </c>
      <c r="G281" s="89">
        <v>46045</v>
      </c>
      <c r="H281" s="85" t="s">
        <v>3380</v>
      </c>
      <c r="I281" s="85" t="s">
        <v>3418</v>
      </c>
      <c r="J281" s="92" t="s">
        <v>3419</v>
      </c>
      <c r="K281" s="92" t="s">
        <v>3420</v>
      </c>
      <c r="L281" s="85" t="s">
        <v>3421</v>
      </c>
      <c r="M281" s="85" t="s">
        <v>3385</v>
      </c>
      <c r="N281" s="85">
        <v>80111700</v>
      </c>
      <c r="O281" s="85" t="s">
        <v>3386</v>
      </c>
      <c r="P281" s="85" t="s">
        <v>3422</v>
      </c>
      <c r="Q281" s="85">
        <v>2134</v>
      </c>
      <c r="R281" s="89">
        <v>46041</v>
      </c>
      <c r="S281" s="85">
        <v>1888</v>
      </c>
      <c r="T281" s="89">
        <v>46050</v>
      </c>
      <c r="U281" s="85" t="s">
        <v>3112</v>
      </c>
      <c r="V281" s="85" t="s">
        <v>135</v>
      </c>
      <c r="W281" s="85" t="s">
        <v>136</v>
      </c>
      <c r="X281" s="85">
        <v>1</v>
      </c>
      <c r="Y281" s="85" t="s">
        <v>3388</v>
      </c>
      <c r="Z281" s="85" t="s">
        <v>3421</v>
      </c>
      <c r="AA281" s="85" t="s">
        <v>138</v>
      </c>
      <c r="AB281" s="85" t="s">
        <v>139</v>
      </c>
      <c r="AC281" s="85" t="s">
        <v>203</v>
      </c>
      <c r="AD281" s="85"/>
      <c r="AE281" s="85">
        <v>57407119</v>
      </c>
      <c r="AF281" s="85">
        <v>3</v>
      </c>
      <c r="AG281" s="89">
        <v>24127</v>
      </c>
      <c r="AH281" s="85" t="s">
        <v>3423</v>
      </c>
      <c r="AI281" s="85" t="e">
        <v>#REF!</v>
      </c>
      <c r="AJ281" s="92">
        <v>3008769378</v>
      </c>
      <c r="AK281" s="85" t="s">
        <v>3424</v>
      </c>
      <c r="AL281" s="85" t="s">
        <v>3187</v>
      </c>
      <c r="AM281" s="85" t="s">
        <v>385</v>
      </c>
      <c r="AN281" s="85" t="s">
        <v>2984</v>
      </c>
      <c r="AO281" s="85">
        <v>1063481921</v>
      </c>
      <c r="AP281" s="85" t="s">
        <v>3007</v>
      </c>
      <c r="AQ281" s="85"/>
      <c r="AR281" s="85"/>
      <c r="AS281" s="89">
        <v>46062</v>
      </c>
      <c r="AT281" s="85"/>
      <c r="AU281" s="85"/>
      <c r="AV281" s="85"/>
      <c r="AW281" s="85"/>
      <c r="AX281" s="85" t="s">
        <v>3008</v>
      </c>
      <c r="AY281" s="85" t="s">
        <v>147</v>
      </c>
      <c r="AZ281" s="105">
        <v>46042</v>
      </c>
      <c r="BA281" s="105">
        <v>46045</v>
      </c>
      <c r="BB281" s="115">
        <v>40920000</v>
      </c>
      <c r="BC281" s="105">
        <v>46057</v>
      </c>
      <c r="BD281" s="105">
        <v>46298</v>
      </c>
      <c r="BE281" s="105">
        <f t="shared" si="12"/>
        <v>46298</v>
      </c>
      <c r="BF281" s="122"/>
      <c r="BG281" s="85" t="s">
        <v>929</v>
      </c>
      <c r="BH281" s="110">
        <v>5115000</v>
      </c>
      <c r="BI281" s="85"/>
      <c r="BJ281" s="85"/>
      <c r="BK281" s="85"/>
      <c r="BL281" s="85"/>
      <c r="BM281" s="85"/>
      <c r="BN281" s="85"/>
      <c r="BO281" s="85"/>
      <c r="BP281" s="85"/>
      <c r="BQ281" s="85"/>
      <c r="BR281" s="85"/>
      <c r="BS281" s="85"/>
      <c r="BT281" s="85"/>
      <c r="BU281" s="85"/>
      <c r="BV281" s="85"/>
      <c r="BW281" s="85"/>
      <c r="BX281" s="85"/>
      <c r="BY281" s="85"/>
      <c r="BZ281" s="85"/>
      <c r="CA281" s="85"/>
      <c r="CB281" s="85"/>
      <c r="CC281" s="85"/>
      <c r="CD281" s="85"/>
      <c r="CE281" s="85"/>
      <c r="CF281" s="85"/>
      <c r="CG281" s="85"/>
      <c r="CH281" s="85"/>
      <c r="CI281" s="85"/>
      <c r="CJ281" s="85"/>
      <c r="CK281" s="85"/>
      <c r="CL281" s="85">
        <v>0</v>
      </c>
      <c r="CM281" s="110">
        <v>40920000</v>
      </c>
      <c r="CN281" s="85"/>
      <c r="CO281" s="89">
        <v>46298</v>
      </c>
      <c r="CP281" s="89">
        <f t="shared" si="11"/>
        <v>46478</v>
      </c>
      <c r="CQ281" s="115">
        <v>40920000</v>
      </c>
      <c r="CR281" s="85" t="s">
        <v>149</v>
      </c>
      <c r="CS281" s="89">
        <v>46048</v>
      </c>
      <c r="CT281" s="128">
        <v>1446101169780</v>
      </c>
      <c r="CU281" s="85"/>
      <c r="CV281" s="85"/>
      <c r="CW281" s="85" t="s">
        <v>3391</v>
      </c>
      <c r="CX281" s="85" t="s">
        <v>203</v>
      </c>
      <c r="CY281" s="85" t="s">
        <v>1214</v>
      </c>
      <c r="CZ281" s="85">
        <v>2442</v>
      </c>
      <c r="DA281" s="85" t="s">
        <v>3118</v>
      </c>
      <c r="DB281" s="85">
        <v>5</v>
      </c>
      <c r="DC281" s="85" t="s">
        <v>153</v>
      </c>
      <c r="DD281" s="85"/>
      <c r="DE281" s="85"/>
      <c r="DF281" s="85"/>
      <c r="DG281" s="85"/>
      <c r="DH281" s="85"/>
      <c r="DI281" s="85"/>
      <c r="DJ281" s="85"/>
      <c r="DK281" s="85"/>
      <c r="DL281" s="85"/>
      <c r="DM281" s="85"/>
      <c r="DN281" s="85"/>
      <c r="DO281" s="85"/>
      <c r="DP281" s="85"/>
      <c r="DQ281" s="85"/>
      <c r="DR281" s="85"/>
      <c r="DS281" s="85"/>
      <c r="DT281" s="86"/>
      <c r="DU281" s="81"/>
      <c r="DV281" s="72"/>
      <c r="DW281" s="72"/>
      <c r="DX281" s="72"/>
      <c r="DY281" s="72"/>
      <c r="DZ281" s="74"/>
      <c r="EA281" s="68"/>
      <c r="EB281" s="68"/>
      <c r="EC281" s="68"/>
      <c r="ED281" s="68"/>
      <c r="EE281" s="68"/>
      <c r="EF281" s="68"/>
      <c r="EG281" s="68"/>
      <c r="EH281" s="68"/>
      <c r="EI281" s="68"/>
      <c r="EJ281" s="68"/>
      <c r="EK281" s="68"/>
    </row>
    <row r="282" spans="1:141" ht="30" customHeight="1">
      <c r="A282" s="2" t="s">
        <v>2064</v>
      </c>
      <c r="B282" s="84">
        <v>2026</v>
      </c>
      <c r="C282" s="85" t="s">
        <v>3425</v>
      </c>
      <c r="D282" s="85" t="e">
        <v>#REF!</v>
      </c>
      <c r="E282" s="85" t="s">
        <v>125</v>
      </c>
      <c r="F282" s="85">
        <v>146631</v>
      </c>
      <c r="G282" s="89">
        <v>46045</v>
      </c>
      <c r="H282" s="85" t="s">
        <v>3380</v>
      </c>
      <c r="I282" s="85" t="s">
        <v>3426</v>
      </c>
      <c r="J282" s="92" t="s">
        <v>3427</v>
      </c>
      <c r="K282" s="92" t="s">
        <v>3428</v>
      </c>
      <c r="L282" s="85" t="s">
        <v>3429</v>
      </c>
      <c r="M282" s="85" t="s">
        <v>3385</v>
      </c>
      <c r="N282" s="85">
        <v>80111700</v>
      </c>
      <c r="O282" s="85" t="s">
        <v>3386</v>
      </c>
      <c r="P282" s="85" t="s">
        <v>3430</v>
      </c>
      <c r="Q282" s="85">
        <v>2134</v>
      </c>
      <c r="R282" s="89">
        <v>46041</v>
      </c>
      <c r="S282" s="85">
        <v>1895</v>
      </c>
      <c r="T282" s="89">
        <v>46050</v>
      </c>
      <c r="U282" s="85" t="s">
        <v>3112</v>
      </c>
      <c r="V282" s="85" t="s">
        <v>135</v>
      </c>
      <c r="W282" s="85" t="s">
        <v>136</v>
      </c>
      <c r="X282" s="85">
        <v>1</v>
      </c>
      <c r="Y282" s="85" t="s">
        <v>3388</v>
      </c>
      <c r="Z282" s="85" t="s">
        <v>3429</v>
      </c>
      <c r="AA282" s="85" t="s">
        <v>138</v>
      </c>
      <c r="AB282" s="85" t="s">
        <v>139</v>
      </c>
      <c r="AC282" s="85" t="s">
        <v>360</v>
      </c>
      <c r="AD282" s="85"/>
      <c r="AE282" s="85">
        <v>1102835276</v>
      </c>
      <c r="AF282" s="85">
        <v>0</v>
      </c>
      <c r="AG282" s="89">
        <v>33080</v>
      </c>
      <c r="AH282" s="85" t="s">
        <v>3431</v>
      </c>
      <c r="AI282" s="85"/>
      <c r="AJ282" s="92">
        <v>3007352565</v>
      </c>
      <c r="AK282" s="85" t="s">
        <v>3432</v>
      </c>
      <c r="AL282" s="85" t="s">
        <v>3187</v>
      </c>
      <c r="AM282" s="85" t="s">
        <v>234</v>
      </c>
      <c r="AN282" s="85" t="s">
        <v>2984</v>
      </c>
      <c r="AO282" s="85">
        <v>1063481921</v>
      </c>
      <c r="AP282" s="85" t="s">
        <v>3007</v>
      </c>
      <c r="AQ282" s="85"/>
      <c r="AR282" s="85"/>
      <c r="AS282" s="89">
        <v>46062</v>
      </c>
      <c r="AT282" s="85"/>
      <c r="AU282" s="85"/>
      <c r="AV282" s="85"/>
      <c r="AW282" s="85"/>
      <c r="AX282" s="85" t="s">
        <v>3008</v>
      </c>
      <c r="AY282" s="85" t="s">
        <v>147</v>
      </c>
      <c r="AZ282" s="105">
        <v>46042</v>
      </c>
      <c r="BA282" s="105">
        <v>46045</v>
      </c>
      <c r="BB282" s="115">
        <v>40920000</v>
      </c>
      <c r="BC282" s="105">
        <v>46051</v>
      </c>
      <c r="BD282" s="105">
        <v>46293</v>
      </c>
      <c r="BE282" s="105">
        <f t="shared" si="12"/>
        <v>46293</v>
      </c>
      <c r="BF282" s="122"/>
      <c r="BG282" s="85" t="s">
        <v>929</v>
      </c>
      <c r="BH282" s="110">
        <v>5115000</v>
      </c>
      <c r="BI282" s="85"/>
      <c r="BJ282" s="85"/>
      <c r="BK282" s="85"/>
      <c r="BL282" s="85"/>
      <c r="BM282" s="85"/>
      <c r="BN282" s="85"/>
      <c r="BO282" s="85"/>
      <c r="BP282" s="85"/>
      <c r="BQ282" s="85"/>
      <c r="BR282" s="85"/>
      <c r="BS282" s="85"/>
      <c r="BT282" s="85"/>
      <c r="BU282" s="85"/>
      <c r="BV282" s="85"/>
      <c r="BW282" s="85"/>
      <c r="BX282" s="85"/>
      <c r="BY282" s="85"/>
      <c r="BZ282" s="85"/>
      <c r="CA282" s="85"/>
      <c r="CB282" s="85"/>
      <c r="CC282" s="85"/>
      <c r="CD282" s="85"/>
      <c r="CE282" s="85"/>
      <c r="CF282" s="85"/>
      <c r="CG282" s="85"/>
      <c r="CH282" s="85"/>
      <c r="CI282" s="85"/>
      <c r="CJ282" s="85"/>
      <c r="CK282" s="85"/>
      <c r="CL282" s="85">
        <v>0</v>
      </c>
      <c r="CM282" s="110">
        <v>40920000</v>
      </c>
      <c r="CN282" s="85"/>
      <c r="CO282" s="89">
        <v>46293</v>
      </c>
      <c r="CP282" s="89">
        <f t="shared" si="11"/>
        <v>46473</v>
      </c>
      <c r="CQ282" s="115">
        <v>40920000</v>
      </c>
      <c r="CR282" s="85" t="s">
        <v>223</v>
      </c>
      <c r="CS282" s="89">
        <v>46048</v>
      </c>
      <c r="CT282" s="128">
        <v>2146101134950</v>
      </c>
      <c r="CU282" s="85"/>
      <c r="CV282" s="85"/>
      <c r="CW282" s="85" t="s">
        <v>3391</v>
      </c>
      <c r="CX282" s="85" t="s">
        <v>360</v>
      </c>
      <c r="CY282" s="85" t="s">
        <v>1214</v>
      </c>
      <c r="CZ282" s="85">
        <v>2442</v>
      </c>
      <c r="DA282" s="85" t="s">
        <v>3118</v>
      </c>
      <c r="DB282" s="85">
        <v>5</v>
      </c>
      <c r="DC282" s="85" t="s">
        <v>153</v>
      </c>
      <c r="DD282" s="85"/>
      <c r="DE282" s="85"/>
      <c r="DF282" s="85"/>
      <c r="DG282" s="85"/>
      <c r="DH282" s="85"/>
      <c r="DI282" s="85"/>
      <c r="DJ282" s="85"/>
      <c r="DK282" s="85"/>
      <c r="DL282" s="85"/>
      <c r="DM282" s="85"/>
      <c r="DN282" s="85"/>
      <c r="DO282" s="85"/>
      <c r="DP282" s="85"/>
      <c r="DQ282" s="85"/>
      <c r="DR282" s="85"/>
      <c r="DS282" s="85"/>
      <c r="DT282" s="86"/>
      <c r="DU282" s="81"/>
      <c r="DV282" s="72"/>
      <c r="DW282" s="72"/>
      <c r="DX282" s="72"/>
      <c r="DY282" s="72"/>
      <c r="DZ282" s="74"/>
      <c r="EA282" s="68"/>
      <c r="EB282" s="68"/>
      <c r="EC282" s="68"/>
      <c r="ED282" s="68"/>
      <c r="EE282" s="68"/>
      <c r="EF282" s="68"/>
      <c r="EG282" s="68"/>
      <c r="EH282" s="68"/>
      <c r="EI282" s="68"/>
      <c r="EJ282" s="68"/>
      <c r="EK282" s="68"/>
    </row>
    <row r="283" spans="1:141" ht="30" customHeight="1">
      <c r="A283" s="2" t="s">
        <v>2064</v>
      </c>
      <c r="B283" s="84">
        <v>2026</v>
      </c>
      <c r="C283" s="85" t="s">
        <v>3433</v>
      </c>
      <c r="D283" s="85" t="e">
        <v>#REF!</v>
      </c>
      <c r="E283" s="85" t="s">
        <v>125</v>
      </c>
      <c r="F283" s="85">
        <v>146631</v>
      </c>
      <c r="G283" s="89">
        <v>46045</v>
      </c>
      <c r="H283" s="85" t="s">
        <v>3380</v>
      </c>
      <c r="I283" s="85" t="s">
        <v>3434</v>
      </c>
      <c r="J283" s="92" t="s">
        <v>3435</v>
      </c>
      <c r="K283" s="92" t="s">
        <v>3436</v>
      </c>
      <c r="L283" s="85" t="s">
        <v>3437</v>
      </c>
      <c r="M283" s="85" t="s">
        <v>3385</v>
      </c>
      <c r="N283" s="85">
        <v>80111700</v>
      </c>
      <c r="O283" s="85" t="s">
        <v>3386</v>
      </c>
      <c r="P283" s="85" t="s">
        <v>3438</v>
      </c>
      <c r="Q283" s="85">
        <v>2134</v>
      </c>
      <c r="R283" s="89">
        <v>46041</v>
      </c>
      <c r="S283" s="85">
        <v>1954</v>
      </c>
      <c r="T283" s="89">
        <v>46055</v>
      </c>
      <c r="U283" s="85" t="s">
        <v>3112</v>
      </c>
      <c r="V283" s="85" t="s">
        <v>135</v>
      </c>
      <c r="W283" s="85" t="s">
        <v>136</v>
      </c>
      <c r="X283" s="85">
        <v>1</v>
      </c>
      <c r="Y283" s="85" t="s">
        <v>3388</v>
      </c>
      <c r="Z283" s="85" t="s">
        <v>3437</v>
      </c>
      <c r="AA283" s="85" t="s">
        <v>138</v>
      </c>
      <c r="AB283" s="85" t="s">
        <v>139</v>
      </c>
      <c r="AC283" s="85" t="s">
        <v>203</v>
      </c>
      <c r="AD283" s="85"/>
      <c r="AE283" s="85">
        <v>1070924044</v>
      </c>
      <c r="AF283" s="85">
        <v>5</v>
      </c>
      <c r="AG283" s="89">
        <v>35115</v>
      </c>
      <c r="AH283" s="85" t="s">
        <v>3439</v>
      </c>
      <c r="AI283" s="85" t="e">
        <v>#REF!</v>
      </c>
      <c r="AJ283" s="92">
        <v>6014618112</v>
      </c>
      <c r="AK283" s="85" t="s">
        <v>3440</v>
      </c>
      <c r="AL283" s="85" t="s">
        <v>3187</v>
      </c>
      <c r="AM283" s="85" t="s">
        <v>234</v>
      </c>
      <c r="AN283" s="85" t="s">
        <v>2984</v>
      </c>
      <c r="AO283" s="85">
        <v>1063481921</v>
      </c>
      <c r="AP283" s="85" t="s">
        <v>3007</v>
      </c>
      <c r="AQ283" s="85"/>
      <c r="AR283" s="85"/>
      <c r="AS283" s="89">
        <v>46062</v>
      </c>
      <c r="AT283" s="85"/>
      <c r="AU283" s="85"/>
      <c r="AV283" s="85"/>
      <c r="AW283" s="85"/>
      <c r="AX283" s="85" t="s">
        <v>3008</v>
      </c>
      <c r="AY283" s="85" t="s">
        <v>147</v>
      </c>
      <c r="AZ283" s="105">
        <v>46042</v>
      </c>
      <c r="BA283" s="105">
        <v>46050</v>
      </c>
      <c r="BB283" s="115">
        <v>40920000</v>
      </c>
      <c r="BC283" s="105">
        <v>46055</v>
      </c>
      <c r="BD283" s="105">
        <v>46296</v>
      </c>
      <c r="BE283" s="105">
        <f t="shared" si="12"/>
        <v>46296</v>
      </c>
      <c r="BF283" s="122"/>
      <c r="BG283" s="85" t="s">
        <v>929</v>
      </c>
      <c r="BH283" s="110">
        <v>5115000</v>
      </c>
      <c r="BI283" s="85"/>
      <c r="BJ283" s="85"/>
      <c r="BK283" s="85"/>
      <c r="BL283" s="85"/>
      <c r="BM283" s="85"/>
      <c r="BN283" s="85"/>
      <c r="BO283" s="85"/>
      <c r="BP283" s="85"/>
      <c r="BQ283" s="85"/>
      <c r="BR283" s="85"/>
      <c r="BS283" s="85"/>
      <c r="BT283" s="85"/>
      <c r="BU283" s="85"/>
      <c r="BV283" s="85"/>
      <c r="BW283" s="85"/>
      <c r="BX283" s="85"/>
      <c r="BY283" s="85"/>
      <c r="BZ283" s="85"/>
      <c r="CA283" s="85"/>
      <c r="CB283" s="85"/>
      <c r="CC283" s="85"/>
      <c r="CD283" s="85"/>
      <c r="CE283" s="85"/>
      <c r="CF283" s="85"/>
      <c r="CG283" s="85"/>
      <c r="CH283" s="85"/>
      <c r="CI283" s="85"/>
      <c r="CJ283" s="85"/>
      <c r="CK283" s="85"/>
      <c r="CL283" s="85">
        <v>0</v>
      </c>
      <c r="CM283" s="110">
        <v>40920000</v>
      </c>
      <c r="CN283" s="85"/>
      <c r="CO283" s="89">
        <v>46296</v>
      </c>
      <c r="CP283" s="89">
        <f t="shared" si="11"/>
        <v>46476</v>
      </c>
      <c r="CQ283" s="115">
        <v>40920000</v>
      </c>
      <c r="CR283" s="85" t="s">
        <v>149</v>
      </c>
      <c r="CS283" s="89">
        <v>46050</v>
      </c>
      <c r="CT283" s="128">
        <v>1446101166143</v>
      </c>
      <c r="CU283" s="85"/>
      <c r="CV283" s="85"/>
      <c r="CW283" s="85" t="s">
        <v>3391</v>
      </c>
      <c r="CX283" s="85" t="s">
        <v>203</v>
      </c>
      <c r="CY283" s="85" t="s">
        <v>1214</v>
      </c>
      <c r="CZ283" s="85">
        <v>2442</v>
      </c>
      <c r="DA283" s="85" t="s">
        <v>3118</v>
      </c>
      <c r="DB283" s="85">
        <v>5</v>
      </c>
      <c r="DC283" s="85" t="s">
        <v>153</v>
      </c>
      <c r="DD283" s="85"/>
      <c r="DE283" s="85"/>
      <c r="DF283" s="85"/>
      <c r="DG283" s="85"/>
      <c r="DH283" s="85"/>
      <c r="DI283" s="85"/>
      <c r="DJ283" s="85"/>
      <c r="DK283" s="85"/>
      <c r="DL283" s="85"/>
      <c r="DM283" s="85"/>
      <c r="DN283" s="85"/>
      <c r="DO283" s="85"/>
      <c r="DP283" s="85"/>
      <c r="DQ283" s="85"/>
      <c r="DR283" s="85"/>
      <c r="DS283" s="85"/>
      <c r="DT283" s="86"/>
      <c r="DU283" s="81"/>
      <c r="DV283" s="72"/>
      <c r="DW283" s="72"/>
      <c r="DX283" s="72"/>
      <c r="DY283" s="72"/>
      <c r="DZ283" s="74"/>
      <c r="EA283" s="68"/>
      <c r="EB283" s="68"/>
      <c r="EC283" s="68"/>
      <c r="ED283" s="68"/>
      <c r="EE283" s="68"/>
      <c r="EF283" s="68"/>
      <c r="EG283" s="68"/>
      <c r="EH283" s="68"/>
      <c r="EI283" s="68"/>
      <c r="EJ283" s="68"/>
      <c r="EK283" s="68"/>
    </row>
    <row r="284" spans="1:141" ht="30" customHeight="1">
      <c r="A284" s="2" t="s">
        <v>2064</v>
      </c>
      <c r="B284" s="84">
        <v>2026</v>
      </c>
      <c r="C284" s="85" t="s">
        <v>3441</v>
      </c>
      <c r="D284" s="85" t="e">
        <v>#REF!</v>
      </c>
      <c r="E284" s="85" t="s">
        <v>125</v>
      </c>
      <c r="F284" s="85">
        <v>146631</v>
      </c>
      <c r="G284" s="89">
        <v>46045</v>
      </c>
      <c r="H284" s="85" t="s">
        <v>3380</v>
      </c>
      <c r="I284" s="85" t="s">
        <v>3442</v>
      </c>
      <c r="J284" s="92" t="s">
        <v>3443</v>
      </c>
      <c r="K284" s="92" t="s">
        <v>3444</v>
      </c>
      <c r="L284" s="85" t="s">
        <v>3445</v>
      </c>
      <c r="M284" s="85" t="s">
        <v>3385</v>
      </c>
      <c r="N284" s="85">
        <v>80111700</v>
      </c>
      <c r="O284" s="85" t="s">
        <v>3386</v>
      </c>
      <c r="P284" s="85" t="s">
        <v>3446</v>
      </c>
      <c r="Q284" s="85">
        <v>2134</v>
      </c>
      <c r="R284" s="89">
        <v>46041</v>
      </c>
      <c r="S284" s="85">
        <v>1896</v>
      </c>
      <c r="T284" s="89">
        <v>46050</v>
      </c>
      <c r="U284" s="85" t="s">
        <v>3112</v>
      </c>
      <c r="V284" s="85" t="s">
        <v>135</v>
      </c>
      <c r="W284" s="85" t="s">
        <v>136</v>
      </c>
      <c r="X284" s="85">
        <v>1</v>
      </c>
      <c r="Y284" s="85" t="s">
        <v>3388</v>
      </c>
      <c r="Z284" s="85" t="s">
        <v>3445</v>
      </c>
      <c r="AA284" s="85" t="s">
        <v>138</v>
      </c>
      <c r="AB284" s="85" t="s">
        <v>139</v>
      </c>
      <c r="AC284" s="85" t="s">
        <v>360</v>
      </c>
      <c r="AD284" s="85"/>
      <c r="AE284" s="85">
        <v>1007687711</v>
      </c>
      <c r="AF284" s="85">
        <v>3</v>
      </c>
      <c r="AG284" s="89">
        <v>36624</v>
      </c>
      <c r="AH284" s="85" t="s">
        <v>3447</v>
      </c>
      <c r="AI284" s="85"/>
      <c r="AJ284" s="92">
        <v>3194646227</v>
      </c>
      <c r="AK284" s="85" t="s">
        <v>3448</v>
      </c>
      <c r="AL284" s="85" t="s">
        <v>3187</v>
      </c>
      <c r="AM284" s="85" t="s">
        <v>234</v>
      </c>
      <c r="AN284" s="85" t="s">
        <v>2984</v>
      </c>
      <c r="AO284" s="85">
        <v>1063481921</v>
      </c>
      <c r="AP284" s="85" t="s">
        <v>3007</v>
      </c>
      <c r="AQ284" s="85"/>
      <c r="AR284" s="85"/>
      <c r="AS284" s="89">
        <v>46062</v>
      </c>
      <c r="AT284" s="85"/>
      <c r="AU284" s="85"/>
      <c r="AV284" s="85"/>
      <c r="AW284" s="85"/>
      <c r="AX284" s="85" t="s">
        <v>3008</v>
      </c>
      <c r="AY284" s="85" t="s">
        <v>147</v>
      </c>
      <c r="AZ284" s="105">
        <v>46042</v>
      </c>
      <c r="BA284" s="105">
        <v>46048</v>
      </c>
      <c r="BB284" s="115">
        <v>40920000</v>
      </c>
      <c r="BC284" s="105">
        <v>46051</v>
      </c>
      <c r="BD284" s="105">
        <v>46293</v>
      </c>
      <c r="BE284" s="105">
        <f t="shared" si="12"/>
        <v>46293</v>
      </c>
      <c r="BF284" s="122"/>
      <c r="BG284" s="85" t="s">
        <v>929</v>
      </c>
      <c r="BH284" s="110">
        <v>5115000</v>
      </c>
      <c r="BI284" s="85"/>
      <c r="BJ284" s="85"/>
      <c r="BK284" s="85"/>
      <c r="BL284" s="85"/>
      <c r="BM284" s="85"/>
      <c r="BN284" s="85"/>
      <c r="BO284" s="85"/>
      <c r="BP284" s="85"/>
      <c r="BQ284" s="85"/>
      <c r="BR284" s="85"/>
      <c r="BS284" s="85"/>
      <c r="BT284" s="85"/>
      <c r="BU284" s="85"/>
      <c r="BV284" s="85"/>
      <c r="BW284" s="85"/>
      <c r="BX284" s="85"/>
      <c r="BY284" s="85"/>
      <c r="BZ284" s="85"/>
      <c r="CA284" s="85"/>
      <c r="CB284" s="85"/>
      <c r="CC284" s="85"/>
      <c r="CD284" s="85"/>
      <c r="CE284" s="85"/>
      <c r="CF284" s="85"/>
      <c r="CG284" s="85"/>
      <c r="CH284" s="85"/>
      <c r="CI284" s="85"/>
      <c r="CJ284" s="85"/>
      <c r="CK284" s="85"/>
      <c r="CL284" s="85">
        <v>0</v>
      </c>
      <c r="CM284" s="110">
        <v>40920000</v>
      </c>
      <c r="CN284" s="85"/>
      <c r="CO284" s="89">
        <v>46293</v>
      </c>
      <c r="CP284" s="89">
        <f t="shared" si="11"/>
        <v>46473</v>
      </c>
      <c r="CQ284" s="115">
        <v>40920000</v>
      </c>
      <c r="CR284" s="85" t="s">
        <v>149</v>
      </c>
      <c r="CS284" s="89">
        <v>46049</v>
      </c>
      <c r="CT284" s="128">
        <v>2146101135692</v>
      </c>
      <c r="CU284" s="85"/>
      <c r="CV284" s="85"/>
      <c r="CW284" s="85" t="s">
        <v>3391</v>
      </c>
      <c r="CX284" s="85" t="s">
        <v>360</v>
      </c>
      <c r="CY284" s="85" t="s">
        <v>1214</v>
      </c>
      <c r="CZ284" s="85">
        <v>2442</v>
      </c>
      <c r="DA284" s="85" t="s">
        <v>3118</v>
      </c>
      <c r="DB284" s="85">
        <v>5</v>
      </c>
      <c r="DC284" s="85" t="s">
        <v>153</v>
      </c>
      <c r="DD284" s="85"/>
      <c r="DE284" s="85"/>
      <c r="DF284" s="85"/>
      <c r="DG284" s="85"/>
      <c r="DH284" s="85"/>
      <c r="DI284" s="85"/>
      <c r="DJ284" s="85"/>
      <c r="DK284" s="85"/>
      <c r="DL284" s="85"/>
      <c r="DM284" s="85"/>
      <c r="DN284" s="85"/>
      <c r="DO284" s="85"/>
      <c r="DP284" s="85"/>
      <c r="DQ284" s="85"/>
      <c r="DR284" s="85"/>
      <c r="DS284" s="85"/>
      <c r="DT284" s="86"/>
      <c r="DU284" s="81"/>
      <c r="DV284" s="72"/>
      <c r="DW284" s="72"/>
      <c r="DX284" s="72"/>
      <c r="DY284" s="72"/>
      <c r="DZ284" s="74"/>
      <c r="EA284" s="68"/>
      <c r="EB284" s="68"/>
      <c r="EC284" s="68"/>
      <c r="ED284" s="68"/>
      <c r="EE284" s="68"/>
      <c r="EF284" s="68"/>
      <c r="EG284" s="68"/>
      <c r="EH284" s="68"/>
      <c r="EI284" s="68"/>
      <c r="EJ284" s="68"/>
      <c r="EK284" s="68"/>
    </row>
    <row r="285" spans="1:141" ht="30" customHeight="1">
      <c r="A285" s="2" t="s">
        <v>2064</v>
      </c>
      <c r="B285" s="84">
        <v>2026</v>
      </c>
      <c r="C285" s="85" t="s">
        <v>3449</v>
      </c>
      <c r="D285" s="85" t="e">
        <v>#REF!</v>
      </c>
      <c r="E285" s="85" t="s">
        <v>125</v>
      </c>
      <c r="F285" s="85">
        <v>146631</v>
      </c>
      <c r="G285" s="89">
        <v>46045</v>
      </c>
      <c r="H285" s="85" t="s">
        <v>3380</v>
      </c>
      <c r="I285" s="85" t="s">
        <v>3450</v>
      </c>
      <c r="J285" s="92" t="s">
        <v>3451</v>
      </c>
      <c r="K285" s="92" t="s">
        <v>3452</v>
      </c>
      <c r="L285" s="85" t="s">
        <v>3453</v>
      </c>
      <c r="M285" s="85" t="s">
        <v>3385</v>
      </c>
      <c r="N285" s="85">
        <v>80111700</v>
      </c>
      <c r="O285" s="85" t="s">
        <v>3386</v>
      </c>
      <c r="P285" s="85" t="s">
        <v>3454</v>
      </c>
      <c r="Q285" s="85">
        <v>2134</v>
      </c>
      <c r="R285" s="89">
        <v>46041</v>
      </c>
      <c r="S285" s="85">
        <v>1897</v>
      </c>
      <c r="T285" s="89">
        <v>46050</v>
      </c>
      <c r="U285" s="85" t="s">
        <v>3112</v>
      </c>
      <c r="V285" s="85" t="s">
        <v>135</v>
      </c>
      <c r="W285" s="85" t="s">
        <v>136</v>
      </c>
      <c r="X285" s="85">
        <v>1</v>
      </c>
      <c r="Y285" s="85" t="s">
        <v>3388</v>
      </c>
      <c r="Z285" s="85" t="s">
        <v>3453</v>
      </c>
      <c r="AA285" s="85" t="s">
        <v>138</v>
      </c>
      <c r="AB285" s="85" t="s">
        <v>139</v>
      </c>
      <c r="AC285" s="85" t="s">
        <v>360</v>
      </c>
      <c r="AD285" s="85"/>
      <c r="AE285" s="85">
        <v>1019069829</v>
      </c>
      <c r="AF285" s="85">
        <v>6</v>
      </c>
      <c r="AG285" s="89">
        <v>33694</v>
      </c>
      <c r="AH285" s="85" t="s">
        <v>3455</v>
      </c>
      <c r="AI285" s="85"/>
      <c r="AJ285" s="92">
        <v>3134748247</v>
      </c>
      <c r="AK285" s="85" t="s">
        <v>3456</v>
      </c>
      <c r="AL285" s="85" t="s">
        <v>3187</v>
      </c>
      <c r="AM285" s="85" t="s">
        <v>385</v>
      </c>
      <c r="AN285" s="85" t="s">
        <v>2984</v>
      </c>
      <c r="AO285" s="85">
        <v>1063481921</v>
      </c>
      <c r="AP285" s="85" t="s">
        <v>3007</v>
      </c>
      <c r="AQ285" s="85"/>
      <c r="AR285" s="85"/>
      <c r="AS285" s="89">
        <v>46062</v>
      </c>
      <c r="AT285" s="85"/>
      <c r="AU285" s="85"/>
      <c r="AV285" s="85"/>
      <c r="AW285" s="85"/>
      <c r="AX285" s="85" t="s">
        <v>3008</v>
      </c>
      <c r="AY285" s="85" t="s">
        <v>147</v>
      </c>
      <c r="AZ285" s="105">
        <v>46042</v>
      </c>
      <c r="BA285" s="105">
        <v>46048</v>
      </c>
      <c r="BB285" s="115">
        <v>40920000</v>
      </c>
      <c r="BC285" s="105">
        <v>46056</v>
      </c>
      <c r="BD285" s="105">
        <v>46297</v>
      </c>
      <c r="BE285" s="105">
        <f t="shared" si="12"/>
        <v>46297</v>
      </c>
      <c r="BF285" s="122"/>
      <c r="BG285" s="85" t="s">
        <v>929</v>
      </c>
      <c r="BH285" s="110">
        <v>5115000</v>
      </c>
      <c r="BI285" s="85"/>
      <c r="BJ285" s="85"/>
      <c r="BK285" s="85"/>
      <c r="BL285" s="85"/>
      <c r="BM285" s="85"/>
      <c r="BN285" s="85"/>
      <c r="BO285" s="85"/>
      <c r="BP285" s="85"/>
      <c r="BQ285" s="85"/>
      <c r="BR285" s="85"/>
      <c r="BS285" s="85"/>
      <c r="BT285" s="85"/>
      <c r="BU285" s="85"/>
      <c r="BV285" s="85"/>
      <c r="BW285" s="85"/>
      <c r="BX285" s="85"/>
      <c r="BY285" s="85"/>
      <c r="BZ285" s="85"/>
      <c r="CA285" s="85"/>
      <c r="CB285" s="85"/>
      <c r="CC285" s="85"/>
      <c r="CD285" s="85"/>
      <c r="CE285" s="85"/>
      <c r="CF285" s="85"/>
      <c r="CG285" s="85"/>
      <c r="CH285" s="85"/>
      <c r="CI285" s="85"/>
      <c r="CJ285" s="85"/>
      <c r="CK285" s="85"/>
      <c r="CL285" s="85">
        <v>0</v>
      </c>
      <c r="CM285" s="110">
        <v>40920000</v>
      </c>
      <c r="CN285" s="85"/>
      <c r="CO285" s="89">
        <v>46297</v>
      </c>
      <c r="CP285" s="89">
        <f t="shared" si="11"/>
        <v>46477</v>
      </c>
      <c r="CQ285" s="115">
        <v>40920000</v>
      </c>
      <c r="CR285" s="85" t="s">
        <v>3457</v>
      </c>
      <c r="CS285" s="89">
        <v>46051</v>
      </c>
      <c r="CT285" s="128">
        <v>2146101136466</v>
      </c>
      <c r="CU285" s="85"/>
      <c r="CV285" s="85"/>
      <c r="CW285" s="85" t="s">
        <v>3391</v>
      </c>
      <c r="CX285" s="85" t="s">
        <v>360</v>
      </c>
      <c r="CY285" s="85" t="s">
        <v>1214</v>
      </c>
      <c r="CZ285" s="85">
        <v>2442</v>
      </c>
      <c r="DA285" s="85" t="s">
        <v>3118</v>
      </c>
      <c r="DB285" s="85">
        <v>5</v>
      </c>
      <c r="DC285" s="85" t="s">
        <v>153</v>
      </c>
      <c r="DD285" s="85"/>
      <c r="DE285" s="85"/>
      <c r="DF285" s="85"/>
      <c r="DG285" s="85"/>
      <c r="DH285" s="85"/>
      <c r="DI285" s="85"/>
      <c r="DJ285" s="85"/>
      <c r="DK285" s="85"/>
      <c r="DL285" s="85"/>
      <c r="DM285" s="85"/>
      <c r="DN285" s="85"/>
      <c r="DO285" s="85"/>
      <c r="DP285" s="85"/>
      <c r="DQ285" s="85"/>
      <c r="DR285" s="85"/>
      <c r="DS285" s="85"/>
      <c r="DT285" s="86"/>
      <c r="DU285" s="81"/>
      <c r="DV285" s="72"/>
      <c r="DW285" s="72"/>
      <c r="DX285" s="72"/>
      <c r="DY285" s="72"/>
      <c r="DZ285" s="74"/>
      <c r="EA285" s="68"/>
      <c r="EB285" s="68"/>
      <c r="EC285" s="68"/>
      <c r="ED285" s="68"/>
      <c r="EE285" s="68"/>
      <c r="EF285" s="68"/>
      <c r="EG285" s="68"/>
      <c r="EH285" s="68"/>
      <c r="EI285" s="68"/>
      <c r="EJ285" s="68"/>
      <c r="EK285" s="68"/>
    </row>
    <row r="286" spans="1:141" ht="30" customHeight="1">
      <c r="A286" s="2" t="s">
        <v>2064</v>
      </c>
      <c r="B286" s="84">
        <v>2026</v>
      </c>
      <c r="C286" s="85" t="s">
        <v>3458</v>
      </c>
      <c r="D286" s="85" t="e">
        <v>#REF!</v>
      </c>
      <c r="E286" s="85" t="s">
        <v>125</v>
      </c>
      <c r="F286" s="85">
        <v>146631</v>
      </c>
      <c r="G286" s="89">
        <v>46036</v>
      </c>
      <c r="H286" s="85" t="s">
        <v>3380</v>
      </c>
      <c r="I286" s="85" t="s">
        <v>3459</v>
      </c>
      <c r="J286" s="92" t="s">
        <v>3460</v>
      </c>
      <c r="K286" s="92" t="s">
        <v>3461</v>
      </c>
      <c r="L286" s="85" t="s">
        <v>3462</v>
      </c>
      <c r="M286" s="85" t="s">
        <v>3385</v>
      </c>
      <c r="N286" s="85">
        <v>80111700</v>
      </c>
      <c r="O286" s="85" t="s">
        <v>3386</v>
      </c>
      <c r="P286" s="85" t="s">
        <v>3463</v>
      </c>
      <c r="Q286" s="85">
        <v>2134</v>
      </c>
      <c r="R286" s="89">
        <v>46041</v>
      </c>
      <c r="S286" s="85">
        <v>1905</v>
      </c>
      <c r="T286" s="89">
        <v>46051</v>
      </c>
      <c r="U286" s="85" t="s">
        <v>3112</v>
      </c>
      <c r="V286" s="85" t="s">
        <v>135</v>
      </c>
      <c r="W286" s="85" t="s">
        <v>136</v>
      </c>
      <c r="X286" s="85">
        <v>1</v>
      </c>
      <c r="Y286" s="85" t="s">
        <v>3388</v>
      </c>
      <c r="Z286" s="85" t="s">
        <v>3462</v>
      </c>
      <c r="AA286" s="85" t="s">
        <v>138</v>
      </c>
      <c r="AB286" s="85" t="s">
        <v>139</v>
      </c>
      <c r="AC286" s="85" t="s">
        <v>203</v>
      </c>
      <c r="AD286" s="85"/>
      <c r="AE286" s="85">
        <v>1019071125</v>
      </c>
      <c r="AF286" s="85">
        <v>6</v>
      </c>
      <c r="AG286" s="89">
        <v>33626</v>
      </c>
      <c r="AH286" s="85" t="s">
        <v>3464</v>
      </c>
      <c r="AI286" s="85"/>
      <c r="AJ286" s="92">
        <v>3214180548</v>
      </c>
      <c r="AK286" s="85" t="s">
        <v>3465</v>
      </c>
      <c r="AL286" s="85" t="s">
        <v>3187</v>
      </c>
      <c r="AM286" s="85" t="s">
        <v>222</v>
      </c>
      <c r="AN286" s="85" t="s">
        <v>2984</v>
      </c>
      <c r="AO286" s="85">
        <v>1063481921</v>
      </c>
      <c r="AP286" s="85" t="s">
        <v>3007</v>
      </c>
      <c r="AQ286" s="85"/>
      <c r="AR286" s="85"/>
      <c r="AS286" s="89">
        <v>46062</v>
      </c>
      <c r="AT286" s="85"/>
      <c r="AU286" s="85"/>
      <c r="AV286" s="85"/>
      <c r="AW286" s="85"/>
      <c r="AX286" s="85" t="s">
        <v>3008</v>
      </c>
      <c r="AY286" s="85" t="s">
        <v>147</v>
      </c>
      <c r="AZ286" s="105">
        <v>46042</v>
      </c>
      <c r="BA286" s="105">
        <v>46045</v>
      </c>
      <c r="BB286" s="115">
        <v>40920000</v>
      </c>
      <c r="BC286" s="105">
        <v>46051</v>
      </c>
      <c r="BD286" s="105">
        <v>46293</v>
      </c>
      <c r="BE286" s="105">
        <f t="shared" si="12"/>
        <v>46293</v>
      </c>
      <c r="BF286" s="122"/>
      <c r="BG286" s="85" t="s">
        <v>929</v>
      </c>
      <c r="BH286" s="110">
        <v>5115000</v>
      </c>
      <c r="BI286" s="85"/>
      <c r="BJ286" s="85"/>
      <c r="BK286" s="85"/>
      <c r="BL286" s="85"/>
      <c r="BM286" s="85"/>
      <c r="BN286" s="85"/>
      <c r="BO286" s="85"/>
      <c r="BP286" s="85"/>
      <c r="BQ286" s="85"/>
      <c r="BR286" s="85"/>
      <c r="BS286" s="85"/>
      <c r="BT286" s="85"/>
      <c r="BU286" s="85"/>
      <c r="BV286" s="85"/>
      <c r="BW286" s="85"/>
      <c r="BX286" s="85"/>
      <c r="BY286" s="85"/>
      <c r="BZ286" s="85"/>
      <c r="CA286" s="85"/>
      <c r="CB286" s="85"/>
      <c r="CC286" s="85"/>
      <c r="CD286" s="85"/>
      <c r="CE286" s="85"/>
      <c r="CF286" s="85"/>
      <c r="CG286" s="85"/>
      <c r="CH286" s="85"/>
      <c r="CI286" s="85"/>
      <c r="CJ286" s="85"/>
      <c r="CK286" s="85"/>
      <c r="CL286" s="85">
        <v>0</v>
      </c>
      <c r="CM286" s="110">
        <v>40920000</v>
      </c>
      <c r="CN286" s="85"/>
      <c r="CO286" s="89">
        <v>46293</v>
      </c>
      <c r="CP286" s="89">
        <f t="shared" si="11"/>
        <v>46473</v>
      </c>
      <c r="CQ286" s="115">
        <v>40920000</v>
      </c>
      <c r="CR286" s="85" t="s">
        <v>149</v>
      </c>
      <c r="CS286" s="89">
        <v>46049</v>
      </c>
      <c r="CT286" s="128">
        <v>1846101033962</v>
      </c>
      <c r="CU286" s="85"/>
      <c r="CV286" s="85"/>
      <c r="CW286" s="85" t="s">
        <v>3391</v>
      </c>
      <c r="CX286" s="85" t="s">
        <v>203</v>
      </c>
      <c r="CY286" s="85" t="s">
        <v>1214</v>
      </c>
      <c r="CZ286" s="85">
        <v>2442</v>
      </c>
      <c r="DA286" s="85" t="s">
        <v>3118</v>
      </c>
      <c r="DB286" s="85">
        <v>5</v>
      </c>
      <c r="DC286" s="85" t="s">
        <v>153</v>
      </c>
      <c r="DD286" s="85"/>
      <c r="DE286" s="85"/>
      <c r="DF286" s="85"/>
      <c r="DG286" s="85"/>
      <c r="DH286" s="85"/>
      <c r="DI286" s="85"/>
      <c r="DJ286" s="85"/>
      <c r="DK286" s="85"/>
      <c r="DL286" s="85"/>
      <c r="DM286" s="85"/>
      <c r="DN286" s="85"/>
      <c r="DO286" s="85"/>
      <c r="DP286" s="85"/>
      <c r="DQ286" s="85"/>
      <c r="DR286" s="85"/>
      <c r="DS286" s="85"/>
      <c r="DT286" s="86"/>
      <c r="DU286" s="81"/>
      <c r="DV286" s="72"/>
      <c r="DW286" s="72"/>
      <c r="DX286" s="72"/>
      <c r="DY286" s="72"/>
      <c r="DZ286" s="74"/>
      <c r="EA286" s="68"/>
      <c r="EB286" s="68"/>
      <c r="EC286" s="68"/>
      <c r="ED286" s="68"/>
      <c r="EE286" s="68"/>
      <c r="EF286" s="68"/>
      <c r="EG286" s="68"/>
      <c r="EH286" s="68"/>
      <c r="EI286" s="68"/>
      <c r="EJ286" s="68"/>
      <c r="EK286" s="68"/>
    </row>
    <row r="287" spans="1:141" ht="30" customHeight="1">
      <c r="A287" s="2" t="s">
        <v>2064</v>
      </c>
      <c r="B287" s="84">
        <v>2026</v>
      </c>
      <c r="C287" s="85" t="s">
        <v>3466</v>
      </c>
      <c r="D287" s="85" t="e">
        <v>#REF!</v>
      </c>
      <c r="E287" s="85" t="s">
        <v>125</v>
      </c>
      <c r="F287" s="85">
        <v>146631</v>
      </c>
      <c r="G287" s="89">
        <v>46036</v>
      </c>
      <c r="H287" s="85" t="s">
        <v>3380</v>
      </c>
      <c r="I287" s="85" t="s">
        <v>3467</v>
      </c>
      <c r="J287" s="92" t="s">
        <v>3468</v>
      </c>
      <c r="K287" s="92" t="s">
        <v>3469</v>
      </c>
      <c r="L287" s="85" t="s">
        <v>3470</v>
      </c>
      <c r="M287" s="85" t="s">
        <v>3385</v>
      </c>
      <c r="N287" s="85">
        <v>80111700</v>
      </c>
      <c r="O287" s="85" t="s">
        <v>3386</v>
      </c>
      <c r="P287" s="85" t="s">
        <v>3471</v>
      </c>
      <c r="Q287" s="85">
        <v>2134</v>
      </c>
      <c r="R287" s="89">
        <v>46041</v>
      </c>
      <c r="S287" s="85">
        <v>1902</v>
      </c>
      <c r="T287" s="89">
        <v>46051</v>
      </c>
      <c r="U287" s="85" t="s">
        <v>3112</v>
      </c>
      <c r="V287" s="85" t="s">
        <v>135</v>
      </c>
      <c r="W287" s="85" t="s">
        <v>136</v>
      </c>
      <c r="X287" s="85">
        <v>1</v>
      </c>
      <c r="Y287" s="85" t="s">
        <v>3388</v>
      </c>
      <c r="Z287" s="85" t="s">
        <v>3470</v>
      </c>
      <c r="AA287" s="85" t="s">
        <v>138</v>
      </c>
      <c r="AB287" s="85" t="s">
        <v>139</v>
      </c>
      <c r="AC287" s="85" t="s">
        <v>203</v>
      </c>
      <c r="AD287" s="85"/>
      <c r="AE287" s="85">
        <v>1193377790</v>
      </c>
      <c r="AF287" s="85">
        <v>0</v>
      </c>
      <c r="AG287" s="89">
        <v>36799</v>
      </c>
      <c r="AH287" s="85" t="s">
        <v>3472</v>
      </c>
      <c r="AI287" s="85"/>
      <c r="AJ287" s="92">
        <v>3117291658</v>
      </c>
      <c r="AK287" s="85" t="s">
        <v>3473</v>
      </c>
      <c r="AL287" s="85" t="s">
        <v>3187</v>
      </c>
      <c r="AM287" s="85" t="s">
        <v>144</v>
      </c>
      <c r="AN287" s="85" t="s">
        <v>2984</v>
      </c>
      <c r="AO287" s="85">
        <v>1063481921</v>
      </c>
      <c r="AP287" s="85" t="s">
        <v>3007</v>
      </c>
      <c r="AQ287" s="85"/>
      <c r="AR287" s="85"/>
      <c r="AS287" s="89">
        <v>46062</v>
      </c>
      <c r="AT287" s="85"/>
      <c r="AU287" s="85"/>
      <c r="AV287" s="85"/>
      <c r="AW287" s="85"/>
      <c r="AX287" s="85" t="s">
        <v>3008</v>
      </c>
      <c r="AY287" s="85" t="s">
        <v>147</v>
      </c>
      <c r="AZ287" s="105">
        <v>46042</v>
      </c>
      <c r="BA287" s="105">
        <v>46045</v>
      </c>
      <c r="BB287" s="115">
        <v>40920000</v>
      </c>
      <c r="BC287" s="105">
        <v>46051</v>
      </c>
      <c r="BD287" s="105">
        <v>46293</v>
      </c>
      <c r="BE287" s="105">
        <f t="shared" si="12"/>
        <v>46293</v>
      </c>
      <c r="BF287" s="122"/>
      <c r="BG287" s="85" t="s">
        <v>929</v>
      </c>
      <c r="BH287" s="110">
        <v>5115000</v>
      </c>
      <c r="BI287" s="85"/>
      <c r="BJ287" s="85"/>
      <c r="BK287" s="85"/>
      <c r="BL287" s="85"/>
      <c r="BM287" s="85"/>
      <c r="BN287" s="85"/>
      <c r="BO287" s="85"/>
      <c r="BP287" s="85"/>
      <c r="BQ287" s="85"/>
      <c r="BR287" s="85"/>
      <c r="BS287" s="85"/>
      <c r="BT287" s="85"/>
      <c r="BU287" s="85"/>
      <c r="BV287" s="85"/>
      <c r="BW287" s="85"/>
      <c r="BX287" s="85"/>
      <c r="BY287" s="85"/>
      <c r="BZ287" s="85"/>
      <c r="CA287" s="85"/>
      <c r="CB287" s="85"/>
      <c r="CC287" s="85"/>
      <c r="CD287" s="85"/>
      <c r="CE287" s="85"/>
      <c r="CF287" s="85"/>
      <c r="CG287" s="85"/>
      <c r="CH287" s="85"/>
      <c r="CI287" s="85"/>
      <c r="CJ287" s="85"/>
      <c r="CK287" s="85"/>
      <c r="CL287" s="85">
        <v>0</v>
      </c>
      <c r="CM287" s="110">
        <v>40920000</v>
      </c>
      <c r="CN287" s="85"/>
      <c r="CO287" s="89">
        <v>46293</v>
      </c>
      <c r="CP287" s="89">
        <f t="shared" si="11"/>
        <v>46473</v>
      </c>
      <c r="CQ287" s="115">
        <v>40920000</v>
      </c>
      <c r="CR287" s="85" t="s">
        <v>149</v>
      </c>
      <c r="CS287" s="89">
        <v>46045</v>
      </c>
      <c r="CT287" s="128">
        <v>3346101070716</v>
      </c>
      <c r="CU287" s="85"/>
      <c r="CV287" s="85"/>
      <c r="CW287" s="85" t="s">
        <v>3391</v>
      </c>
      <c r="CX287" s="85" t="s">
        <v>203</v>
      </c>
      <c r="CY287" s="85" t="s">
        <v>1214</v>
      </c>
      <c r="CZ287" s="85">
        <v>2442</v>
      </c>
      <c r="DA287" s="85" t="s">
        <v>3118</v>
      </c>
      <c r="DB287" s="85">
        <v>5</v>
      </c>
      <c r="DC287" s="85" t="s">
        <v>153</v>
      </c>
      <c r="DD287" s="85"/>
      <c r="DE287" s="85"/>
      <c r="DF287" s="85"/>
      <c r="DG287" s="85"/>
      <c r="DH287" s="85"/>
      <c r="DI287" s="85"/>
      <c r="DJ287" s="85"/>
      <c r="DK287" s="85"/>
      <c r="DL287" s="85"/>
      <c r="DM287" s="85"/>
      <c r="DN287" s="85"/>
      <c r="DO287" s="85"/>
      <c r="DP287" s="85"/>
      <c r="DQ287" s="85"/>
      <c r="DR287" s="85"/>
      <c r="DS287" s="85"/>
      <c r="DT287" s="86"/>
      <c r="DU287" s="81"/>
      <c r="DV287" s="72"/>
      <c r="DW287" s="72"/>
      <c r="DX287" s="72"/>
      <c r="DY287" s="72"/>
      <c r="DZ287" s="74"/>
      <c r="EA287" s="68"/>
      <c r="EB287" s="68"/>
      <c r="EC287" s="68"/>
      <c r="ED287" s="68"/>
      <c r="EE287" s="68"/>
      <c r="EF287" s="68"/>
      <c r="EG287" s="68"/>
      <c r="EH287" s="68"/>
      <c r="EI287" s="68"/>
      <c r="EJ287" s="68"/>
      <c r="EK287" s="68"/>
    </row>
    <row r="288" spans="1:141" ht="30" customHeight="1">
      <c r="A288" s="2" t="s">
        <v>2064</v>
      </c>
      <c r="B288" s="84">
        <v>2026</v>
      </c>
      <c r="C288" s="85" t="s">
        <v>3474</v>
      </c>
      <c r="D288" s="85" t="e">
        <v>#REF!</v>
      </c>
      <c r="E288" s="85" t="s">
        <v>125</v>
      </c>
      <c r="F288" s="85">
        <v>146631</v>
      </c>
      <c r="G288" s="89">
        <v>46036</v>
      </c>
      <c r="H288" s="85" t="s">
        <v>3380</v>
      </c>
      <c r="I288" s="85" t="s">
        <v>3475</v>
      </c>
      <c r="J288" s="92" t="s">
        <v>3476</v>
      </c>
      <c r="K288" s="92" t="s">
        <v>3477</v>
      </c>
      <c r="L288" s="85" t="s">
        <v>3478</v>
      </c>
      <c r="M288" s="85" t="s">
        <v>3385</v>
      </c>
      <c r="N288" s="85">
        <v>80111700</v>
      </c>
      <c r="O288" s="85" t="s">
        <v>3386</v>
      </c>
      <c r="P288" s="85" t="s">
        <v>3479</v>
      </c>
      <c r="Q288" s="85">
        <v>2134</v>
      </c>
      <c r="R288" s="89">
        <v>46041</v>
      </c>
      <c r="S288" s="85">
        <v>1898</v>
      </c>
      <c r="T288" s="89">
        <v>46050</v>
      </c>
      <c r="U288" s="85" t="s">
        <v>3112</v>
      </c>
      <c r="V288" s="85" t="s">
        <v>135</v>
      </c>
      <c r="W288" s="85" t="s">
        <v>136</v>
      </c>
      <c r="X288" s="85">
        <v>1</v>
      </c>
      <c r="Y288" s="85" t="s">
        <v>3480</v>
      </c>
      <c r="Z288" s="85" t="s">
        <v>3478</v>
      </c>
      <c r="AA288" s="85" t="s">
        <v>138</v>
      </c>
      <c r="AB288" s="85" t="s">
        <v>139</v>
      </c>
      <c r="AC288" s="85" t="s">
        <v>447</v>
      </c>
      <c r="AD288" s="85"/>
      <c r="AE288" s="85">
        <v>37328580</v>
      </c>
      <c r="AF288" s="85">
        <v>4</v>
      </c>
      <c r="AG288" s="89">
        <v>27407</v>
      </c>
      <c r="AH288" s="85" t="s">
        <v>3481</v>
      </c>
      <c r="AI288" s="85"/>
      <c r="AJ288" s="92">
        <v>3107467383</v>
      </c>
      <c r="AK288" s="85" t="s">
        <v>3482</v>
      </c>
      <c r="AL288" s="85" t="s">
        <v>3187</v>
      </c>
      <c r="AM288" s="85" t="s">
        <v>144</v>
      </c>
      <c r="AN288" s="85" t="s">
        <v>2984</v>
      </c>
      <c r="AO288" s="85">
        <v>1063481921</v>
      </c>
      <c r="AP288" s="85" t="s">
        <v>3007</v>
      </c>
      <c r="AQ288" s="85"/>
      <c r="AR288" s="85"/>
      <c r="AS288" s="89">
        <v>46062</v>
      </c>
      <c r="AT288" s="85"/>
      <c r="AU288" s="85"/>
      <c r="AV288" s="85"/>
      <c r="AW288" s="85"/>
      <c r="AX288" s="85" t="s">
        <v>3008</v>
      </c>
      <c r="AY288" s="85" t="s">
        <v>147</v>
      </c>
      <c r="AZ288" s="105">
        <v>46042</v>
      </c>
      <c r="BA288" s="105">
        <v>46044</v>
      </c>
      <c r="BB288" s="115">
        <v>40920000</v>
      </c>
      <c r="BC288" s="105">
        <v>46050</v>
      </c>
      <c r="BD288" s="105">
        <v>46292</v>
      </c>
      <c r="BE288" s="105">
        <f t="shared" si="12"/>
        <v>46292</v>
      </c>
      <c r="BF288" s="122"/>
      <c r="BG288" s="85" t="s">
        <v>929</v>
      </c>
      <c r="BH288" s="110">
        <v>5115000</v>
      </c>
      <c r="BI288" s="85"/>
      <c r="BJ288" s="85"/>
      <c r="BK288" s="85"/>
      <c r="BL288" s="85"/>
      <c r="BM288" s="85"/>
      <c r="BN288" s="85"/>
      <c r="BO288" s="85"/>
      <c r="BP288" s="85"/>
      <c r="BQ288" s="85"/>
      <c r="BR288" s="85"/>
      <c r="BS288" s="85"/>
      <c r="BT288" s="85"/>
      <c r="BU288" s="85"/>
      <c r="BV288" s="85"/>
      <c r="BW288" s="85"/>
      <c r="BX288" s="85"/>
      <c r="BY288" s="85"/>
      <c r="BZ288" s="85"/>
      <c r="CA288" s="85"/>
      <c r="CB288" s="85"/>
      <c r="CC288" s="85"/>
      <c r="CD288" s="85"/>
      <c r="CE288" s="85"/>
      <c r="CF288" s="85"/>
      <c r="CG288" s="85"/>
      <c r="CH288" s="85"/>
      <c r="CI288" s="85"/>
      <c r="CJ288" s="85"/>
      <c r="CK288" s="85"/>
      <c r="CL288" s="85">
        <v>0</v>
      </c>
      <c r="CM288" s="110">
        <v>40920000</v>
      </c>
      <c r="CN288" s="85"/>
      <c r="CO288" s="89">
        <v>46292</v>
      </c>
      <c r="CP288" s="89">
        <f t="shared" si="11"/>
        <v>46472</v>
      </c>
      <c r="CQ288" s="115">
        <v>40920000</v>
      </c>
      <c r="CR288" s="85" t="s">
        <v>223</v>
      </c>
      <c r="CS288" s="89">
        <v>46044</v>
      </c>
      <c r="CT288" s="128">
        <v>3746101008075</v>
      </c>
      <c r="CU288" s="85"/>
      <c r="CV288" s="85"/>
      <c r="CW288" s="85" t="s">
        <v>3391</v>
      </c>
      <c r="CX288" s="85" t="s">
        <v>447</v>
      </c>
      <c r="CY288" s="85" t="s">
        <v>3483</v>
      </c>
      <c r="CZ288" s="85">
        <v>2442</v>
      </c>
      <c r="DA288" s="85" t="s">
        <v>3118</v>
      </c>
      <c r="DB288" s="85">
        <v>5</v>
      </c>
      <c r="DC288" s="85" t="s">
        <v>153</v>
      </c>
      <c r="DD288" s="85"/>
      <c r="DE288" s="85"/>
      <c r="DF288" s="85"/>
      <c r="DG288" s="85"/>
      <c r="DH288" s="85"/>
      <c r="DI288" s="85"/>
      <c r="DJ288" s="85"/>
      <c r="DK288" s="85"/>
      <c r="DL288" s="85"/>
      <c r="DM288" s="85"/>
      <c r="DN288" s="85"/>
      <c r="DO288" s="85"/>
      <c r="DP288" s="85"/>
      <c r="DQ288" s="85"/>
      <c r="DR288" s="85"/>
      <c r="DS288" s="85"/>
      <c r="DT288" s="86"/>
      <c r="DU288" s="81"/>
      <c r="DV288" s="72"/>
      <c r="DW288" s="72"/>
      <c r="DX288" s="72"/>
      <c r="DY288" s="72"/>
      <c r="DZ288" s="74"/>
      <c r="EA288" s="68"/>
      <c r="EB288" s="68"/>
      <c r="EC288" s="68"/>
      <c r="ED288" s="68"/>
      <c r="EE288" s="68"/>
      <c r="EF288" s="68"/>
      <c r="EG288" s="68"/>
      <c r="EH288" s="68"/>
      <c r="EI288" s="68"/>
      <c r="EJ288" s="68"/>
      <c r="EK288" s="68"/>
    </row>
    <row r="289" spans="1:141" ht="30" customHeight="1">
      <c r="A289" s="2" t="s">
        <v>2064</v>
      </c>
      <c r="B289" s="84">
        <v>2026</v>
      </c>
      <c r="C289" s="85" t="s">
        <v>3484</v>
      </c>
      <c r="D289" s="85" t="e">
        <v>#REF!</v>
      </c>
      <c r="E289" s="85" t="s">
        <v>125</v>
      </c>
      <c r="F289" s="85">
        <v>146631</v>
      </c>
      <c r="G289" s="89">
        <v>46036</v>
      </c>
      <c r="H289" s="85" t="s">
        <v>3380</v>
      </c>
      <c r="I289" s="85" t="s">
        <v>3485</v>
      </c>
      <c r="J289" s="92" t="s">
        <v>3486</v>
      </c>
      <c r="K289" s="92" t="s">
        <v>3487</v>
      </c>
      <c r="L289" s="85" t="s">
        <v>3488</v>
      </c>
      <c r="M289" s="85" t="s">
        <v>3385</v>
      </c>
      <c r="N289" s="85">
        <v>80111700</v>
      </c>
      <c r="O289" s="85" t="s">
        <v>3386</v>
      </c>
      <c r="P289" s="85" t="s">
        <v>3489</v>
      </c>
      <c r="Q289" s="85">
        <v>2134</v>
      </c>
      <c r="R289" s="89">
        <v>46041</v>
      </c>
      <c r="S289" s="85">
        <v>1904</v>
      </c>
      <c r="T289" s="89">
        <v>46051</v>
      </c>
      <c r="U289" s="85" t="s">
        <v>3112</v>
      </c>
      <c r="V289" s="85" t="s">
        <v>135</v>
      </c>
      <c r="W289" s="85" t="s">
        <v>136</v>
      </c>
      <c r="X289" s="85">
        <v>1</v>
      </c>
      <c r="Y289" s="85" t="s">
        <v>3388</v>
      </c>
      <c r="Z289" s="85" t="s">
        <v>3488</v>
      </c>
      <c r="AA289" s="85" t="s">
        <v>138</v>
      </c>
      <c r="AB289" s="85" t="s">
        <v>139</v>
      </c>
      <c r="AC289" s="85" t="s">
        <v>203</v>
      </c>
      <c r="AD289" s="85"/>
      <c r="AE289" s="85">
        <v>39621989</v>
      </c>
      <c r="AF289" s="85">
        <v>5</v>
      </c>
      <c r="AG289" s="89">
        <v>25827</v>
      </c>
      <c r="AH289" s="85" t="s">
        <v>3490</v>
      </c>
      <c r="AI289" s="85"/>
      <c r="AJ289" s="92">
        <v>3212707093</v>
      </c>
      <c r="AK289" s="85" t="s">
        <v>3491</v>
      </c>
      <c r="AL289" s="85" t="s">
        <v>3187</v>
      </c>
      <c r="AM289" s="85" t="s">
        <v>234</v>
      </c>
      <c r="AN289" s="85" t="s">
        <v>2984</v>
      </c>
      <c r="AO289" s="85">
        <v>1063481921</v>
      </c>
      <c r="AP289" s="85" t="s">
        <v>3007</v>
      </c>
      <c r="AQ289" s="85"/>
      <c r="AR289" s="85"/>
      <c r="AS289" s="89">
        <v>46062</v>
      </c>
      <c r="AT289" s="85"/>
      <c r="AU289" s="85"/>
      <c r="AV289" s="85"/>
      <c r="AW289" s="85"/>
      <c r="AX289" s="85" t="s">
        <v>3008</v>
      </c>
      <c r="AY289" s="85" t="s">
        <v>147</v>
      </c>
      <c r="AZ289" s="105">
        <v>46042</v>
      </c>
      <c r="BA289" s="105">
        <v>46045</v>
      </c>
      <c r="BB289" s="115">
        <v>40920000</v>
      </c>
      <c r="BC289" s="105">
        <v>46051</v>
      </c>
      <c r="BD289" s="105">
        <v>46293</v>
      </c>
      <c r="BE289" s="105">
        <f t="shared" si="12"/>
        <v>46293</v>
      </c>
      <c r="BF289" s="122"/>
      <c r="BG289" s="85" t="s">
        <v>929</v>
      </c>
      <c r="BH289" s="110">
        <v>5115000</v>
      </c>
      <c r="BI289" s="85"/>
      <c r="BJ289" s="85"/>
      <c r="BK289" s="85"/>
      <c r="BL289" s="85"/>
      <c r="BM289" s="85"/>
      <c r="BN289" s="85"/>
      <c r="BO289" s="85"/>
      <c r="BP289" s="85"/>
      <c r="BQ289" s="85"/>
      <c r="BR289" s="85"/>
      <c r="BS289" s="85"/>
      <c r="BT289" s="85"/>
      <c r="BU289" s="85"/>
      <c r="BV289" s="85"/>
      <c r="BW289" s="85"/>
      <c r="BX289" s="85"/>
      <c r="BY289" s="85"/>
      <c r="BZ289" s="85"/>
      <c r="CA289" s="85"/>
      <c r="CB289" s="85"/>
      <c r="CC289" s="85"/>
      <c r="CD289" s="85"/>
      <c r="CE289" s="85"/>
      <c r="CF289" s="85"/>
      <c r="CG289" s="85"/>
      <c r="CH289" s="85"/>
      <c r="CI289" s="85"/>
      <c r="CJ289" s="85"/>
      <c r="CK289" s="85"/>
      <c r="CL289" s="85">
        <v>0</v>
      </c>
      <c r="CM289" s="110">
        <v>40920000</v>
      </c>
      <c r="CN289" s="85"/>
      <c r="CO289" s="89">
        <v>46293</v>
      </c>
      <c r="CP289" s="89">
        <f t="shared" si="11"/>
        <v>46473</v>
      </c>
      <c r="CQ289" s="115">
        <v>40920000</v>
      </c>
      <c r="CR289" s="85" t="s">
        <v>223</v>
      </c>
      <c r="CS289" s="89">
        <v>46045</v>
      </c>
      <c r="CT289" s="128">
        <v>1146101101209</v>
      </c>
      <c r="CU289" s="85"/>
      <c r="CV289" s="85"/>
      <c r="CW289" s="85" t="s">
        <v>3391</v>
      </c>
      <c r="CX289" s="85" t="s">
        <v>203</v>
      </c>
      <c r="CY289" s="85" t="s">
        <v>235</v>
      </c>
      <c r="CZ289" s="85">
        <v>2442</v>
      </c>
      <c r="DA289" s="85" t="s">
        <v>3118</v>
      </c>
      <c r="DB289" s="85">
        <v>5</v>
      </c>
      <c r="DC289" s="85" t="s">
        <v>153</v>
      </c>
      <c r="DD289" s="85"/>
      <c r="DE289" s="85"/>
      <c r="DF289" s="85"/>
      <c r="DG289" s="85"/>
      <c r="DH289" s="85"/>
      <c r="DI289" s="85"/>
      <c r="DJ289" s="85"/>
      <c r="DK289" s="85"/>
      <c r="DL289" s="85"/>
      <c r="DM289" s="85"/>
      <c r="DN289" s="85"/>
      <c r="DO289" s="85"/>
      <c r="DP289" s="85"/>
      <c r="DQ289" s="85"/>
      <c r="DR289" s="85"/>
      <c r="DS289" s="85"/>
      <c r="DT289" s="86"/>
      <c r="DU289" s="81"/>
      <c r="DV289" s="72"/>
      <c r="DW289" s="72"/>
      <c r="DX289" s="72"/>
      <c r="DY289" s="72"/>
      <c r="DZ289" s="74"/>
      <c r="EA289" s="68"/>
      <c r="EB289" s="68"/>
      <c r="EC289" s="68"/>
      <c r="ED289" s="68"/>
      <c r="EE289" s="68"/>
      <c r="EF289" s="68"/>
      <c r="EG289" s="68"/>
      <c r="EH289" s="68"/>
      <c r="EI289" s="68"/>
      <c r="EJ289" s="68"/>
      <c r="EK289" s="68"/>
    </row>
    <row r="290" spans="1:141" ht="30" customHeight="1">
      <c r="A290" s="2" t="s">
        <v>2064</v>
      </c>
      <c r="B290" s="84">
        <v>2026</v>
      </c>
      <c r="C290" s="85" t="s">
        <v>3492</v>
      </c>
      <c r="D290" s="85" t="e">
        <v>#REF!</v>
      </c>
      <c r="E290" s="85" t="s">
        <v>125</v>
      </c>
      <c r="F290" s="85">
        <v>146670</v>
      </c>
      <c r="G290" s="89">
        <v>46036</v>
      </c>
      <c r="H290" s="85" t="s">
        <v>3493</v>
      </c>
      <c r="I290" s="85" t="s">
        <v>3494</v>
      </c>
      <c r="J290" s="92" t="s">
        <v>3495</v>
      </c>
      <c r="K290" s="92" t="s">
        <v>3496</v>
      </c>
      <c r="L290" s="85" t="s">
        <v>3497</v>
      </c>
      <c r="M290" s="85" t="s">
        <v>3498</v>
      </c>
      <c r="N290" s="85">
        <v>80111700</v>
      </c>
      <c r="O290" s="85" t="s">
        <v>3499</v>
      </c>
      <c r="P290" s="85" t="s">
        <v>3500</v>
      </c>
      <c r="Q290" s="85">
        <v>87</v>
      </c>
      <c r="R290" s="89">
        <v>46028</v>
      </c>
      <c r="S290" s="85">
        <v>359</v>
      </c>
      <c r="T290" s="89">
        <v>46041</v>
      </c>
      <c r="U290" s="85" t="s">
        <v>3128</v>
      </c>
      <c r="V290" s="85" t="s">
        <v>135</v>
      </c>
      <c r="W290" s="85" t="s">
        <v>460</v>
      </c>
      <c r="X290" s="85">
        <v>1</v>
      </c>
      <c r="Y290" s="85" t="s">
        <v>3501</v>
      </c>
      <c r="Z290" s="85" t="s">
        <v>3497</v>
      </c>
      <c r="AA290" s="85" t="s">
        <v>138</v>
      </c>
      <c r="AB290" s="85" t="s">
        <v>164</v>
      </c>
      <c r="AC290" s="85" t="s">
        <v>360</v>
      </c>
      <c r="AD290" s="85"/>
      <c r="AE290" s="85">
        <v>79236015</v>
      </c>
      <c r="AF290" s="85">
        <v>1</v>
      </c>
      <c r="AG290" s="89">
        <v>23143</v>
      </c>
      <c r="AH290" s="85" t="s">
        <v>3502</v>
      </c>
      <c r="AI290" s="85"/>
      <c r="AJ290" s="92">
        <v>3192192346</v>
      </c>
      <c r="AK290" s="85" t="s">
        <v>3503</v>
      </c>
      <c r="AL290" s="85" t="s">
        <v>3187</v>
      </c>
      <c r="AM290" s="85" t="s">
        <v>169</v>
      </c>
      <c r="AN290" s="85" t="s">
        <v>2984</v>
      </c>
      <c r="AO290" s="85">
        <v>1063481921</v>
      </c>
      <c r="AP290" s="85" t="s">
        <v>3007</v>
      </c>
      <c r="AQ290" s="85"/>
      <c r="AR290" s="85"/>
      <c r="AS290" s="89">
        <v>46062</v>
      </c>
      <c r="AT290" s="85"/>
      <c r="AU290" s="85"/>
      <c r="AV290" s="85"/>
      <c r="AW290" s="85"/>
      <c r="AX290" s="85" t="s">
        <v>3008</v>
      </c>
      <c r="AY290" s="85" t="s">
        <v>147</v>
      </c>
      <c r="AZ290" s="105">
        <v>46035</v>
      </c>
      <c r="BA290" s="105">
        <v>46036</v>
      </c>
      <c r="BB290" s="115">
        <v>28840000</v>
      </c>
      <c r="BC290" s="105">
        <v>46042</v>
      </c>
      <c r="BD290" s="105">
        <v>46279</v>
      </c>
      <c r="BE290" s="105">
        <f t="shared" si="12"/>
        <v>46279</v>
      </c>
      <c r="BF290" s="122"/>
      <c r="BG290" s="85" t="s">
        <v>929</v>
      </c>
      <c r="BH290" s="110">
        <v>3605000</v>
      </c>
      <c r="BI290" s="85"/>
      <c r="BJ290" s="85"/>
      <c r="BK290" s="85"/>
      <c r="BL290" s="85"/>
      <c r="BM290" s="85"/>
      <c r="BN290" s="85"/>
      <c r="BO290" s="85"/>
      <c r="BP290" s="85"/>
      <c r="BQ290" s="85"/>
      <c r="BR290" s="85"/>
      <c r="BS290" s="85"/>
      <c r="BT290" s="85"/>
      <c r="BU290" s="85"/>
      <c r="BV290" s="85"/>
      <c r="BW290" s="85"/>
      <c r="BX290" s="85"/>
      <c r="BY290" s="85"/>
      <c r="BZ290" s="85"/>
      <c r="CA290" s="85"/>
      <c r="CB290" s="85"/>
      <c r="CC290" s="85"/>
      <c r="CD290" s="85"/>
      <c r="CE290" s="85"/>
      <c r="CF290" s="85"/>
      <c r="CG290" s="85"/>
      <c r="CH290" s="85"/>
      <c r="CI290" s="85"/>
      <c r="CJ290" s="85"/>
      <c r="CK290" s="85"/>
      <c r="CL290" s="85">
        <v>0</v>
      </c>
      <c r="CM290" s="110">
        <v>28840000</v>
      </c>
      <c r="CN290" s="85"/>
      <c r="CO290" s="89">
        <v>46279</v>
      </c>
      <c r="CP290" s="89">
        <f t="shared" si="11"/>
        <v>46459</v>
      </c>
      <c r="CQ290" s="115">
        <v>28840000</v>
      </c>
      <c r="CR290" s="85" t="s">
        <v>1651</v>
      </c>
      <c r="CS290" s="89">
        <v>46037</v>
      </c>
      <c r="CT290" s="128">
        <v>1846101032583</v>
      </c>
      <c r="CU290" s="85"/>
      <c r="CV290" s="85"/>
      <c r="CW290" s="85" t="s">
        <v>3504</v>
      </c>
      <c r="CX290" s="85" t="s">
        <v>360</v>
      </c>
      <c r="CY290" s="85" t="s">
        <v>3505</v>
      </c>
      <c r="CZ290" s="85">
        <v>2498</v>
      </c>
      <c r="DA290" s="85" t="s">
        <v>3134</v>
      </c>
      <c r="DB290" s="85">
        <v>3</v>
      </c>
      <c r="DC290" s="85" t="s">
        <v>153</v>
      </c>
      <c r="DD290" s="85"/>
      <c r="DE290" s="85"/>
      <c r="DF290" s="85"/>
      <c r="DG290" s="85"/>
      <c r="DH290" s="85"/>
      <c r="DI290" s="85"/>
      <c r="DJ290" s="85"/>
      <c r="DK290" s="85"/>
      <c r="DL290" s="85"/>
      <c r="DM290" s="85"/>
      <c r="DN290" s="85"/>
      <c r="DO290" s="85"/>
      <c r="DP290" s="85"/>
      <c r="DQ290" s="85"/>
      <c r="DR290" s="85"/>
      <c r="DS290" s="85"/>
      <c r="DT290" s="86"/>
      <c r="DU290" s="81"/>
      <c r="DV290" s="72"/>
      <c r="DW290" s="72"/>
      <c r="DX290" s="72"/>
      <c r="DY290" s="72"/>
      <c r="DZ290" s="74"/>
      <c r="EA290" s="68"/>
      <c r="EB290" s="68"/>
      <c r="EC290" s="68"/>
      <c r="ED290" s="68"/>
      <c r="EE290" s="68"/>
      <c r="EF290" s="68"/>
      <c r="EG290" s="68"/>
      <c r="EH290" s="68"/>
      <c r="EI290" s="68"/>
      <c r="EJ290" s="68"/>
      <c r="EK290" s="68"/>
    </row>
    <row r="291" spans="1:141" ht="30" customHeight="1">
      <c r="A291" s="2" t="s">
        <v>2064</v>
      </c>
      <c r="B291" s="84">
        <v>2026</v>
      </c>
      <c r="C291" s="85" t="s">
        <v>3506</v>
      </c>
      <c r="D291" s="85" t="e">
        <v>#REF!</v>
      </c>
      <c r="E291" s="85" t="s">
        <v>125</v>
      </c>
      <c r="F291" s="85">
        <v>146670</v>
      </c>
      <c r="G291" s="89">
        <v>46036</v>
      </c>
      <c r="H291" s="85" t="s">
        <v>3493</v>
      </c>
      <c r="I291" s="85" t="s">
        <v>3507</v>
      </c>
      <c r="J291" s="92" t="s">
        <v>3508</v>
      </c>
      <c r="K291" s="92" t="s">
        <v>3509</v>
      </c>
      <c r="L291" s="85" t="s">
        <v>3510</v>
      </c>
      <c r="M291" s="85" t="s">
        <v>3498</v>
      </c>
      <c r="N291" s="85">
        <v>80111700</v>
      </c>
      <c r="O291" s="85" t="s">
        <v>3499</v>
      </c>
      <c r="P291" s="85" t="s">
        <v>3511</v>
      </c>
      <c r="Q291" s="85">
        <v>87</v>
      </c>
      <c r="R291" s="89">
        <v>46028</v>
      </c>
      <c r="S291" s="85">
        <v>360</v>
      </c>
      <c r="T291" s="89">
        <v>46041</v>
      </c>
      <c r="U291" s="85" t="s">
        <v>3128</v>
      </c>
      <c r="V291" s="85" t="s">
        <v>135</v>
      </c>
      <c r="W291" s="85" t="s">
        <v>460</v>
      </c>
      <c r="X291" s="85">
        <v>1</v>
      </c>
      <c r="Y291" s="85" t="s">
        <v>3501</v>
      </c>
      <c r="Z291" s="85" t="s">
        <v>3510</v>
      </c>
      <c r="AA291" s="85" t="s">
        <v>138</v>
      </c>
      <c r="AB291" s="85" t="s">
        <v>164</v>
      </c>
      <c r="AC291" s="85" t="s">
        <v>203</v>
      </c>
      <c r="AD291" s="85"/>
      <c r="AE291" s="85">
        <v>1073524530</v>
      </c>
      <c r="AF291" s="85">
        <v>8</v>
      </c>
      <c r="AG291" s="89">
        <v>35909</v>
      </c>
      <c r="AH291" s="85" t="s">
        <v>3512</v>
      </c>
      <c r="AI291" s="85"/>
      <c r="AJ291" s="92">
        <v>3125114087</v>
      </c>
      <c r="AK291" s="85" t="s">
        <v>3513</v>
      </c>
      <c r="AL291" s="85" t="s">
        <v>3187</v>
      </c>
      <c r="AM291" s="85" t="s">
        <v>144</v>
      </c>
      <c r="AN291" s="85" t="s">
        <v>2984</v>
      </c>
      <c r="AO291" s="85">
        <v>1063481921</v>
      </c>
      <c r="AP291" s="85" t="s">
        <v>3007</v>
      </c>
      <c r="AQ291" s="85"/>
      <c r="AR291" s="85"/>
      <c r="AS291" s="89">
        <v>46062</v>
      </c>
      <c r="AT291" s="85"/>
      <c r="AU291" s="85"/>
      <c r="AV291" s="85"/>
      <c r="AW291" s="85"/>
      <c r="AX291" s="85" t="s">
        <v>3008</v>
      </c>
      <c r="AY291" s="85" t="s">
        <v>147</v>
      </c>
      <c r="AZ291" s="105">
        <v>46035</v>
      </c>
      <c r="BA291" s="105">
        <v>46035</v>
      </c>
      <c r="BB291" s="115">
        <v>28840000</v>
      </c>
      <c r="BC291" s="105">
        <v>46042</v>
      </c>
      <c r="BD291" s="105">
        <v>46284</v>
      </c>
      <c r="BE291" s="105">
        <f t="shared" si="12"/>
        <v>46284</v>
      </c>
      <c r="BF291" s="122"/>
      <c r="BG291" s="85" t="s">
        <v>929</v>
      </c>
      <c r="BH291" s="110">
        <v>3605000</v>
      </c>
      <c r="BI291" s="85"/>
      <c r="BJ291" s="85"/>
      <c r="BK291" s="85"/>
      <c r="BL291" s="85"/>
      <c r="BM291" s="85"/>
      <c r="BN291" s="85"/>
      <c r="BO291" s="85"/>
      <c r="BP291" s="85"/>
      <c r="BQ291" s="85"/>
      <c r="BR291" s="85"/>
      <c r="BS291" s="85"/>
      <c r="BT291" s="85"/>
      <c r="BU291" s="85"/>
      <c r="BV291" s="85"/>
      <c r="BW291" s="85"/>
      <c r="BX291" s="85"/>
      <c r="BY291" s="85"/>
      <c r="BZ291" s="85"/>
      <c r="CA291" s="85"/>
      <c r="CB291" s="85"/>
      <c r="CC291" s="85"/>
      <c r="CD291" s="85"/>
      <c r="CE291" s="85"/>
      <c r="CF291" s="85"/>
      <c r="CG291" s="85"/>
      <c r="CH291" s="85"/>
      <c r="CI291" s="85"/>
      <c r="CJ291" s="85"/>
      <c r="CK291" s="85"/>
      <c r="CL291" s="85">
        <v>0</v>
      </c>
      <c r="CM291" s="110">
        <v>28840000</v>
      </c>
      <c r="CN291" s="85"/>
      <c r="CO291" s="89">
        <v>46284</v>
      </c>
      <c r="CP291" s="89">
        <f t="shared" si="11"/>
        <v>46464</v>
      </c>
      <c r="CQ291" s="115">
        <v>28840000</v>
      </c>
      <c r="CR291" s="85" t="s">
        <v>149</v>
      </c>
      <c r="CS291" s="89">
        <v>46036</v>
      </c>
      <c r="CT291" s="128">
        <v>1846101029451</v>
      </c>
      <c r="CU291" s="85"/>
      <c r="CV291" s="85"/>
      <c r="CW291" s="85" t="s">
        <v>3504</v>
      </c>
      <c r="CX291" s="85" t="s">
        <v>203</v>
      </c>
      <c r="CY291" s="85" t="s">
        <v>1214</v>
      </c>
      <c r="CZ291" s="85">
        <v>2498</v>
      </c>
      <c r="DA291" s="85" t="s">
        <v>3134</v>
      </c>
      <c r="DB291" s="85">
        <v>3</v>
      </c>
      <c r="DC291" s="85" t="s">
        <v>153</v>
      </c>
      <c r="DD291" s="85"/>
      <c r="DE291" s="85"/>
      <c r="DF291" s="85"/>
      <c r="DG291" s="85"/>
      <c r="DH291" s="85"/>
      <c r="DI291" s="85"/>
      <c r="DJ291" s="85"/>
      <c r="DK291" s="85"/>
      <c r="DL291" s="85"/>
      <c r="DM291" s="85"/>
      <c r="DN291" s="85"/>
      <c r="DO291" s="85"/>
      <c r="DP291" s="85"/>
      <c r="DQ291" s="85"/>
      <c r="DR291" s="85"/>
      <c r="DS291" s="85"/>
      <c r="DT291" s="86"/>
      <c r="DU291" s="81"/>
      <c r="DV291" s="72"/>
      <c r="DW291" s="72"/>
      <c r="DX291" s="72"/>
      <c r="DY291" s="72"/>
      <c r="DZ291" s="74"/>
      <c r="EA291" s="68"/>
      <c r="EB291" s="68"/>
      <c r="EC291" s="68"/>
      <c r="ED291" s="68"/>
      <c r="EE291" s="68"/>
      <c r="EF291" s="68"/>
      <c r="EG291" s="68"/>
      <c r="EH291" s="68"/>
      <c r="EI291" s="68"/>
      <c r="EJ291" s="68"/>
      <c r="EK291" s="68"/>
    </row>
    <row r="292" spans="1:141" ht="30" customHeight="1">
      <c r="A292" s="2" t="s">
        <v>2064</v>
      </c>
      <c r="B292" s="84">
        <v>2026</v>
      </c>
      <c r="C292" s="85" t="s">
        <v>3514</v>
      </c>
      <c r="D292" s="85" t="e">
        <v>#REF!</v>
      </c>
      <c r="E292" s="85" t="s">
        <v>125</v>
      </c>
      <c r="F292" s="85">
        <v>146670</v>
      </c>
      <c r="G292" s="89">
        <v>46036</v>
      </c>
      <c r="H292" s="85" t="s">
        <v>3493</v>
      </c>
      <c r="I292" s="85" t="s">
        <v>3515</v>
      </c>
      <c r="J292" s="92" t="s">
        <v>3516</v>
      </c>
      <c r="K292" s="92" t="s">
        <v>3517</v>
      </c>
      <c r="L292" s="85" t="s">
        <v>3518</v>
      </c>
      <c r="M292" s="85" t="s">
        <v>3498</v>
      </c>
      <c r="N292" s="85">
        <v>80111700</v>
      </c>
      <c r="O292" s="85" t="s">
        <v>3499</v>
      </c>
      <c r="P292" s="85" t="s">
        <v>3519</v>
      </c>
      <c r="Q292" s="85">
        <v>87</v>
      </c>
      <c r="R292" s="89">
        <v>46028</v>
      </c>
      <c r="S292" s="85">
        <v>362</v>
      </c>
      <c r="T292" s="89">
        <v>46041</v>
      </c>
      <c r="U292" s="85" t="s">
        <v>3128</v>
      </c>
      <c r="V292" s="85" t="s">
        <v>135</v>
      </c>
      <c r="W292" s="85" t="s">
        <v>460</v>
      </c>
      <c r="X292" s="85">
        <v>1</v>
      </c>
      <c r="Y292" s="85" t="s">
        <v>3501</v>
      </c>
      <c r="Z292" s="85" t="s">
        <v>3518</v>
      </c>
      <c r="AA292" s="85" t="s">
        <v>138</v>
      </c>
      <c r="AB292" s="85" t="s">
        <v>164</v>
      </c>
      <c r="AC292" s="85" t="s">
        <v>203</v>
      </c>
      <c r="AD292" s="85"/>
      <c r="AE292" s="85">
        <v>1024462858</v>
      </c>
      <c r="AF292" s="85">
        <v>2</v>
      </c>
      <c r="AG292" s="89">
        <v>31514</v>
      </c>
      <c r="AH292" s="85" t="s">
        <v>3520</v>
      </c>
      <c r="AI292" s="85"/>
      <c r="AJ292" s="92">
        <v>3108060932</v>
      </c>
      <c r="AK292" s="85" t="s">
        <v>3521</v>
      </c>
      <c r="AL292" s="85" t="s">
        <v>3187</v>
      </c>
      <c r="AM292" s="85" t="s">
        <v>144</v>
      </c>
      <c r="AN292" s="85" t="s">
        <v>2984</v>
      </c>
      <c r="AO292" s="85">
        <v>1063481921</v>
      </c>
      <c r="AP292" s="85" t="s">
        <v>3007</v>
      </c>
      <c r="AQ292" s="85"/>
      <c r="AR292" s="85"/>
      <c r="AS292" s="89">
        <v>46062</v>
      </c>
      <c r="AT292" s="85"/>
      <c r="AU292" s="85"/>
      <c r="AV292" s="85"/>
      <c r="AW292" s="85"/>
      <c r="AX292" s="85" t="s">
        <v>3008</v>
      </c>
      <c r="AY292" s="85" t="s">
        <v>147</v>
      </c>
      <c r="AZ292" s="105">
        <v>46035</v>
      </c>
      <c r="BA292" s="105">
        <v>46036</v>
      </c>
      <c r="BB292" s="115">
        <v>28840000</v>
      </c>
      <c r="BC292" s="105">
        <v>46042</v>
      </c>
      <c r="BD292" s="105">
        <v>46279</v>
      </c>
      <c r="BE292" s="105">
        <f t="shared" si="12"/>
        <v>46279</v>
      </c>
      <c r="BF292" s="122"/>
      <c r="BG292" s="85" t="s">
        <v>929</v>
      </c>
      <c r="BH292" s="110">
        <v>3605000</v>
      </c>
      <c r="BI292" s="85"/>
      <c r="BJ292" s="85"/>
      <c r="BK292" s="85"/>
      <c r="BL292" s="85"/>
      <c r="BM292" s="85"/>
      <c r="BN292" s="85"/>
      <c r="BO292" s="85"/>
      <c r="BP292" s="85"/>
      <c r="BQ292" s="85"/>
      <c r="BR292" s="85"/>
      <c r="BS292" s="85"/>
      <c r="BT292" s="85"/>
      <c r="BU292" s="85"/>
      <c r="BV292" s="85"/>
      <c r="BW292" s="85"/>
      <c r="BX292" s="85"/>
      <c r="BY292" s="85"/>
      <c r="BZ292" s="85"/>
      <c r="CA292" s="85"/>
      <c r="CB292" s="85"/>
      <c r="CC292" s="85"/>
      <c r="CD292" s="85"/>
      <c r="CE292" s="85"/>
      <c r="CF292" s="85"/>
      <c r="CG292" s="85"/>
      <c r="CH292" s="85"/>
      <c r="CI292" s="85"/>
      <c r="CJ292" s="85"/>
      <c r="CK292" s="85"/>
      <c r="CL292" s="85">
        <v>0</v>
      </c>
      <c r="CM292" s="110">
        <v>28840000</v>
      </c>
      <c r="CN292" s="85"/>
      <c r="CO292" s="89">
        <v>46279</v>
      </c>
      <c r="CP292" s="89">
        <f t="shared" si="11"/>
        <v>46459</v>
      </c>
      <c r="CQ292" s="115">
        <v>28840000</v>
      </c>
      <c r="CR292" s="85" t="s">
        <v>149</v>
      </c>
      <c r="CS292" s="89">
        <v>46036</v>
      </c>
      <c r="CT292" s="128">
        <v>1046101032588</v>
      </c>
      <c r="CU292" s="85"/>
      <c r="CV292" s="85"/>
      <c r="CW292" s="85" t="s">
        <v>3504</v>
      </c>
      <c r="CX292" s="85" t="s">
        <v>203</v>
      </c>
      <c r="CY292" s="85" t="s">
        <v>1214</v>
      </c>
      <c r="CZ292" s="85">
        <v>2498</v>
      </c>
      <c r="DA292" s="85" t="s">
        <v>3134</v>
      </c>
      <c r="DB292" s="85">
        <v>3</v>
      </c>
      <c r="DC292" s="85" t="s">
        <v>153</v>
      </c>
      <c r="DD292" s="85"/>
      <c r="DE292" s="85"/>
      <c r="DF292" s="85"/>
      <c r="DG292" s="85"/>
      <c r="DH292" s="85"/>
      <c r="DI292" s="85"/>
      <c r="DJ292" s="85"/>
      <c r="DK292" s="85"/>
      <c r="DL292" s="85"/>
      <c r="DM292" s="85"/>
      <c r="DN292" s="85"/>
      <c r="DO292" s="85"/>
      <c r="DP292" s="85"/>
      <c r="DQ292" s="85"/>
      <c r="DR292" s="85"/>
      <c r="DS292" s="85"/>
      <c r="DT292" s="86"/>
      <c r="DU292" s="81"/>
      <c r="DV292" s="72"/>
      <c r="DW292" s="72"/>
      <c r="DX292" s="72"/>
      <c r="DY292" s="72"/>
      <c r="DZ292" s="74"/>
      <c r="EA292" s="68"/>
      <c r="EB292" s="68"/>
      <c r="EC292" s="68"/>
      <c r="ED292" s="68"/>
      <c r="EE292" s="68"/>
      <c r="EF292" s="68"/>
      <c r="EG292" s="68"/>
      <c r="EH292" s="68"/>
      <c r="EI292" s="68"/>
      <c r="EJ292" s="68"/>
      <c r="EK292" s="68"/>
    </row>
    <row r="293" spans="1:141" ht="30" customHeight="1">
      <c r="A293" s="2" t="s">
        <v>2064</v>
      </c>
      <c r="B293" s="84">
        <v>2026</v>
      </c>
      <c r="C293" s="85" t="s">
        <v>3522</v>
      </c>
      <c r="D293" s="85" t="e">
        <v>#REF!</v>
      </c>
      <c r="E293" s="85" t="s">
        <v>125</v>
      </c>
      <c r="F293" s="85">
        <v>146670</v>
      </c>
      <c r="G293" s="89">
        <v>46036</v>
      </c>
      <c r="H293" s="85" t="s">
        <v>3493</v>
      </c>
      <c r="I293" s="85" t="s">
        <v>3523</v>
      </c>
      <c r="J293" s="92" t="s">
        <v>3524</v>
      </c>
      <c r="K293" s="92" t="s">
        <v>3525</v>
      </c>
      <c r="L293" s="85" t="s">
        <v>3526</v>
      </c>
      <c r="M293" s="85" t="s">
        <v>3498</v>
      </c>
      <c r="N293" s="85">
        <v>80111700</v>
      </c>
      <c r="O293" s="85" t="s">
        <v>3499</v>
      </c>
      <c r="P293" s="85" t="s">
        <v>3527</v>
      </c>
      <c r="Q293" s="85">
        <v>87</v>
      </c>
      <c r="R293" s="89">
        <v>46028</v>
      </c>
      <c r="S293" s="85">
        <v>1801</v>
      </c>
      <c r="T293" s="89">
        <v>46048</v>
      </c>
      <c r="U293" s="85" t="s">
        <v>3128</v>
      </c>
      <c r="V293" s="85" t="s">
        <v>135</v>
      </c>
      <c r="W293" s="85" t="s">
        <v>460</v>
      </c>
      <c r="X293" s="85">
        <v>1</v>
      </c>
      <c r="Y293" s="85" t="s">
        <v>3528</v>
      </c>
      <c r="Z293" s="85" t="s">
        <v>3526</v>
      </c>
      <c r="AA293" s="85" t="s">
        <v>138</v>
      </c>
      <c r="AB293" s="85" t="s">
        <v>139</v>
      </c>
      <c r="AC293" s="85" t="s">
        <v>218</v>
      </c>
      <c r="AD293" s="85"/>
      <c r="AE293" s="85">
        <v>1022359230</v>
      </c>
      <c r="AF293" s="85">
        <v>0</v>
      </c>
      <c r="AG293" s="89">
        <v>32756</v>
      </c>
      <c r="AH293" s="85" t="s">
        <v>3529</v>
      </c>
      <c r="AI293" s="85"/>
      <c r="AJ293" s="92">
        <v>3168207520</v>
      </c>
      <c r="AK293" s="85" t="s">
        <v>3530</v>
      </c>
      <c r="AL293" s="85" t="s">
        <v>3187</v>
      </c>
      <c r="AM293" s="85" t="s">
        <v>144</v>
      </c>
      <c r="AN293" s="85" t="s">
        <v>2984</v>
      </c>
      <c r="AO293" s="85">
        <v>1063481921</v>
      </c>
      <c r="AP293" s="85" t="s">
        <v>3007</v>
      </c>
      <c r="AQ293" s="85"/>
      <c r="AR293" s="85"/>
      <c r="AS293" s="89">
        <v>46062</v>
      </c>
      <c r="AT293" s="85"/>
      <c r="AU293" s="85"/>
      <c r="AV293" s="85"/>
      <c r="AW293" s="85"/>
      <c r="AX293" s="85" t="s">
        <v>3008</v>
      </c>
      <c r="AY293" s="85" t="s">
        <v>147</v>
      </c>
      <c r="AZ293" s="105">
        <v>46035</v>
      </c>
      <c r="BA293" s="105">
        <v>46042</v>
      </c>
      <c r="BB293" s="115">
        <v>28840000</v>
      </c>
      <c r="BC293" s="105">
        <v>46051</v>
      </c>
      <c r="BD293" s="105">
        <v>46293</v>
      </c>
      <c r="BE293" s="105">
        <f t="shared" si="12"/>
        <v>46293</v>
      </c>
      <c r="BF293" s="122"/>
      <c r="BG293" s="85" t="s">
        <v>929</v>
      </c>
      <c r="BH293" s="110">
        <v>3605000</v>
      </c>
      <c r="BI293" s="85"/>
      <c r="BJ293" s="85"/>
      <c r="BK293" s="85"/>
      <c r="BL293" s="85"/>
      <c r="BM293" s="85"/>
      <c r="BN293" s="85"/>
      <c r="BO293" s="85"/>
      <c r="BP293" s="85"/>
      <c r="BQ293" s="85"/>
      <c r="BR293" s="85"/>
      <c r="BS293" s="85"/>
      <c r="BT293" s="85"/>
      <c r="BU293" s="85"/>
      <c r="BV293" s="85"/>
      <c r="BW293" s="85"/>
      <c r="BX293" s="85"/>
      <c r="BY293" s="85"/>
      <c r="BZ293" s="85"/>
      <c r="CA293" s="85"/>
      <c r="CB293" s="85"/>
      <c r="CC293" s="85"/>
      <c r="CD293" s="85"/>
      <c r="CE293" s="85"/>
      <c r="CF293" s="85"/>
      <c r="CG293" s="85"/>
      <c r="CH293" s="85"/>
      <c r="CI293" s="85"/>
      <c r="CJ293" s="85"/>
      <c r="CK293" s="85"/>
      <c r="CL293" s="85">
        <v>0</v>
      </c>
      <c r="CM293" s="110">
        <v>28840000</v>
      </c>
      <c r="CN293" s="85"/>
      <c r="CO293" s="89">
        <v>46293</v>
      </c>
      <c r="CP293" s="89">
        <f t="shared" si="11"/>
        <v>46473</v>
      </c>
      <c r="CQ293" s="115">
        <v>28840000</v>
      </c>
      <c r="CR293" s="85" t="s">
        <v>223</v>
      </c>
      <c r="CS293" s="89">
        <v>46042</v>
      </c>
      <c r="CT293" s="128">
        <v>3344101272092</v>
      </c>
      <c r="CU293" s="85"/>
      <c r="CV293" s="85"/>
      <c r="CW293" s="85" t="s">
        <v>3504</v>
      </c>
      <c r="CX293" s="85" t="s">
        <v>218</v>
      </c>
      <c r="CY293" s="85" t="s">
        <v>1816</v>
      </c>
      <c r="CZ293" s="85">
        <v>2498</v>
      </c>
      <c r="DA293" s="85" t="s">
        <v>3134</v>
      </c>
      <c r="DB293" s="85">
        <v>3</v>
      </c>
      <c r="DC293" s="85" t="s">
        <v>153</v>
      </c>
      <c r="DD293" s="85"/>
      <c r="DE293" s="85"/>
      <c r="DF293" s="85"/>
      <c r="DG293" s="85"/>
      <c r="DH293" s="85"/>
      <c r="DI293" s="85"/>
      <c r="DJ293" s="85"/>
      <c r="DK293" s="85"/>
      <c r="DL293" s="85"/>
      <c r="DM293" s="85"/>
      <c r="DN293" s="85"/>
      <c r="DO293" s="85"/>
      <c r="DP293" s="85"/>
      <c r="DQ293" s="85"/>
      <c r="DR293" s="85"/>
      <c r="DS293" s="85"/>
      <c r="DT293" s="86"/>
      <c r="DU293" s="81"/>
      <c r="DV293" s="72"/>
      <c r="DW293" s="72"/>
      <c r="DX293" s="72"/>
      <c r="DY293" s="72"/>
      <c r="DZ293" s="74"/>
      <c r="EA293" s="68"/>
      <c r="EB293" s="68"/>
      <c r="EC293" s="68"/>
      <c r="ED293" s="68"/>
      <c r="EE293" s="68"/>
      <c r="EF293" s="68"/>
      <c r="EG293" s="68"/>
      <c r="EH293" s="68"/>
      <c r="EI293" s="68"/>
      <c r="EJ293" s="68"/>
      <c r="EK293" s="68"/>
    </row>
    <row r="294" spans="1:141" ht="30" customHeight="1">
      <c r="A294" s="2" t="s">
        <v>2064</v>
      </c>
      <c r="B294" s="84">
        <v>2026</v>
      </c>
      <c r="C294" s="85" t="s">
        <v>3531</v>
      </c>
      <c r="D294" s="85" t="e">
        <v>#REF!</v>
      </c>
      <c r="E294" s="85" t="s">
        <v>125</v>
      </c>
      <c r="F294" s="85">
        <v>146670</v>
      </c>
      <c r="G294" s="89">
        <v>46036</v>
      </c>
      <c r="H294" s="85" t="s">
        <v>3493</v>
      </c>
      <c r="I294" s="85" t="s">
        <v>3532</v>
      </c>
      <c r="J294" s="92" t="s">
        <v>3533</v>
      </c>
      <c r="K294" s="92" t="s">
        <v>3534</v>
      </c>
      <c r="L294" s="85" t="s">
        <v>3535</v>
      </c>
      <c r="M294" s="85" t="s">
        <v>3498</v>
      </c>
      <c r="N294" s="85">
        <v>80111700</v>
      </c>
      <c r="O294" s="85" t="s">
        <v>3499</v>
      </c>
      <c r="P294" s="85" t="s">
        <v>3536</v>
      </c>
      <c r="Q294" s="85">
        <v>87</v>
      </c>
      <c r="R294" s="89">
        <v>46028</v>
      </c>
      <c r="S294" s="85">
        <v>363</v>
      </c>
      <c r="T294" s="89">
        <v>46041</v>
      </c>
      <c r="U294" s="85" t="s">
        <v>3128</v>
      </c>
      <c r="V294" s="85" t="s">
        <v>135</v>
      </c>
      <c r="W294" s="85" t="s">
        <v>460</v>
      </c>
      <c r="X294" s="85">
        <v>1</v>
      </c>
      <c r="Y294" s="85" t="s">
        <v>3501</v>
      </c>
      <c r="Z294" s="85" t="s">
        <v>3535</v>
      </c>
      <c r="AA294" s="85" t="s">
        <v>138</v>
      </c>
      <c r="AB294" s="85" t="s">
        <v>164</v>
      </c>
      <c r="AC294" s="85" t="s">
        <v>203</v>
      </c>
      <c r="AD294" s="85"/>
      <c r="AE294" s="85">
        <v>1073711462</v>
      </c>
      <c r="AF294" s="85">
        <v>7</v>
      </c>
      <c r="AG294" s="89">
        <v>35641</v>
      </c>
      <c r="AH294" s="85" t="s">
        <v>3537</v>
      </c>
      <c r="AI294" s="85"/>
      <c r="AJ294" s="92">
        <v>3057397948</v>
      </c>
      <c r="AK294" s="85" t="s">
        <v>3538</v>
      </c>
      <c r="AL294" s="85" t="s">
        <v>3187</v>
      </c>
      <c r="AM294" s="85" t="s">
        <v>234</v>
      </c>
      <c r="AN294" s="85" t="s">
        <v>2984</v>
      </c>
      <c r="AO294" s="85">
        <v>1063481921</v>
      </c>
      <c r="AP294" s="85" t="s">
        <v>3007</v>
      </c>
      <c r="AQ294" s="85"/>
      <c r="AR294" s="85"/>
      <c r="AS294" s="89">
        <v>46062</v>
      </c>
      <c r="AT294" s="85"/>
      <c r="AU294" s="85"/>
      <c r="AV294" s="85"/>
      <c r="AW294" s="85"/>
      <c r="AX294" s="85" t="s">
        <v>3008</v>
      </c>
      <c r="AY294" s="85" t="s">
        <v>147</v>
      </c>
      <c r="AZ294" s="105">
        <v>46035</v>
      </c>
      <c r="BA294" s="105">
        <v>46036</v>
      </c>
      <c r="BB294" s="115">
        <v>28840000</v>
      </c>
      <c r="BC294" s="105">
        <v>46043</v>
      </c>
      <c r="BD294" s="105">
        <v>46285</v>
      </c>
      <c r="BE294" s="105">
        <f t="shared" si="12"/>
        <v>46285</v>
      </c>
      <c r="BF294" s="122"/>
      <c r="BG294" s="85" t="s">
        <v>929</v>
      </c>
      <c r="BH294" s="110">
        <v>3605000</v>
      </c>
      <c r="BI294" s="85"/>
      <c r="BJ294" s="85"/>
      <c r="BK294" s="85"/>
      <c r="BL294" s="85"/>
      <c r="BM294" s="85"/>
      <c r="BN294" s="85"/>
      <c r="BO294" s="85"/>
      <c r="BP294" s="85"/>
      <c r="BQ294" s="85"/>
      <c r="BR294" s="85"/>
      <c r="BS294" s="85"/>
      <c r="BT294" s="85"/>
      <c r="BU294" s="85"/>
      <c r="BV294" s="85"/>
      <c r="BW294" s="85"/>
      <c r="BX294" s="85"/>
      <c r="BY294" s="85"/>
      <c r="BZ294" s="85"/>
      <c r="CA294" s="85"/>
      <c r="CB294" s="85"/>
      <c r="CC294" s="85"/>
      <c r="CD294" s="85"/>
      <c r="CE294" s="85"/>
      <c r="CF294" s="85"/>
      <c r="CG294" s="85"/>
      <c r="CH294" s="85"/>
      <c r="CI294" s="85"/>
      <c r="CJ294" s="85"/>
      <c r="CK294" s="85"/>
      <c r="CL294" s="85">
        <v>0</v>
      </c>
      <c r="CM294" s="110">
        <v>28840000</v>
      </c>
      <c r="CN294" s="85"/>
      <c r="CO294" s="89">
        <v>46285</v>
      </c>
      <c r="CP294" s="89">
        <f t="shared" si="11"/>
        <v>46465</v>
      </c>
      <c r="CQ294" s="115">
        <v>28840000</v>
      </c>
      <c r="CR294" s="85" t="s">
        <v>223</v>
      </c>
      <c r="CS294" s="89">
        <v>46037</v>
      </c>
      <c r="CT294" s="128">
        <v>1146101096127</v>
      </c>
      <c r="CU294" s="85"/>
      <c r="CV294" s="85"/>
      <c r="CW294" s="85" t="s">
        <v>3504</v>
      </c>
      <c r="CX294" s="85" t="s">
        <v>203</v>
      </c>
      <c r="CY294" s="85" t="s">
        <v>1214</v>
      </c>
      <c r="CZ294" s="85">
        <v>2498</v>
      </c>
      <c r="DA294" s="85" t="s">
        <v>3134</v>
      </c>
      <c r="DB294" s="85">
        <v>3</v>
      </c>
      <c r="DC294" s="85" t="s">
        <v>153</v>
      </c>
      <c r="DD294" s="85"/>
      <c r="DE294" s="85"/>
      <c r="DF294" s="85"/>
      <c r="DG294" s="85"/>
      <c r="DH294" s="85"/>
      <c r="DI294" s="85"/>
      <c r="DJ294" s="85"/>
      <c r="DK294" s="85"/>
      <c r="DL294" s="85"/>
      <c r="DM294" s="85"/>
      <c r="DN294" s="85"/>
      <c r="DO294" s="85"/>
      <c r="DP294" s="85"/>
      <c r="DQ294" s="85"/>
      <c r="DR294" s="85"/>
      <c r="DS294" s="85"/>
      <c r="DT294" s="86"/>
      <c r="DU294" s="81"/>
      <c r="DV294" s="72"/>
      <c r="DW294" s="72"/>
      <c r="DX294" s="72"/>
      <c r="DY294" s="72"/>
      <c r="DZ294" s="74"/>
      <c r="EA294" s="68"/>
      <c r="EB294" s="68"/>
      <c r="EC294" s="68"/>
      <c r="ED294" s="68"/>
      <c r="EE294" s="68"/>
      <c r="EF294" s="68"/>
      <c r="EG294" s="68"/>
      <c r="EH294" s="68"/>
      <c r="EI294" s="68"/>
      <c r="EJ294" s="68"/>
      <c r="EK294" s="68"/>
    </row>
    <row r="295" spans="1:141" ht="30" customHeight="1">
      <c r="A295" s="2" t="s">
        <v>2064</v>
      </c>
      <c r="B295" s="84">
        <v>2026</v>
      </c>
      <c r="C295" s="85" t="s">
        <v>3539</v>
      </c>
      <c r="D295" s="85" t="e">
        <v>#REF!</v>
      </c>
      <c r="E295" s="85" t="s">
        <v>125</v>
      </c>
      <c r="F295" s="85">
        <v>146670</v>
      </c>
      <c r="G295" s="89">
        <v>46036</v>
      </c>
      <c r="H295" s="85" t="s">
        <v>3493</v>
      </c>
      <c r="I295" s="85" t="s">
        <v>3540</v>
      </c>
      <c r="J295" s="92" t="s">
        <v>3541</v>
      </c>
      <c r="K295" s="92" t="s">
        <v>3542</v>
      </c>
      <c r="L295" s="85" t="s">
        <v>3543</v>
      </c>
      <c r="M295" s="85" t="s">
        <v>3498</v>
      </c>
      <c r="N295" s="85">
        <v>80111700</v>
      </c>
      <c r="O295" s="85" t="s">
        <v>3499</v>
      </c>
      <c r="P295" s="85" t="s">
        <v>3544</v>
      </c>
      <c r="Q295" s="85">
        <v>87</v>
      </c>
      <c r="R295" s="89">
        <v>46028</v>
      </c>
      <c r="S295" s="85">
        <v>364</v>
      </c>
      <c r="T295" s="89">
        <v>46041</v>
      </c>
      <c r="U295" s="85" t="s">
        <v>3128</v>
      </c>
      <c r="V295" s="85" t="s">
        <v>135</v>
      </c>
      <c r="W295" s="85" t="s">
        <v>460</v>
      </c>
      <c r="X295" s="85">
        <v>1</v>
      </c>
      <c r="Y295" s="85" t="s">
        <v>3501</v>
      </c>
      <c r="Z295" s="85" t="s">
        <v>3543</v>
      </c>
      <c r="AA295" s="85" t="s">
        <v>138</v>
      </c>
      <c r="AB295" s="85" t="s">
        <v>139</v>
      </c>
      <c r="AC295" s="85" t="s">
        <v>203</v>
      </c>
      <c r="AD295" s="85"/>
      <c r="AE295" s="85">
        <v>52851449</v>
      </c>
      <c r="AF295" s="85">
        <v>3</v>
      </c>
      <c r="AG295" s="89">
        <v>29463</v>
      </c>
      <c r="AH295" s="85" t="s">
        <v>3545</v>
      </c>
      <c r="AI295" s="85"/>
      <c r="AJ295" s="92">
        <v>3058102544</v>
      </c>
      <c r="AK295" s="85" t="s">
        <v>3546</v>
      </c>
      <c r="AL295" s="85" t="s">
        <v>3187</v>
      </c>
      <c r="AM295" s="85" t="s">
        <v>385</v>
      </c>
      <c r="AN295" s="85" t="s">
        <v>2984</v>
      </c>
      <c r="AO295" s="85">
        <v>1063481921</v>
      </c>
      <c r="AP295" s="85" t="s">
        <v>3007</v>
      </c>
      <c r="AQ295" s="85"/>
      <c r="AR295" s="85"/>
      <c r="AS295" s="89">
        <v>46062</v>
      </c>
      <c r="AT295" s="85"/>
      <c r="AU295" s="85"/>
      <c r="AV295" s="85"/>
      <c r="AW295" s="85"/>
      <c r="AX295" s="85" t="s">
        <v>3008</v>
      </c>
      <c r="AY295" s="85" t="s">
        <v>147</v>
      </c>
      <c r="AZ295" s="105">
        <v>46035</v>
      </c>
      <c r="BA295" s="105">
        <v>46036</v>
      </c>
      <c r="BB295" s="115">
        <v>28840000</v>
      </c>
      <c r="BC295" s="105">
        <v>46042</v>
      </c>
      <c r="BD295" s="105">
        <v>46284</v>
      </c>
      <c r="BE295" s="105">
        <f t="shared" si="12"/>
        <v>46284</v>
      </c>
      <c r="BF295" s="122"/>
      <c r="BG295" s="85" t="s">
        <v>929</v>
      </c>
      <c r="BH295" s="110">
        <v>3605000</v>
      </c>
      <c r="BI295" s="85"/>
      <c r="BJ295" s="85"/>
      <c r="BK295" s="85"/>
      <c r="BL295" s="85"/>
      <c r="BM295" s="85"/>
      <c r="BN295" s="85"/>
      <c r="BO295" s="85"/>
      <c r="BP295" s="85"/>
      <c r="BQ295" s="85"/>
      <c r="BR295" s="85"/>
      <c r="BS295" s="85"/>
      <c r="BT295" s="85"/>
      <c r="BU295" s="85"/>
      <c r="BV295" s="85"/>
      <c r="BW295" s="85"/>
      <c r="BX295" s="85"/>
      <c r="BY295" s="85"/>
      <c r="BZ295" s="85"/>
      <c r="CA295" s="85"/>
      <c r="CB295" s="85"/>
      <c r="CC295" s="85"/>
      <c r="CD295" s="85"/>
      <c r="CE295" s="85"/>
      <c r="CF295" s="85"/>
      <c r="CG295" s="85"/>
      <c r="CH295" s="85"/>
      <c r="CI295" s="85"/>
      <c r="CJ295" s="85"/>
      <c r="CK295" s="85"/>
      <c r="CL295" s="85">
        <v>0</v>
      </c>
      <c r="CM295" s="110">
        <v>28840000</v>
      </c>
      <c r="CN295" s="85"/>
      <c r="CO295" s="89">
        <v>46284</v>
      </c>
      <c r="CP295" s="89">
        <f t="shared" si="11"/>
        <v>46464</v>
      </c>
      <c r="CQ295" s="115">
        <v>28840000</v>
      </c>
      <c r="CR295" s="85" t="s">
        <v>149</v>
      </c>
      <c r="CS295" s="89">
        <v>46036</v>
      </c>
      <c r="CT295" s="128">
        <v>1846101032600</v>
      </c>
      <c r="CU295" s="85"/>
      <c r="CV295" s="85"/>
      <c r="CW295" s="85" t="s">
        <v>3504</v>
      </c>
      <c r="CX295" s="85" t="s">
        <v>203</v>
      </c>
      <c r="CY295" s="85" t="s">
        <v>1214</v>
      </c>
      <c r="CZ295" s="85">
        <v>2498</v>
      </c>
      <c r="DA295" s="85" t="s">
        <v>3134</v>
      </c>
      <c r="DB295" s="85">
        <v>3</v>
      </c>
      <c r="DC295" s="85" t="s">
        <v>153</v>
      </c>
      <c r="DD295" s="85"/>
      <c r="DE295" s="85"/>
      <c r="DF295" s="85"/>
      <c r="DG295" s="85"/>
      <c r="DH295" s="85"/>
      <c r="DI295" s="85"/>
      <c r="DJ295" s="85"/>
      <c r="DK295" s="85"/>
      <c r="DL295" s="85"/>
      <c r="DM295" s="85"/>
      <c r="DN295" s="85"/>
      <c r="DO295" s="85"/>
      <c r="DP295" s="85"/>
      <c r="DQ295" s="85"/>
      <c r="DR295" s="85"/>
      <c r="DS295" s="85"/>
      <c r="DT295" s="86"/>
      <c r="DU295" s="81"/>
      <c r="DV295" s="72"/>
      <c r="DW295" s="72"/>
      <c r="DX295" s="72"/>
      <c r="DY295" s="72"/>
      <c r="DZ295" s="74"/>
      <c r="EA295" s="68"/>
      <c r="EB295" s="68"/>
      <c r="EC295" s="68"/>
      <c r="ED295" s="68"/>
      <c r="EE295" s="68"/>
      <c r="EF295" s="68"/>
      <c r="EG295" s="68"/>
      <c r="EH295" s="68"/>
      <c r="EI295" s="68"/>
      <c r="EJ295" s="68"/>
      <c r="EK295" s="68"/>
    </row>
    <row r="296" spans="1:141" ht="30" customHeight="1">
      <c r="A296" s="2" t="s">
        <v>2064</v>
      </c>
      <c r="B296" s="84">
        <v>2026</v>
      </c>
      <c r="C296" s="85" t="s">
        <v>3547</v>
      </c>
      <c r="D296" s="85" t="e">
        <v>#REF!</v>
      </c>
      <c r="E296" s="85" t="s">
        <v>125</v>
      </c>
      <c r="F296" s="85">
        <v>146670</v>
      </c>
      <c r="G296" s="89">
        <v>46036</v>
      </c>
      <c r="H296" s="85" t="s">
        <v>3493</v>
      </c>
      <c r="I296" s="85" t="s">
        <v>3548</v>
      </c>
      <c r="J296" s="92" t="s">
        <v>3549</v>
      </c>
      <c r="K296" s="92" t="s">
        <v>3550</v>
      </c>
      <c r="L296" s="85" t="s">
        <v>3551</v>
      </c>
      <c r="M296" s="85" t="s">
        <v>3498</v>
      </c>
      <c r="N296" s="85">
        <v>80111700</v>
      </c>
      <c r="O296" s="85" t="s">
        <v>3499</v>
      </c>
      <c r="P296" s="85" t="s">
        <v>3552</v>
      </c>
      <c r="Q296" s="85">
        <v>87</v>
      </c>
      <c r="R296" s="89">
        <v>46028</v>
      </c>
      <c r="S296" s="85">
        <v>365</v>
      </c>
      <c r="T296" s="89">
        <v>46041</v>
      </c>
      <c r="U296" s="85" t="s">
        <v>3128</v>
      </c>
      <c r="V296" s="85" t="s">
        <v>135</v>
      </c>
      <c r="W296" s="85" t="s">
        <v>460</v>
      </c>
      <c r="X296" s="85">
        <v>1</v>
      </c>
      <c r="Y296" s="85" t="s">
        <v>3501</v>
      </c>
      <c r="Z296" s="85" t="s">
        <v>3551</v>
      </c>
      <c r="AA296" s="85" t="s">
        <v>138</v>
      </c>
      <c r="AB296" s="85" t="s">
        <v>164</v>
      </c>
      <c r="AC296" s="85" t="s">
        <v>447</v>
      </c>
      <c r="AD296" s="85"/>
      <c r="AE296" s="85">
        <v>82383927</v>
      </c>
      <c r="AF296" s="85">
        <v>3</v>
      </c>
      <c r="AG296" s="89">
        <v>25918</v>
      </c>
      <c r="AH296" s="85" t="s">
        <v>3553</v>
      </c>
      <c r="AI296" s="85"/>
      <c r="AJ296" s="92">
        <v>3136178829</v>
      </c>
      <c r="AK296" s="85" t="s">
        <v>3554</v>
      </c>
      <c r="AL296" s="85" t="s">
        <v>3187</v>
      </c>
      <c r="AM296" s="85" t="s">
        <v>234</v>
      </c>
      <c r="AN296" s="85" t="s">
        <v>2984</v>
      </c>
      <c r="AO296" s="85">
        <v>1063481921</v>
      </c>
      <c r="AP296" s="85" t="s">
        <v>3007</v>
      </c>
      <c r="AQ296" s="85"/>
      <c r="AR296" s="85"/>
      <c r="AS296" s="89">
        <v>46062</v>
      </c>
      <c r="AT296" s="85"/>
      <c r="AU296" s="85"/>
      <c r="AV296" s="85"/>
      <c r="AW296" s="85"/>
      <c r="AX296" s="85" t="s">
        <v>3008</v>
      </c>
      <c r="AY296" s="85" t="s">
        <v>147</v>
      </c>
      <c r="AZ296" s="105">
        <v>46035</v>
      </c>
      <c r="BA296" s="105">
        <v>46036</v>
      </c>
      <c r="BB296" s="115">
        <v>28840000</v>
      </c>
      <c r="BC296" s="105">
        <v>46043</v>
      </c>
      <c r="BD296" s="105">
        <v>46285</v>
      </c>
      <c r="BE296" s="105">
        <f t="shared" si="12"/>
        <v>46285</v>
      </c>
      <c r="BF296" s="122"/>
      <c r="BG296" s="85" t="s">
        <v>929</v>
      </c>
      <c r="BH296" s="110">
        <v>3605000</v>
      </c>
      <c r="BI296" s="85"/>
      <c r="BJ296" s="85"/>
      <c r="BK296" s="85"/>
      <c r="BL296" s="85"/>
      <c r="BM296" s="85"/>
      <c r="BN296" s="85"/>
      <c r="BO296" s="85"/>
      <c r="BP296" s="85"/>
      <c r="BQ296" s="85"/>
      <c r="BR296" s="85"/>
      <c r="BS296" s="85"/>
      <c r="BT296" s="85"/>
      <c r="BU296" s="85"/>
      <c r="BV296" s="85"/>
      <c r="BW296" s="85"/>
      <c r="BX296" s="85"/>
      <c r="BY296" s="85"/>
      <c r="BZ296" s="85"/>
      <c r="CA296" s="85"/>
      <c r="CB296" s="85"/>
      <c r="CC296" s="85"/>
      <c r="CD296" s="85"/>
      <c r="CE296" s="85"/>
      <c r="CF296" s="85"/>
      <c r="CG296" s="85"/>
      <c r="CH296" s="85"/>
      <c r="CI296" s="85"/>
      <c r="CJ296" s="85"/>
      <c r="CK296" s="85"/>
      <c r="CL296" s="85">
        <v>0</v>
      </c>
      <c r="CM296" s="110">
        <v>28840000</v>
      </c>
      <c r="CN296" s="85"/>
      <c r="CO296" s="89">
        <v>46285</v>
      </c>
      <c r="CP296" s="89">
        <f t="shared" si="11"/>
        <v>46465</v>
      </c>
      <c r="CQ296" s="115">
        <v>28840000</v>
      </c>
      <c r="CR296" s="85" t="s">
        <v>223</v>
      </c>
      <c r="CS296" s="89">
        <v>46038</v>
      </c>
      <c r="CT296" s="128">
        <v>1846101032824</v>
      </c>
      <c r="CU296" s="85"/>
      <c r="CV296" s="85"/>
      <c r="CW296" s="85" t="s">
        <v>3504</v>
      </c>
      <c r="CX296" s="85" t="s">
        <v>447</v>
      </c>
      <c r="CY296" s="85" t="s">
        <v>1214</v>
      </c>
      <c r="CZ296" s="85">
        <v>2498</v>
      </c>
      <c r="DA296" s="85" t="s">
        <v>3134</v>
      </c>
      <c r="DB296" s="85">
        <v>3</v>
      </c>
      <c r="DC296" s="85" t="s">
        <v>153</v>
      </c>
      <c r="DD296" s="85"/>
      <c r="DE296" s="85"/>
      <c r="DF296" s="85"/>
      <c r="DG296" s="85"/>
      <c r="DH296" s="85"/>
      <c r="DI296" s="85"/>
      <c r="DJ296" s="85"/>
      <c r="DK296" s="85"/>
      <c r="DL296" s="85"/>
      <c r="DM296" s="85"/>
      <c r="DN296" s="85"/>
      <c r="DO296" s="85"/>
      <c r="DP296" s="85"/>
      <c r="DQ296" s="85"/>
      <c r="DR296" s="85"/>
      <c r="DS296" s="85"/>
      <c r="DT296" s="86"/>
      <c r="DU296" s="81"/>
      <c r="DV296" s="72"/>
      <c r="DW296" s="72"/>
      <c r="DX296" s="72"/>
      <c r="DY296" s="72"/>
      <c r="DZ296" s="74"/>
      <c r="EA296" s="68"/>
      <c r="EB296" s="68"/>
      <c r="EC296" s="68"/>
      <c r="ED296" s="68"/>
      <c r="EE296" s="68"/>
      <c r="EF296" s="68"/>
      <c r="EG296" s="68"/>
      <c r="EH296" s="68"/>
      <c r="EI296" s="68"/>
      <c r="EJ296" s="68"/>
      <c r="EK296" s="68"/>
    </row>
    <row r="297" spans="1:141" ht="30" customHeight="1">
      <c r="A297" s="2" t="s">
        <v>2064</v>
      </c>
      <c r="B297" s="84">
        <v>2026</v>
      </c>
      <c r="C297" s="85" t="s">
        <v>3555</v>
      </c>
      <c r="D297" s="85" t="e">
        <v>#REF!</v>
      </c>
      <c r="E297" s="85" t="s">
        <v>125</v>
      </c>
      <c r="F297" s="85">
        <v>146670</v>
      </c>
      <c r="G297" s="89">
        <v>46036</v>
      </c>
      <c r="H297" s="85" t="s">
        <v>3493</v>
      </c>
      <c r="I297" s="85" t="s">
        <v>3556</v>
      </c>
      <c r="J297" s="92" t="s">
        <v>3557</v>
      </c>
      <c r="K297" s="92" t="s">
        <v>3558</v>
      </c>
      <c r="L297" s="85" t="s">
        <v>3559</v>
      </c>
      <c r="M297" s="85" t="s">
        <v>3498</v>
      </c>
      <c r="N297" s="85">
        <v>80111700</v>
      </c>
      <c r="O297" s="85" t="s">
        <v>3499</v>
      </c>
      <c r="P297" s="85" t="s">
        <v>3560</v>
      </c>
      <c r="Q297" s="85">
        <v>87</v>
      </c>
      <c r="R297" s="89">
        <v>46028</v>
      </c>
      <c r="S297" s="85">
        <v>367</v>
      </c>
      <c r="T297" s="89">
        <v>46041</v>
      </c>
      <c r="U297" s="85" t="s">
        <v>3128</v>
      </c>
      <c r="V297" s="85" t="s">
        <v>135</v>
      </c>
      <c r="W297" s="85" t="s">
        <v>460</v>
      </c>
      <c r="X297" s="85">
        <v>1</v>
      </c>
      <c r="Y297" s="85" t="s">
        <v>3501</v>
      </c>
      <c r="Z297" s="85" t="s">
        <v>3559</v>
      </c>
      <c r="AA297" s="85" t="s">
        <v>138</v>
      </c>
      <c r="AB297" s="85" t="s">
        <v>164</v>
      </c>
      <c r="AC297" s="85" t="s">
        <v>461</v>
      </c>
      <c r="AD297" s="85"/>
      <c r="AE297" s="85">
        <v>1019023081</v>
      </c>
      <c r="AF297" s="85">
        <v>6</v>
      </c>
      <c r="AG297" s="89">
        <v>32267</v>
      </c>
      <c r="AH297" s="85" t="s">
        <v>3561</v>
      </c>
      <c r="AI297" s="85"/>
      <c r="AJ297" s="92">
        <v>3115528333</v>
      </c>
      <c r="AK297" s="85" t="s">
        <v>3562</v>
      </c>
      <c r="AL297" s="85" t="s">
        <v>3187</v>
      </c>
      <c r="AM297" s="85" t="s">
        <v>144</v>
      </c>
      <c r="AN297" s="85" t="s">
        <v>2984</v>
      </c>
      <c r="AO297" s="85">
        <v>1063481921</v>
      </c>
      <c r="AP297" s="85" t="s">
        <v>3007</v>
      </c>
      <c r="AQ297" s="85"/>
      <c r="AR297" s="85"/>
      <c r="AS297" s="89">
        <v>46062</v>
      </c>
      <c r="AT297" s="85"/>
      <c r="AU297" s="85"/>
      <c r="AV297" s="85"/>
      <c r="AW297" s="85"/>
      <c r="AX297" s="85" t="s">
        <v>3008</v>
      </c>
      <c r="AY297" s="85" t="s">
        <v>147</v>
      </c>
      <c r="AZ297" s="105">
        <v>46035</v>
      </c>
      <c r="BA297" s="105">
        <v>46036</v>
      </c>
      <c r="BB297" s="115">
        <v>28840000</v>
      </c>
      <c r="BC297" s="105">
        <v>46042</v>
      </c>
      <c r="BD297" s="105">
        <v>46284</v>
      </c>
      <c r="BE297" s="105">
        <f t="shared" si="12"/>
        <v>46284</v>
      </c>
      <c r="BF297" s="122"/>
      <c r="BG297" s="85" t="s">
        <v>929</v>
      </c>
      <c r="BH297" s="110">
        <v>3605000</v>
      </c>
      <c r="BI297" s="85"/>
      <c r="BJ297" s="85"/>
      <c r="BK297" s="85"/>
      <c r="BL297" s="85"/>
      <c r="BM297" s="85"/>
      <c r="BN297" s="85"/>
      <c r="BO297" s="85"/>
      <c r="BP297" s="85"/>
      <c r="BQ297" s="85"/>
      <c r="BR297" s="85"/>
      <c r="BS297" s="85"/>
      <c r="BT297" s="85"/>
      <c r="BU297" s="85"/>
      <c r="BV297" s="85"/>
      <c r="BW297" s="85"/>
      <c r="BX297" s="85"/>
      <c r="BY297" s="85"/>
      <c r="BZ297" s="85"/>
      <c r="CA297" s="85"/>
      <c r="CB297" s="85"/>
      <c r="CC297" s="85"/>
      <c r="CD297" s="85"/>
      <c r="CE297" s="85"/>
      <c r="CF297" s="85"/>
      <c r="CG297" s="85"/>
      <c r="CH297" s="85"/>
      <c r="CI297" s="85"/>
      <c r="CJ297" s="85"/>
      <c r="CK297" s="85"/>
      <c r="CL297" s="85">
        <v>0</v>
      </c>
      <c r="CM297" s="110">
        <v>28840000</v>
      </c>
      <c r="CN297" s="85"/>
      <c r="CO297" s="89">
        <v>46284</v>
      </c>
      <c r="CP297" s="89">
        <f t="shared" si="11"/>
        <v>46464</v>
      </c>
      <c r="CQ297" s="115">
        <v>28840000</v>
      </c>
      <c r="CR297" s="85" t="s">
        <v>223</v>
      </c>
      <c r="CS297" s="89">
        <v>46038</v>
      </c>
      <c r="CT297" s="128">
        <v>1846101032642</v>
      </c>
      <c r="CU297" s="85"/>
      <c r="CV297" s="85"/>
      <c r="CW297" s="85" t="s">
        <v>3504</v>
      </c>
      <c r="CX297" s="85" t="s">
        <v>461</v>
      </c>
      <c r="CY297" s="85" t="s">
        <v>947</v>
      </c>
      <c r="CZ297" s="85">
        <v>2498</v>
      </c>
      <c r="DA297" s="85" t="s">
        <v>3134</v>
      </c>
      <c r="DB297" s="85">
        <v>3</v>
      </c>
      <c r="DC297" s="85" t="s">
        <v>153</v>
      </c>
      <c r="DD297" s="85"/>
      <c r="DE297" s="85"/>
      <c r="DF297" s="85"/>
      <c r="DG297" s="85"/>
      <c r="DH297" s="85"/>
      <c r="DI297" s="85"/>
      <c r="DJ297" s="85"/>
      <c r="DK297" s="85"/>
      <c r="DL297" s="85"/>
      <c r="DM297" s="85"/>
      <c r="DN297" s="85"/>
      <c r="DO297" s="85"/>
      <c r="DP297" s="85"/>
      <c r="DQ297" s="85"/>
      <c r="DR297" s="85"/>
      <c r="DS297" s="85"/>
      <c r="DT297" s="86"/>
      <c r="DU297" s="81"/>
      <c r="DV297" s="72"/>
      <c r="DW297" s="72"/>
      <c r="DX297" s="72"/>
      <c r="DY297" s="72"/>
      <c r="DZ297" s="74"/>
      <c r="EA297" s="68"/>
      <c r="EB297" s="68"/>
      <c r="EC297" s="68"/>
      <c r="ED297" s="68"/>
      <c r="EE297" s="68"/>
      <c r="EF297" s="68"/>
      <c r="EG297" s="68"/>
      <c r="EH297" s="68"/>
      <c r="EI297" s="68"/>
      <c r="EJ297" s="68"/>
      <c r="EK297" s="68"/>
    </row>
    <row r="298" spans="1:141" ht="30" customHeight="1">
      <c r="A298" s="2" t="s">
        <v>2064</v>
      </c>
      <c r="B298" s="84">
        <v>2026</v>
      </c>
      <c r="C298" s="85" t="s">
        <v>3563</v>
      </c>
      <c r="D298" s="85" t="e">
        <v>#REF!</v>
      </c>
      <c r="E298" s="85" t="s">
        <v>125</v>
      </c>
      <c r="F298" s="85">
        <v>146670</v>
      </c>
      <c r="G298" s="89">
        <v>46044</v>
      </c>
      <c r="H298" s="85" t="s">
        <v>3493</v>
      </c>
      <c r="I298" s="85" t="s">
        <v>3564</v>
      </c>
      <c r="J298" s="92" t="s">
        <v>3565</v>
      </c>
      <c r="K298" s="92" t="s">
        <v>3566</v>
      </c>
      <c r="L298" s="85" t="s">
        <v>3567</v>
      </c>
      <c r="M298" s="85" t="s">
        <v>3498</v>
      </c>
      <c r="N298" s="85">
        <v>80111700</v>
      </c>
      <c r="O298" s="85" t="s">
        <v>3499</v>
      </c>
      <c r="P298" s="85" t="s">
        <v>3568</v>
      </c>
      <c r="Q298" s="85">
        <v>87</v>
      </c>
      <c r="R298" s="89">
        <v>46028</v>
      </c>
      <c r="S298" s="85">
        <v>361</v>
      </c>
      <c r="T298" s="89">
        <v>46041</v>
      </c>
      <c r="U298" s="85" t="s">
        <v>3128</v>
      </c>
      <c r="V298" s="85" t="s">
        <v>135</v>
      </c>
      <c r="W298" s="85" t="s">
        <v>460</v>
      </c>
      <c r="X298" s="85">
        <v>1</v>
      </c>
      <c r="Y298" s="85" t="s">
        <v>3569</v>
      </c>
      <c r="Z298" s="85" t="s">
        <v>3567</v>
      </c>
      <c r="AA298" s="85" t="s">
        <v>138</v>
      </c>
      <c r="AB298" s="85" t="s">
        <v>139</v>
      </c>
      <c r="AC298" s="85" t="s">
        <v>846</v>
      </c>
      <c r="AD298" s="85"/>
      <c r="AE298" s="85">
        <v>1233892287</v>
      </c>
      <c r="AF298" s="85">
        <v>1</v>
      </c>
      <c r="AG298" s="89">
        <v>35642</v>
      </c>
      <c r="AH298" s="85" t="s">
        <v>3570</v>
      </c>
      <c r="AI298" s="85"/>
      <c r="AJ298" s="92">
        <v>3016209073</v>
      </c>
      <c r="AK298" s="85" t="s">
        <v>3571</v>
      </c>
      <c r="AL298" s="85" t="s">
        <v>3187</v>
      </c>
      <c r="AM298" s="85" t="s">
        <v>144</v>
      </c>
      <c r="AN298" s="85" t="s">
        <v>2984</v>
      </c>
      <c r="AO298" s="85">
        <v>1063481921</v>
      </c>
      <c r="AP298" s="85" t="s">
        <v>3007</v>
      </c>
      <c r="AQ298" s="85"/>
      <c r="AR298" s="85"/>
      <c r="AS298" s="89">
        <v>46062</v>
      </c>
      <c r="AT298" s="85"/>
      <c r="AU298" s="85"/>
      <c r="AV298" s="85"/>
      <c r="AW298" s="85"/>
      <c r="AX298" s="85" t="s">
        <v>3008</v>
      </c>
      <c r="AY298" s="85" t="s">
        <v>147</v>
      </c>
      <c r="AZ298" s="105">
        <v>46035</v>
      </c>
      <c r="BA298" s="105">
        <v>46037</v>
      </c>
      <c r="BB298" s="115">
        <v>28840000</v>
      </c>
      <c r="BC298" s="105">
        <v>46042</v>
      </c>
      <c r="BD298" s="105">
        <v>46284</v>
      </c>
      <c r="BE298" s="105">
        <f t="shared" si="12"/>
        <v>46284</v>
      </c>
      <c r="BF298" s="122"/>
      <c r="BG298" s="85" t="s">
        <v>929</v>
      </c>
      <c r="BH298" s="110">
        <v>3605000</v>
      </c>
      <c r="BI298" s="85"/>
      <c r="BJ298" s="85"/>
      <c r="BK298" s="85"/>
      <c r="BL298" s="85"/>
      <c r="BM298" s="85"/>
      <c r="BN298" s="85"/>
      <c r="BO298" s="85"/>
      <c r="BP298" s="85"/>
      <c r="BQ298" s="85"/>
      <c r="BR298" s="85"/>
      <c r="BS298" s="85"/>
      <c r="BT298" s="85"/>
      <c r="BU298" s="85"/>
      <c r="BV298" s="85"/>
      <c r="BW298" s="85"/>
      <c r="BX298" s="85"/>
      <c r="BY298" s="85"/>
      <c r="BZ298" s="85"/>
      <c r="CA298" s="85"/>
      <c r="CB298" s="85"/>
      <c r="CC298" s="85"/>
      <c r="CD298" s="85"/>
      <c r="CE298" s="85"/>
      <c r="CF298" s="85"/>
      <c r="CG298" s="85"/>
      <c r="CH298" s="85"/>
      <c r="CI298" s="85"/>
      <c r="CJ298" s="85"/>
      <c r="CK298" s="85"/>
      <c r="CL298" s="85">
        <v>0</v>
      </c>
      <c r="CM298" s="110">
        <v>28840000</v>
      </c>
      <c r="CN298" s="85"/>
      <c r="CO298" s="89">
        <v>46284</v>
      </c>
      <c r="CP298" s="89">
        <f t="shared" si="11"/>
        <v>46464</v>
      </c>
      <c r="CQ298" s="115">
        <v>28840000</v>
      </c>
      <c r="CR298" s="85" t="s">
        <v>149</v>
      </c>
      <c r="CS298" s="89">
        <v>46037</v>
      </c>
      <c r="CT298" s="128">
        <v>1146101096278</v>
      </c>
      <c r="CU298" s="85"/>
      <c r="CV298" s="85"/>
      <c r="CW298" s="85" t="s">
        <v>3504</v>
      </c>
      <c r="CX298" s="85" t="s">
        <v>846</v>
      </c>
      <c r="CY298" s="85" t="s">
        <v>1168</v>
      </c>
      <c r="CZ298" s="85">
        <v>2498</v>
      </c>
      <c r="DA298" s="85" t="s">
        <v>3134</v>
      </c>
      <c r="DB298" s="85">
        <v>3</v>
      </c>
      <c r="DC298" s="85" t="s">
        <v>153</v>
      </c>
      <c r="DD298" s="85"/>
      <c r="DE298" s="85"/>
      <c r="DF298" s="85"/>
      <c r="DG298" s="85"/>
      <c r="DH298" s="85"/>
      <c r="DI298" s="85"/>
      <c r="DJ298" s="85"/>
      <c r="DK298" s="85"/>
      <c r="DL298" s="85"/>
      <c r="DM298" s="85"/>
      <c r="DN298" s="85"/>
      <c r="DO298" s="85"/>
      <c r="DP298" s="85"/>
      <c r="DQ298" s="85"/>
      <c r="DR298" s="85"/>
      <c r="DS298" s="85"/>
      <c r="DT298" s="86"/>
      <c r="DU298" s="81"/>
      <c r="DV298" s="72"/>
      <c r="DW298" s="72"/>
      <c r="DX298" s="72"/>
      <c r="DY298" s="72"/>
      <c r="DZ298" s="74"/>
      <c r="EA298" s="68"/>
      <c r="EB298" s="68"/>
      <c r="EC298" s="68"/>
      <c r="ED298" s="68"/>
      <c r="EE298" s="68"/>
      <c r="EF298" s="68"/>
      <c r="EG298" s="68"/>
      <c r="EH298" s="68"/>
      <c r="EI298" s="68"/>
      <c r="EJ298" s="68"/>
      <c r="EK298" s="68"/>
    </row>
    <row r="299" spans="1:141" ht="30" customHeight="1">
      <c r="A299" s="2" t="s">
        <v>2064</v>
      </c>
      <c r="B299" s="84">
        <v>2026</v>
      </c>
      <c r="C299" s="85" t="s">
        <v>3572</v>
      </c>
      <c r="D299" s="85" t="e">
        <v>#REF!</v>
      </c>
      <c r="E299" s="85" t="s">
        <v>125</v>
      </c>
      <c r="F299" s="85">
        <v>146670</v>
      </c>
      <c r="G299" s="89">
        <v>46044</v>
      </c>
      <c r="H299" s="85" t="s">
        <v>3493</v>
      </c>
      <c r="I299" s="85" t="s">
        <v>3573</v>
      </c>
      <c r="J299" s="92" t="s">
        <v>3574</v>
      </c>
      <c r="K299" s="92" t="s">
        <v>3575</v>
      </c>
      <c r="L299" s="85" t="s">
        <v>3576</v>
      </c>
      <c r="M299" s="85" t="s">
        <v>3498</v>
      </c>
      <c r="N299" s="85">
        <v>80111700</v>
      </c>
      <c r="O299" s="85" t="s">
        <v>3499</v>
      </c>
      <c r="P299" s="85" t="s">
        <v>3577</v>
      </c>
      <c r="Q299" s="85">
        <v>87</v>
      </c>
      <c r="R299" s="89">
        <v>46028</v>
      </c>
      <c r="S299" s="85">
        <v>309</v>
      </c>
      <c r="T299" s="89">
        <v>46041</v>
      </c>
      <c r="U299" s="85" t="s">
        <v>3128</v>
      </c>
      <c r="V299" s="85" t="s">
        <v>135</v>
      </c>
      <c r="W299" s="85" t="s">
        <v>460</v>
      </c>
      <c r="X299" s="85">
        <v>1</v>
      </c>
      <c r="Y299" s="85" t="s">
        <v>3569</v>
      </c>
      <c r="Z299" s="85" t="s">
        <v>3576</v>
      </c>
      <c r="AA299" s="85" t="s">
        <v>138</v>
      </c>
      <c r="AB299" s="85" t="s">
        <v>164</v>
      </c>
      <c r="AC299" s="85" t="s">
        <v>846</v>
      </c>
      <c r="AD299" s="85"/>
      <c r="AE299" s="85">
        <v>1019077094</v>
      </c>
      <c r="AF299" s="85">
        <v>3</v>
      </c>
      <c r="AG299" s="89">
        <v>33948</v>
      </c>
      <c r="AH299" s="85" t="s">
        <v>3578</v>
      </c>
      <c r="AI299" s="85"/>
      <c r="AJ299" s="92">
        <v>3208689930</v>
      </c>
      <c r="AK299" s="85" t="s">
        <v>3579</v>
      </c>
      <c r="AL299" s="85" t="s">
        <v>3187</v>
      </c>
      <c r="AM299" s="85" t="s">
        <v>385</v>
      </c>
      <c r="AN299" s="85" t="s">
        <v>2984</v>
      </c>
      <c r="AO299" s="85">
        <v>1063481921</v>
      </c>
      <c r="AP299" s="85" t="s">
        <v>3007</v>
      </c>
      <c r="AQ299" s="85"/>
      <c r="AR299" s="85"/>
      <c r="AS299" s="89">
        <v>46062</v>
      </c>
      <c r="AT299" s="85"/>
      <c r="AU299" s="85"/>
      <c r="AV299" s="85"/>
      <c r="AW299" s="85"/>
      <c r="AX299" s="85" t="s">
        <v>3008</v>
      </c>
      <c r="AY299" s="85" t="s">
        <v>147</v>
      </c>
      <c r="AZ299" s="105">
        <v>46035</v>
      </c>
      <c r="BA299" s="105">
        <v>46038</v>
      </c>
      <c r="BB299" s="115">
        <v>28840000</v>
      </c>
      <c r="BC299" s="105">
        <v>46042</v>
      </c>
      <c r="BD299" s="105">
        <v>46284</v>
      </c>
      <c r="BE299" s="105">
        <f t="shared" si="12"/>
        <v>46284</v>
      </c>
      <c r="BF299" s="122"/>
      <c r="BG299" s="85" t="s">
        <v>929</v>
      </c>
      <c r="BH299" s="110">
        <v>3605000</v>
      </c>
      <c r="BI299" s="85"/>
      <c r="BJ299" s="85"/>
      <c r="BK299" s="85"/>
      <c r="BL299" s="85"/>
      <c r="BM299" s="85"/>
      <c r="BN299" s="85"/>
      <c r="BO299" s="85"/>
      <c r="BP299" s="85"/>
      <c r="BQ299" s="85"/>
      <c r="BR299" s="85"/>
      <c r="BS299" s="85"/>
      <c r="BT299" s="85"/>
      <c r="BU299" s="85"/>
      <c r="BV299" s="85"/>
      <c r="BW299" s="85"/>
      <c r="BX299" s="85"/>
      <c r="BY299" s="85"/>
      <c r="BZ299" s="85"/>
      <c r="CA299" s="85"/>
      <c r="CB299" s="85"/>
      <c r="CC299" s="85"/>
      <c r="CD299" s="85"/>
      <c r="CE299" s="85"/>
      <c r="CF299" s="85"/>
      <c r="CG299" s="85"/>
      <c r="CH299" s="85"/>
      <c r="CI299" s="85"/>
      <c r="CJ299" s="85"/>
      <c r="CK299" s="85"/>
      <c r="CL299" s="85">
        <v>0</v>
      </c>
      <c r="CM299" s="110">
        <v>28840000</v>
      </c>
      <c r="CN299" s="85"/>
      <c r="CO299" s="89">
        <v>46284</v>
      </c>
      <c r="CP299" s="89">
        <f t="shared" si="11"/>
        <v>46464</v>
      </c>
      <c r="CQ299" s="115">
        <v>28840000</v>
      </c>
      <c r="CR299" s="85" t="s">
        <v>149</v>
      </c>
      <c r="CS299" s="89">
        <v>46038</v>
      </c>
      <c r="CT299" s="128">
        <v>3344101271816</v>
      </c>
      <c r="CU299" s="85"/>
      <c r="CV299" s="85"/>
      <c r="CW299" s="85" t="s">
        <v>3504</v>
      </c>
      <c r="CX299" s="85" t="s">
        <v>846</v>
      </c>
      <c r="CY299" s="85" t="s">
        <v>3580</v>
      </c>
      <c r="CZ299" s="85">
        <v>2498</v>
      </c>
      <c r="DA299" s="85" t="s">
        <v>3134</v>
      </c>
      <c r="DB299" s="85">
        <v>3</v>
      </c>
      <c r="DC299" s="85" t="s">
        <v>153</v>
      </c>
      <c r="DD299" s="85"/>
      <c r="DE299" s="85"/>
      <c r="DF299" s="85"/>
      <c r="DG299" s="85"/>
      <c r="DH299" s="85"/>
      <c r="DI299" s="85"/>
      <c r="DJ299" s="85"/>
      <c r="DK299" s="85"/>
      <c r="DL299" s="85"/>
      <c r="DM299" s="85"/>
      <c r="DN299" s="85"/>
      <c r="DO299" s="85"/>
      <c r="DP299" s="85"/>
      <c r="DQ299" s="85"/>
      <c r="DR299" s="85"/>
      <c r="DS299" s="85"/>
      <c r="DT299" s="86"/>
      <c r="DU299" s="81"/>
      <c r="DV299" s="72"/>
      <c r="DW299" s="72"/>
      <c r="DX299" s="72"/>
      <c r="DY299" s="72"/>
      <c r="DZ299" s="74"/>
      <c r="EA299" s="68"/>
      <c r="EB299" s="68"/>
      <c r="EC299" s="68"/>
      <c r="ED299" s="68"/>
      <c r="EE299" s="68"/>
      <c r="EF299" s="68"/>
      <c r="EG299" s="68"/>
      <c r="EH299" s="68"/>
      <c r="EI299" s="68"/>
      <c r="EJ299" s="68"/>
      <c r="EK299" s="68"/>
    </row>
    <row r="300" spans="1:141" ht="30" customHeight="1">
      <c r="A300" s="2" t="s">
        <v>2064</v>
      </c>
      <c r="B300" s="84">
        <v>2026</v>
      </c>
      <c r="C300" s="85" t="s">
        <v>3581</v>
      </c>
      <c r="D300" s="85" t="e">
        <v>#REF!</v>
      </c>
      <c r="E300" s="85" t="s">
        <v>125</v>
      </c>
      <c r="F300" s="85">
        <v>146670</v>
      </c>
      <c r="G300" s="89">
        <v>46044</v>
      </c>
      <c r="H300" s="85" t="s">
        <v>3493</v>
      </c>
      <c r="I300" s="85" t="s">
        <v>3582</v>
      </c>
      <c r="J300" s="92" t="s">
        <v>3583</v>
      </c>
      <c r="K300" s="92" t="s">
        <v>3584</v>
      </c>
      <c r="L300" s="85" t="s">
        <v>3585</v>
      </c>
      <c r="M300" s="85" t="s">
        <v>3498</v>
      </c>
      <c r="N300" s="85">
        <v>80111700</v>
      </c>
      <c r="O300" s="85" t="s">
        <v>3499</v>
      </c>
      <c r="P300" s="85" t="s">
        <v>3586</v>
      </c>
      <c r="Q300" s="85">
        <v>87</v>
      </c>
      <c r="R300" s="89">
        <v>46028</v>
      </c>
      <c r="S300" s="85">
        <v>405</v>
      </c>
      <c r="T300" s="89">
        <v>46041</v>
      </c>
      <c r="U300" s="85" t="s">
        <v>3128</v>
      </c>
      <c r="V300" s="85" t="s">
        <v>135</v>
      </c>
      <c r="W300" s="85" t="s">
        <v>460</v>
      </c>
      <c r="X300" s="85">
        <v>1</v>
      </c>
      <c r="Y300" s="85" t="s">
        <v>3569</v>
      </c>
      <c r="Z300" s="85" t="s">
        <v>3585</v>
      </c>
      <c r="AA300" s="85" t="s">
        <v>138</v>
      </c>
      <c r="AB300" s="85" t="s">
        <v>139</v>
      </c>
      <c r="AC300" s="85" t="s">
        <v>203</v>
      </c>
      <c r="AD300" s="85"/>
      <c r="AE300" s="85">
        <v>52275765</v>
      </c>
      <c r="AF300" s="85">
        <v>5</v>
      </c>
      <c r="AG300" s="89">
        <v>28000</v>
      </c>
      <c r="AH300" s="85" t="s">
        <v>3587</v>
      </c>
      <c r="AI300" s="85"/>
      <c r="AJ300" s="92">
        <v>3183940961</v>
      </c>
      <c r="AK300" s="85" t="s">
        <v>3588</v>
      </c>
      <c r="AL300" s="85" t="s">
        <v>3187</v>
      </c>
      <c r="AM300" s="85" t="s">
        <v>144</v>
      </c>
      <c r="AN300" s="85" t="s">
        <v>2984</v>
      </c>
      <c r="AO300" s="85">
        <v>1063481921</v>
      </c>
      <c r="AP300" s="85" t="s">
        <v>3007</v>
      </c>
      <c r="AQ300" s="85"/>
      <c r="AR300" s="85"/>
      <c r="AS300" s="89">
        <v>46062</v>
      </c>
      <c r="AT300" s="85"/>
      <c r="AU300" s="85"/>
      <c r="AV300" s="85"/>
      <c r="AW300" s="85"/>
      <c r="AX300" s="85" t="s">
        <v>3008</v>
      </c>
      <c r="AY300" s="85" t="s">
        <v>147</v>
      </c>
      <c r="AZ300" s="105">
        <v>46035</v>
      </c>
      <c r="BA300" s="105">
        <v>46037</v>
      </c>
      <c r="BB300" s="115">
        <v>28840000</v>
      </c>
      <c r="BC300" s="105">
        <v>46042</v>
      </c>
      <c r="BD300" s="105">
        <v>46284</v>
      </c>
      <c r="BE300" s="105">
        <f t="shared" si="12"/>
        <v>46284</v>
      </c>
      <c r="BF300" s="122"/>
      <c r="BG300" s="85" t="s">
        <v>929</v>
      </c>
      <c r="BH300" s="110">
        <v>3605000</v>
      </c>
      <c r="BI300" s="85"/>
      <c r="BJ300" s="85"/>
      <c r="BK300" s="85"/>
      <c r="BL300" s="85"/>
      <c r="BM300" s="85"/>
      <c r="BN300" s="85"/>
      <c r="BO300" s="85"/>
      <c r="BP300" s="85"/>
      <c r="BQ300" s="85"/>
      <c r="BR300" s="85"/>
      <c r="BS300" s="85"/>
      <c r="BT300" s="85"/>
      <c r="BU300" s="85"/>
      <c r="BV300" s="85"/>
      <c r="BW300" s="85"/>
      <c r="BX300" s="85"/>
      <c r="BY300" s="85"/>
      <c r="BZ300" s="85"/>
      <c r="CA300" s="85"/>
      <c r="CB300" s="85"/>
      <c r="CC300" s="85"/>
      <c r="CD300" s="85"/>
      <c r="CE300" s="85"/>
      <c r="CF300" s="85"/>
      <c r="CG300" s="85"/>
      <c r="CH300" s="85"/>
      <c r="CI300" s="85"/>
      <c r="CJ300" s="85"/>
      <c r="CK300" s="85"/>
      <c r="CL300" s="85">
        <v>0</v>
      </c>
      <c r="CM300" s="110">
        <v>28840000</v>
      </c>
      <c r="CN300" s="85"/>
      <c r="CO300" s="89">
        <v>46284</v>
      </c>
      <c r="CP300" s="89">
        <f t="shared" si="11"/>
        <v>46464</v>
      </c>
      <c r="CQ300" s="115">
        <v>28840000</v>
      </c>
      <c r="CR300" s="85" t="s">
        <v>149</v>
      </c>
      <c r="CS300" s="89">
        <v>46037</v>
      </c>
      <c r="CT300" s="128">
        <v>1846101032706</v>
      </c>
      <c r="CU300" s="85"/>
      <c r="CV300" s="85"/>
      <c r="CW300" s="85" t="s">
        <v>3504</v>
      </c>
      <c r="CX300" s="85" t="s">
        <v>203</v>
      </c>
      <c r="CY300" s="85" t="s">
        <v>3589</v>
      </c>
      <c r="CZ300" s="85">
        <v>2498</v>
      </c>
      <c r="DA300" s="85" t="s">
        <v>3134</v>
      </c>
      <c r="DB300" s="85">
        <v>3</v>
      </c>
      <c r="DC300" s="85" t="s">
        <v>153</v>
      </c>
      <c r="DD300" s="85"/>
      <c r="DE300" s="85"/>
      <c r="DF300" s="85"/>
      <c r="DG300" s="85"/>
      <c r="DH300" s="85"/>
      <c r="DI300" s="85"/>
      <c r="DJ300" s="85"/>
      <c r="DK300" s="85"/>
      <c r="DL300" s="85"/>
      <c r="DM300" s="85"/>
      <c r="DN300" s="85"/>
      <c r="DO300" s="85"/>
      <c r="DP300" s="85"/>
      <c r="DQ300" s="85"/>
      <c r="DR300" s="85"/>
      <c r="DS300" s="85"/>
      <c r="DT300" s="86"/>
      <c r="DU300" s="81"/>
      <c r="DV300" s="72"/>
      <c r="DW300" s="72"/>
      <c r="DX300" s="72"/>
      <c r="DY300" s="72"/>
      <c r="DZ300" s="74"/>
      <c r="EA300" s="68"/>
      <c r="EB300" s="68"/>
      <c r="EC300" s="68"/>
      <c r="ED300" s="68"/>
      <c r="EE300" s="68"/>
      <c r="EF300" s="68"/>
      <c r="EG300" s="68"/>
      <c r="EH300" s="68"/>
      <c r="EI300" s="68"/>
      <c r="EJ300" s="68"/>
      <c r="EK300" s="68"/>
    </row>
    <row r="301" spans="1:141" ht="30" customHeight="1">
      <c r="A301" s="2" t="s">
        <v>2064</v>
      </c>
      <c r="B301" s="84">
        <v>2026</v>
      </c>
      <c r="C301" s="85" t="s">
        <v>3590</v>
      </c>
      <c r="D301" s="85" t="e">
        <v>#REF!</v>
      </c>
      <c r="E301" s="85" t="s">
        <v>125</v>
      </c>
      <c r="F301" s="85">
        <v>146670</v>
      </c>
      <c r="G301" s="89">
        <v>46044</v>
      </c>
      <c r="H301" s="85" t="s">
        <v>3493</v>
      </c>
      <c r="I301" s="85" t="s">
        <v>3591</v>
      </c>
      <c r="J301" s="92" t="s">
        <v>3592</v>
      </c>
      <c r="K301" s="92" t="s">
        <v>3593</v>
      </c>
      <c r="L301" s="85" t="s">
        <v>3594</v>
      </c>
      <c r="M301" s="85" t="s">
        <v>3498</v>
      </c>
      <c r="N301" s="85">
        <v>80111700</v>
      </c>
      <c r="O301" s="85" t="s">
        <v>3499</v>
      </c>
      <c r="P301" s="85" t="s">
        <v>3595</v>
      </c>
      <c r="Q301" s="85">
        <v>87</v>
      </c>
      <c r="R301" s="89">
        <v>46028</v>
      </c>
      <c r="S301" s="85">
        <v>377</v>
      </c>
      <c r="T301" s="89">
        <v>46041</v>
      </c>
      <c r="U301" s="85" t="s">
        <v>3128</v>
      </c>
      <c r="V301" s="85" t="s">
        <v>135</v>
      </c>
      <c r="W301" s="85" t="s">
        <v>460</v>
      </c>
      <c r="X301" s="85">
        <v>1</v>
      </c>
      <c r="Y301" s="85" t="s">
        <v>3569</v>
      </c>
      <c r="Z301" s="85" t="s">
        <v>3594</v>
      </c>
      <c r="AA301" s="85" t="s">
        <v>138</v>
      </c>
      <c r="AB301" s="85" t="s">
        <v>164</v>
      </c>
      <c r="AC301" s="85" t="s">
        <v>203</v>
      </c>
      <c r="AD301" s="85"/>
      <c r="AE301" s="85">
        <v>1030623911</v>
      </c>
      <c r="AF301" s="85">
        <v>9</v>
      </c>
      <c r="AG301" s="89">
        <v>34084</v>
      </c>
      <c r="AH301" s="85" t="s">
        <v>3596</v>
      </c>
      <c r="AI301" s="85"/>
      <c r="AJ301" s="92">
        <v>3143441063</v>
      </c>
      <c r="AK301" s="85" t="s">
        <v>3597</v>
      </c>
      <c r="AL301" s="85" t="s">
        <v>3187</v>
      </c>
      <c r="AM301" s="85" t="s">
        <v>385</v>
      </c>
      <c r="AN301" s="85" t="s">
        <v>2984</v>
      </c>
      <c r="AO301" s="85">
        <v>1063481921</v>
      </c>
      <c r="AP301" s="85" t="s">
        <v>3007</v>
      </c>
      <c r="AQ301" s="85"/>
      <c r="AR301" s="85"/>
      <c r="AS301" s="89">
        <v>46062</v>
      </c>
      <c r="AT301" s="85"/>
      <c r="AU301" s="85"/>
      <c r="AV301" s="85"/>
      <c r="AW301" s="85"/>
      <c r="AX301" s="85" t="s">
        <v>3008</v>
      </c>
      <c r="AY301" s="85" t="s">
        <v>147</v>
      </c>
      <c r="AZ301" s="105">
        <v>46035</v>
      </c>
      <c r="BA301" s="105">
        <v>46037</v>
      </c>
      <c r="BB301" s="115">
        <v>28840000</v>
      </c>
      <c r="BC301" s="105">
        <v>46042</v>
      </c>
      <c r="BD301" s="105">
        <v>46284</v>
      </c>
      <c r="BE301" s="105">
        <f t="shared" si="12"/>
        <v>46284</v>
      </c>
      <c r="BF301" s="122"/>
      <c r="BG301" s="85" t="s">
        <v>929</v>
      </c>
      <c r="BH301" s="110">
        <v>3605000</v>
      </c>
      <c r="BI301" s="85"/>
      <c r="BJ301" s="85"/>
      <c r="BK301" s="85"/>
      <c r="BL301" s="85"/>
      <c r="BM301" s="85"/>
      <c r="BN301" s="85"/>
      <c r="BO301" s="85"/>
      <c r="BP301" s="85"/>
      <c r="BQ301" s="85"/>
      <c r="BR301" s="85"/>
      <c r="BS301" s="85"/>
      <c r="BT301" s="85"/>
      <c r="BU301" s="85"/>
      <c r="BV301" s="85"/>
      <c r="BW301" s="85"/>
      <c r="BX301" s="85"/>
      <c r="BY301" s="85"/>
      <c r="BZ301" s="85"/>
      <c r="CA301" s="85"/>
      <c r="CB301" s="85"/>
      <c r="CC301" s="85"/>
      <c r="CD301" s="85"/>
      <c r="CE301" s="85"/>
      <c r="CF301" s="85"/>
      <c r="CG301" s="85"/>
      <c r="CH301" s="85"/>
      <c r="CI301" s="85"/>
      <c r="CJ301" s="85"/>
      <c r="CK301" s="85"/>
      <c r="CL301" s="85">
        <v>0</v>
      </c>
      <c r="CM301" s="110">
        <v>28840000</v>
      </c>
      <c r="CN301" s="85"/>
      <c r="CO301" s="89">
        <v>46284</v>
      </c>
      <c r="CP301" s="89">
        <f t="shared" si="11"/>
        <v>46464</v>
      </c>
      <c r="CQ301" s="115">
        <v>28840000</v>
      </c>
      <c r="CR301" s="85" t="e">
        <v>#N/A</v>
      </c>
      <c r="CS301" s="89" t="e">
        <v>#N/A</v>
      </c>
      <c r="CT301" s="128" t="s">
        <v>3598</v>
      </c>
      <c r="CU301" s="85"/>
      <c r="CV301" s="85"/>
      <c r="CW301" s="85" t="s">
        <v>3504</v>
      </c>
      <c r="CX301" s="85" t="s">
        <v>203</v>
      </c>
      <c r="CY301" s="85" t="s">
        <v>3599</v>
      </c>
      <c r="CZ301" s="85">
        <v>2498</v>
      </c>
      <c r="DA301" s="85" t="s">
        <v>3134</v>
      </c>
      <c r="DB301" s="85">
        <v>3</v>
      </c>
      <c r="DC301" s="85" t="s">
        <v>153</v>
      </c>
      <c r="DD301" s="85"/>
      <c r="DE301" s="85"/>
      <c r="DF301" s="85"/>
      <c r="DG301" s="85"/>
      <c r="DH301" s="85"/>
      <c r="DI301" s="85"/>
      <c r="DJ301" s="85"/>
      <c r="DK301" s="85"/>
      <c r="DL301" s="85"/>
      <c r="DM301" s="85"/>
      <c r="DN301" s="85"/>
      <c r="DO301" s="85"/>
      <c r="DP301" s="85"/>
      <c r="DQ301" s="85"/>
      <c r="DR301" s="85"/>
      <c r="DS301" s="85"/>
      <c r="DT301" s="86"/>
      <c r="DU301" s="81"/>
      <c r="DV301" s="72"/>
      <c r="DW301" s="72"/>
      <c r="DX301" s="72"/>
      <c r="DY301" s="72"/>
      <c r="DZ301" s="74"/>
      <c r="EA301" s="68"/>
      <c r="EB301" s="68"/>
      <c r="EC301" s="68"/>
      <c r="ED301" s="68"/>
      <c r="EE301" s="68"/>
      <c r="EF301" s="68"/>
      <c r="EG301" s="68"/>
      <c r="EH301" s="68"/>
      <c r="EI301" s="68"/>
      <c r="EJ301" s="68"/>
      <c r="EK301" s="68"/>
    </row>
    <row r="302" spans="1:141" ht="30" customHeight="1">
      <c r="A302" s="2" t="s">
        <v>2064</v>
      </c>
      <c r="B302" s="84">
        <v>2026</v>
      </c>
      <c r="C302" s="85" t="s">
        <v>3600</v>
      </c>
      <c r="D302" s="85" t="e">
        <v>#REF!</v>
      </c>
      <c r="E302" s="85" t="s">
        <v>125</v>
      </c>
      <c r="F302" s="85">
        <v>146679</v>
      </c>
      <c r="G302" s="89">
        <v>46038</v>
      </c>
      <c r="H302" s="85" t="s">
        <v>3601</v>
      </c>
      <c r="I302" s="85" t="s">
        <v>3602</v>
      </c>
      <c r="J302" s="92" t="s">
        <v>3603</v>
      </c>
      <c r="K302" s="92" t="s">
        <v>3604</v>
      </c>
      <c r="L302" s="85" t="s">
        <v>3605</v>
      </c>
      <c r="M302" s="85" t="s">
        <v>3606</v>
      </c>
      <c r="N302" s="85">
        <v>80111700</v>
      </c>
      <c r="O302" s="85" t="s">
        <v>3607</v>
      </c>
      <c r="P302" s="85" t="s">
        <v>3608</v>
      </c>
      <c r="Q302" s="85">
        <v>88</v>
      </c>
      <c r="R302" s="89">
        <v>46028</v>
      </c>
      <c r="S302" s="85">
        <v>1802</v>
      </c>
      <c r="T302" s="89">
        <v>46048</v>
      </c>
      <c r="U302" s="85" t="s">
        <v>3609</v>
      </c>
      <c r="V302" s="85" t="s">
        <v>135</v>
      </c>
      <c r="W302" s="85" t="s">
        <v>460</v>
      </c>
      <c r="X302" s="85">
        <v>1</v>
      </c>
      <c r="Y302" s="85" t="s">
        <v>3610</v>
      </c>
      <c r="Z302" s="85" t="s">
        <v>3605</v>
      </c>
      <c r="AA302" s="85" t="s">
        <v>138</v>
      </c>
      <c r="AB302" s="85" t="s">
        <v>164</v>
      </c>
      <c r="AC302" s="85" t="s">
        <v>461</v>
      </c>
      <c r="AD302" s="85"/>
      <c r="AE302" s="85">
        <v>1087800199</v>
      </c>
      <c r="AF302" s="85">
        <v>7</v>
      </c>
      <c r="AG302" s="89">
        <v>39323</v>
      </c>
      <c r="AH302" s="85" t="s">
        <v>3611</v>
      </c>
      <c r="AI302" s="85"/>
      <c r="AJ302" s="92">
        <v>3249300658</v>
      </c>
      <c r="AK302" s="85" t="s">
        <v>3612</v>
      </c>
      <c r="AL302" s="85" t="s">
        <v>3187</v>
      </c>
      <c r="AM302" s="85" t="s">
        <v>144</v>
      </c>
      <c r="AN302" s="85" t="s">
        <v>2984</v>
      </c>
      <c r="AO302" s="85">
        <v>1063481921</v>
      </c>
      <c r="AP302" s="85" t="s">
        <v>3007</v>
      </c>
      <c r="AQ302" s="85"/>
      <c r="AR302" s="85"/>
      <c r="AS302" s="89">
        <v>46062</v>
      </c>
      <c r="AT302" s="85"/>
      <c r="AU302" s="85"/>
      <c r="AV302" s="85"/>
      <c r="AW302" s="85"/>
      <c r="AX302" s="85" t="s">
        <v>3008</v>
      </c>
      <c r="AY302" s="85" t="s">
        <v>147</v>
      </c>
      <c r="AZ302" s="105">
        <v>46038</v>
      </c>
      <c r="BA302" s="105">
        <v>46044</v>
      </c>
      <c r="BB302" s="115">
        <v>24520000</v>
      </c>
      <c r="BC302" s="105">
        <v>46048</v>
      </c>
      <c r="BD302" s="105">
        <v>46290</v>
      </c>
      <c r="BE302" s="105">
        <f t="shared" si="12"/>
        <v>46290</v>
      </c>
      <c r="BF302" s="122"/>
      <c r="BG302" s="85" t="s">
        <v>929</v>
      </c>
      <c r="BH302" s="110">
        <v>3065000</v>
      </c>
      <c r="BI302" s="85"/>
      <c r="BJ302" s="85"/>
      <c r="BK302" s="85"/>
      <c r="BL302" s="85"/>
      <c r="BM302" s="85"/>
      <c r="BN302" s="85"/>
      <c r="BO302" s="85"/>
      <c r="BP302" s="85"/>
      <c r="BQ302" s="85"/>
      <c r="BR302" s="85"/>
      <c r="BS302" s="85"/>
      <c r="BT302" s="85"/>
      <c r="BU302" s="85"/>
      <c r="BV302" s="85"/>
      <c r="BW302" s="85"/>
      <c r="BX302" s="85"/>
      <c r="BY302" s="85"/>
      <c r="BZ302" s="85"/>
      <c r="CA302" s="85"/>
      <c r="CB302" s="85"/>
      <c r="CC302" s="85"/>
      <c r="CD302" s="85"/>
      <c r="CE302" s="85"/>
      <c r="CF302" s="85"/>
      <c r="CG302" s="85"/>
      <c r="CH302" s="85"/>
      <c r="CI302" s="85"/>
      <c r="CJ302" s="85"/>
      <c r="CK302" s="85"/>
      <c r="CL302" s="85">
        <v>0</v>
      </c>
      <c r="CM302" s="110">
        <v>24520000</v>
      </c>
      <c r="CN302" s="85"/>
      <c r="CO302" s="89">
        <v>46290</v>
      </c>
      <c r="CP302" s="89">
        <f t="shared" si="11"/>
        <v>46470</v>
      </c>
      <c r="CQ302" s="115">
        <v>24520000</v>
      </c>
      <c r="CR302" s="85" t="s">
        <v>1651</v>
      </c>
      <c r="CS302" s="89">
        <v>46044</v>
      </c>
      <c r="CT302" s="128">
        <v>3344101272286</v>
      </c>
      <c r="CU302" s="85"/>
      <c r="CV302" s="85"/>
      <c r="CW302" s="85" t="s">
        <v>3613</v>
      </c>
      <c r="CX302" s="85" t="s">
        <v>461</v>
      </c>
      <c r="CY302" s="85" t="s">
        <v>957</v>
      </c>
      <c r="CZ302" s="85">
        <v>2583</v>
      </c>
      <c r="DA302" s="85" t="s">
        <v>3614</v>
      </c>
      <c r="DB302" s="85">
        <v>3</v>
      </c>
      <c r="DC302" s="85" t="s">
        <v>153</v>
      </c>
      <c r="DD302" s="85"/>
      <c r="DE302" s="85"/>
      <c r="DF302" s="85"/>
      <c r="DG302" s="85"/>
      <c r="DH302" s="85"/>
      <c r="DI302" s="85"/>
      <c r="DJ302" s="85"/>
      <c r="DK302" s="85"/>
      <c r="DL302" s="85"/>
      <c r="DM302" s="85"/>
      <c r="DN302" s="85"/>
      <c r="DO302" s="85"/>
      <c r="DP302" s="85"/>
      <c r="DQ302" s="85"/>
      <c r="DR302" s="85"/>
      <c r="DS302" s="85"/>
      <c r="DT302" s="86"/>
      <c r="DU302" s="81"/>
      <c r="DV302" s="72"/>
      <c r="DW302" s="72"/>
      <c r="DX302" s="72"/>
      <c r="DY302" s="72"/>
      <c r="DZ302" s="74"/>
      <c r="EA302" s="68"/>
      <c r="EB302" s="68"/>
      <c r="EC302" s="68"/>
      <c r="ED302" s="68"/>
      <c r="EE302" s="68"/>
      <c r="EF302" s="68"/>
      <c r="EG302" s="68"/>
      <c r="EH302" s="68"/>
      <c r="EI302" s="68"/>
      <c r="EJ302" s="68"/>
      <c r="EK302" s="68"/>
    </row>
    <row r="303" spans="1:141" ht="30" customHeight="1">
      <c r="A303" s="2" t="s">
        <v>2064</v>
      </c>
      <c r="B303" s="84">
        <v>2026</v>
      </c>
      <c r="C303" s="85" t="s">
        <v>3615</v>
      </c>
      <c r="D303" s="85" t="e">
        <v>#REF!</v>
      </c>
      <c r="E303" s="85" t="s">
        <v>125</v>
      </c>
      <c r="F303" s="85">
        <v>146679</v>
      </c>
      <c r="G303" s="89">
        <v>46038</v>
      </c>
      <c r="H303" s="85" t="s">
        <v>3601</v>
      </c>
      <c r="I303" s="85" t="s">
        <v>3616</v>
      </c>
      <c r="J303" s="92" t="s">
        <v>3617</v>
      </c>
      <c r="K303" s="92" t="s">
        <v>3618</v>
      </c>
      <c r="L303" s="85" t="s">
        <v>3619</v>
      </c>
      <c r="M303" s="85" t="s">
        <v>3606</v>
      </c>
      <c r="N303" s="85">
        <v>80111700</v>
      </c>
      <c r="O303" s="85" t="s">
        <v>3607</v>
      </c>
      <c r="P303" s="85" t="s">
        <v>3620</v>
      </c>
      <c r="Q303" s="85">
        <v>88</v>
      </c>
      <c r="R303" s="89">
        <v>46028</v>
      </c>
      <c r="S303" s="85">
        <v>1875</v>
      </c>
      <c r="T303" s="89">
        <v>46049</v>
      </c>
      <c r="U303" s="85" t="s">
        <v>3609</v>
      </c>
      <c r="V303" s="85" t="s">
        <v>135</v>
      </c>
      <c r="W303" s="85" t="s">
        <v>460</v>
      </c>
      <c r="X303" s="85">
        <v>1</v>
      </c>
      <c r="Y303" s="85" t="s">
        <v>3610</v>
      </c>
      <c r="Z303" s="85" t="s">
        <v>3619</v>
      </c>
      <c r="AA303" s="85" t="s">
        <v>138</v>
      </c>
      <c r="AB303" s="85" t="s">
        <v>164</v>
      </c>
      <c r="AC303" s="85" t="s">
        <v>461</v>
      </c>
      <c r="AD303" s="85"/>
      <c r="AE303" s="85">
        <v>1007642592</v>
      </c>
      <c r="AF303" s="85">
        <v>1</v>
      </c>
      <c r="AG303" s="89">
        <v>36523</v>
      </c>
      <c r="AH303" s="85" t="s">
        <v>3621</v>
      </c>
      <c r="AI303" s="85" t="e">
        <v>#REF!</v>
      </c>
      <c r="AJ303" s="92">
        <v>3209404275</v>
      </c>
      <c r="AK303" s="85" t="s">
        <v>3622</v>
      </c>
      <c r="AL303" s="85" t="s">
        <v>3187</v>
      </c>
      <c r="AM303" s="85" t="s">
        <v>385</v>
      </c>
      <c r="AN303" s="85" t="s">
        <v>2984</v>
      </c>
      <c r="AO303" s="85">
        <v>1063481921</v>
      </c>
      <c r="AP303" s="85" t="s">
        <v>3007</v>
      </c>
      <c r="AQ303" s="85"/>
      <c r="AR303" s="85"/>
      <c r="AS303" s="89">
        <v>46062</v>
      </c>
      <c r="AT303" s="85"/>
      <c r="AU303" s="85"/>
      <c r="AV303" s="85"/>
      <c r="AW303" s="85"/>
      <c r="AX303" s="85" t="s">
        <v>3008</v>
      </c>
      <c r="AY303" s="85" t="s">
        <v>147</v>
      </c>
      <c r="AZ303" s="105">
        <v>46038</v>
      </c>
      <c r="BA303" s="105">
        <v>46048</v>
      </c>
      <c r="BB303" s="115">
        <v>24520000</v>
      </c>
      <c r="BC303" s="105">
        <v>46050</v>
      </c>
      <c r="BD303" s="105">
        <v>46292</v>
      </c>
      <c r="BE303" s="105">
        <f t="shared" si="12"/>
        <v>46292</v>
      </c>
      <c r="BF303" s="122"/>
      <c r="BG303" s="85" t="s">
        <v>929</v>
      </c>
      <c r="BH303" s="110">
        <v>3065000</v>
      </c>
      <c r="BI303" s="85"/>
      <c r="BJ303" s="85"/>
      <c r="BK303" s="85"/>
      <c r="BL303" s="85"/>
      <c r="BM303" s="85"/>
      <c r="BN303" s="85"/>
      <c r="BO303" s="85"/>
      <c r="BP303" s="85"/>
      <c r="BQ303" s="85"/>
      <c r="BR303" s="85"/>
      <c r="BS303" s="85"/>
      <c r="BT303" s="85"/>
      <c r="BU303" s="85"/>
      <c r="BV303" s="85"/>
      <c r="BW303" s="85"/>
      <c r="BX303" s="85"/>
      <c r="BY303" s="85"/>
      <c r="BZ303" s="85"/>
      <c r="CA303" s="85"/>
      <c r="CB303" s="85"/>
      <c r="CC303" s="85"/>
      <c r="CD303" s="85"/>
      <c r="CE303" s="85"/>
      <c r="CF303" s="85"/>
      <c r="CG303" s="85"/>
      <c r="CH303" s="85"/>
      <c r="CI303" s="85"/>
      <c r="CJ303" s="85"/>
      <c r="CK303" s="85"/>
      <c r="CL303" s="85">
        <v>0</v>
      </c>
      <c r="CM303" s="110">
        <v>24520000</v>
      </c>
      <c r="CN303" s="85"/>
      <c r="CO303" s="89">
        <v>46292</v>
      </c>
      <c r="CP303" s="89">
        <f t="shared" si="11"/>
        <v>46472</v>
      </c>
      <c r="CQ303" s="115">
        <v>24520000</v>
      </c>
      <c r="CR303" s="85" t="s">
        <v>3623</v>
      </c>
      <c r="CS303" s="89">
        <v>46048</v>
      </c>
      <c r="CT303" s="128">
        <v>3344101272578</v>
      </c>
      <c r="CU303" s="85"/>
      <c r="CV303" s="85"/>
      <c r="CW303" s="85" t="s">
        <v>3613</v>
      </c>
      <c r="CX303" s="85" t="s">
        <v>461</v>
      </c>
      <c r="CY303" s="85" t="s">
        <v>957</v>
      </c>
      <c r="CZ303" s="85">
        <v>2583</v>
      </c>
      <c r="DA303" s="85" t="s">
        <v>3614</v>
      </c>
      <c r="DB303" s="85">
        <v>3</v>
      </c>
      <c r="DC303" s="85" t="s">
        <v>153</v>
      </c>
      <c r="DD303" s="85"/>
      <c r="DE303" s="85"/>
      <c r="DF303" s="85"/>
      <c r="DG303" s="85"/>
      <c r="DH303" s="85"/>
      <c r="DI303" s="85"/>
      <c r="DJ303" s="85"/>
      <c r="DK303" s="85"/>
      <c r="DL303" s="85"/>
      <c r="DM303" s="85"/>
      <c r="DN303" s="85"/>
      <c r="DO303" s="85"/>
      <c r="DP303" s="85"/>
      <c r="DQ303" s="85"/>
      <c r="DR303" s="85"/>
      <c r="DS303" s="85"/>
      <c r="DT303" s="86"/>
      <c r="DU303" s="81"/>
      <c r="DV303" s="72"/>
      <c r="DW303" s="72"/>
      <c r="DX303" s="72"/>
      <c r="DY303" s="72"/>
      <c r="DZ303" s="74"/>
      <c r="EA303" s="68"/>
      <c r="EB303" s="68"/>
      <c r="EC303" s="68"/>
      <c r="ED303" s="68"/>
      <c r="EE303" s="68"/>
      <c r="EF303" s="68"/>
      <c r="EG303" s="68"/>
      <c r="EH303" s="68"/>
      <c r="EI303" s="68"/>
      <c r="EJ303" s="68"/>
      <c r="EK303" s="68"/>
    </row>
    <row r="304" spans="1:141" ht="30" customHeight="1">
      <c r="A304" s="2" t="s">
        <v>2064</v>
      </c>
      <c r="B304" s="84">
        <v>2026</v>
      </c>
      <c r="C304" s="85" t="s">
        <v>3624</v>
      </c>
      <c r="D304" s="85" t="e">
        <v>#REF!</v>
      </c>
      <c r="E304" s="85" t="s">
        <v>125</v>
      </c>
      <c r="F304" s="85">
        <v>146679</v>
      </c>
      <c r="G304" s="89">
        <v>46031</v>
      </c>
      <c r="H304" s="85" t="s">
        <v>3601</v>
      </c>
      <c r="I304" s="85" t="s">
        <v>3625</v>
      </c>
      <c r="J304" s="92" t="s">
        <v>3626</v>
      </c>
      <c r="K304" s="92" t="s">
        <v>3627</v>
      </c>
      <c r="L304" s="85" t="s">
        <v>3628</v>
      </c>
      <c r="M304" s="85" t="s">
        <v>3606</v>
      </c>
      <c r="N304" s="85">
        <v>80111700</v>
      </c>
      <c r="O304" s="85" t="s">
        <v>3607</v>
      </c>
      <c r="P304" s="85" t="s">
        <v>3629</v>
      </c>
      <c r="Q304" s="85">
        <v>88</v>
      </c>
      <c r="R304" s="89">
        <v>46028</v>
      </c>
      <c r="S304" s="85">
        <v>1833</v>
      </c>
      <c r="T304" s="89">
        <v>46048</v>
      </c>
      <c r="U304" s="85" t="s">
        <v>3609</v>
      </c>
      <c r="V304" s="85" t="s">
        <v>135</v>
      </c>
      <c r="W304" s="85" t="s">
        <v>460</v>
      </c>
      <c r="X304" s="85">
        <v>1</v>
      </c>
      <c r="Y304" s="85" t="s">
        <v>3610</v>
      </c>
      <c r="Z304" s="85" t="s">
        <v>3628</v>
      </c>
      <c r="AA304" s="85" t="s">
        <v>138</v>
      </c>
      <c r="AB304" s="85" t="s">
        <v>139</v>
      </c>
      <c r="AC304" s="85" t="s">
        <v>461</v>
      </c>
      <c r="AD304" s="85"/>
      <c r="AE304" s="85">
        <v>66725902</v>
      </c>
      <c r="AF304" s="85">
        <v>0</v>
      </c>
      <c r="AG304" s="89">
        <v>27305</v>
      </c>
      <c r="AH304" s="85" t="s">
        <v>3630</v>
      </c>
      <c r="AI304" s="85"/>
      <c r="AJ304" s="92">
        <v>3123285332</v>
      </c>
      <c r="AK304" s="85" t="s">
        <v>3631</v>
      </c>
      <c r="AL304" s="85" t="s">
        <v>3187</v>
      </c>
      <c r="AM304" s="85" t="s">
        <v>169</v>
      </c>
      <c r="AN304" s="85" t="s">
        <v>2984</v>
      </c>
      <c r="AO304" s="85">
        <v>1063481921</v>
      </c>
      <c r="AP304" s="85" t="s">
        <v>3007</v>
      </c>
      <c r="AQ304" s="85"/>
      <c r="AR304" s="85"/>
      <c r="AS304" s="89">
        <v>46062</v>
      </c>
      <c r="AT304" s="85"/>
      <c r="AU304" s="85"/>
      <c r="AV304" s="85"/>
      <c r="AW304" s="85"/>
      <c r="AX304" s="85" t="s">
        <v>3008</v>
      </c>
      <c r="AY304" s="85" t="s">
        <v>147</v>
      </c>
      <c r="AZ304" s="105">
        <v>46038</v>
      </c>
      <c r="BA304" s="105">
        <v>46044</v>
      </c>
      <c r="BB304" s="115">
        <v>24520000</v>
      </c>
      <c r="BC304" s="105">
        <v>46048</v>
      </c>
      <c r="BD304" s="105">
        <v>46290</v>
      </c>
      <c r="BE304" s="105">
        <f t="shared" si="12"/>
        <v>46290</v>
      </c>
      <c r="BF304" s="122"/>
      <c r="BG304" s="85" t="s">
        <v>929</v>
      </c>
      <c r="BH304" s="110">
        <v>3065000</v>
      </c>
      <c r="BI304" s="85"/>
      <c r="BJ304" s="85"/>
      <c r="BK304" s="85"/>
      <c r="BL304" s="85"/>
      <c r="BM304" s="85"/>
      <c r="BN304" s="85"/>
      <c r="BO304" s="85"/>
      <c r="BP304" s="85"/>
      <c r="BQ304" s="85"/>
      <c r="BR304" s="85"/>
      <c r="BS304" s="85"/>
      <c r="BT304" s="85"/>
      <c r="BU304" s="85"/>
      <c r="BV304" s="85"/>
      <c r="BW304" s="85"/>
      <c r="BX304" s="85"/>
      <c r="BY304" s="85"/>
      <c r="BZ304" s="85"/>
      <c r="CA304" s="85"/>
      <c r="CB304" s="85"/>
      <c r="CC304" s="85"/>
      <c r="CD304" s="85"/>
      <c r="CE304" s="85"/>
      <c r="CF304" s="85"/>
      <c r="CG304" s="85"/>
      <c r="CH304" s="85"/>
      <c r="CI304" s="85"/>
      <c r="CJ304" s="85"/>
      <c r="CK304" s="85"/>
      <c r="CL304" s="85">
        <v>0</v>
      </c>
      <c r="CM304" s="110">
        <v>24520000</v>
      </c>
      <c r="CN304" s="85"/>
      <c r="CO304" s="89">
        <v>46290</v>
      </c>
      <c r="CP304" s="89">
        <f t="shared" si="11"/>
        <v>46470</v>
      </c>
      <c r="CQ304" s="115">
        <v>24520000</v>
      </c>
      <c r="CR304" s="85" t="s">
        <v>149</v>
      </c>
      <c r="CS304" s="89">
        <v>46045</v>
      </c>
      <c r="CT304" s="128">
        <v>3344101272334</v>
      </c>
      <c r="CU304" s="85"/>
      <c r="CV304" s="85"/>
      <c r="CW304" s="85" t="s">
        <v>3613</v>
      </c>
      <c r="CX304" s="85" t="s">
        <v>461</v>
      </c>
      <c r="CY304" s="85" t="s">
        <v>957</v>
      </c>
      <c r="CZ304" s="85">
        <v>2583</v>
      </c>
      <c r="DA304" s="85" t="s">
        <v>3614</v>
      </c>
      <c r="DB304" s="85">
        <v>3</v>
      </c>
      <c r="DC304" s="85" t="s">
        <v>153</v>
      </c>
      <c r="DD304" s="85"/>
      <c r="DE304" s="85"/>
      <c r="DF304" s="85"/>
      <c r="DG304" s="85"/>
      <c r="DH304" s="85"/>
      <c r="DI304" s="85"/>
      <c r="DJ304" s="85"/>
      <c r="DK304" s="85"/>
      <c r="DL304" s="85"/>
      <c r="DM304" s="85"/>
      <c r="DN304" s="85"/>
      <c r="DO304" s="85"/>
      <c r="DP304" s="85"/>
      <c r="DQ304" s="85"/>
      <c r="DR304" s="85"/>
      <c r="DS304" s="85"/>
      <c r="DT304" s="86"/>
      <c r="DU304" s="81"/>
      <c r="DV304" s="72"/>
      <c r="DW304" s="72"/>
      <c r="DX304" s="72"/>
      <c r="DY304" s="72"/>
      <c r="DZ304" s="74"/>
      <c r="EA304" s="68"/>
      <c r="EB304" s="68"/>
      <c r="EC304" s="68"/>
      <c r="ED304" s="68"/>
      <c r="EE304" s="68"/>
      <c r="EF304" s="68"/>
      <c r="EG304" s="68"/>
      <c r="EH304" s="68"/>
      <c r="EI304" s="68"/>
      <c r="EJ304" s="68"/>
      <c r="EK304" s="68"/>
    </row>
    <row r="305" spans="1:141" ht="30" customHeight="1">
      <c r="A305" s="2" t="s">
        <v>2064</v>
      </c>
      <c r="B305" s="84">
        <v>2026</v>
      </c>
      <c r="C305" s="85" t="s">
        <v>3632</v>
      </c>
      <c r="D305" s="85" t="e">
        <v>#REF!</v>
      </c>
      <c r="E305" s="85" t="s">
        <v>125</v>
      </c>
      <c r="F305" s="85">
        <v>146679</v>
      </c>
      <c r="G305" s="89">
        <v>46038</v>
      </c>
      <c r="H305" s="85" t="s">
        <v>3601</v>
      </c>
      <c r="I305" s="85" t="s">
        <v>3633</v>
      </c>
      <c r="J305" s="92" t="s">
        <v>3634</v>
      </c>
      <c r="K305" s="92" t="s">
        <v>3635</v>
      </c>
      <c r="L305" s="85" t="s">
        <v>3636</v>
      </c>
      <c r="M305" s="85" t="s">
        <v>3606</v>
      </c>
      <c r="N305" s="85">
        <v>80111700</v>
      </c>
      <c r="O305" s="85" t="s">
        <v>3607</v>
      </c>
      <c r="P305" s="85" t="s">
        <v>3637</v>
      </c>
      <c r="Q305" s="85">
        <v>88</v>
      </c>
      <c r="R305" s="89">
        <v>46028</v>
      </c>
      <c r="S305" s="85">
        <v>1834</v>
      </c>
      <c r="T305" s="89">
        <v>46048</v>
      </c>
      <c r="U305" s="85" t="s">
        <v>3609</v>
      </c>
      <c r="V305" s="85" t="s">
        <v>135</v>
      </c>
      <c r="W305" s="85" t="s">
        <v>460</v>
      </c>
      <c r="X305" s="85">
        <v>1</v>
      </c>
      <c r="Y305" s="85" t="s">
        <v>3610</v>
      </c>
      <c r="Z305" s="85" t="s">
        <v>3636</v>
      </c>
      <c r="AA305" s="85" t="s">
        <v>138</v>
      </c>
      <c r="AB305" s="85" t="s">
        <v>139</v>
      </c>
      <c r="AC305" s="85" t="s">
        <v>218</v>
      </c>
      <c r="AD305" s="85"/>
      <c r="AE305" s="85">
        <v>50912085</v>
      </c>
      <c r="AF305" s="85">
        <v>1</v>
      </c>
      <c r="AG305" s="89">
        <v>27815</v>
      </c>
      <c r="AH305" s="85" t="s">
        <v>3638</v>
      </c>
      <c r="AI305" s="85" t="e">
        <v>#REF!</v>
      </c>
      <c r="AJ305" s="92">
        <v>3017468757</v>
      </c>
      <c r="AK305" s="85" t="s">
        <v>3639</v>
      </c>
      <c r="AL305" s="85" t="s">
        <v>3187</v>
      </c>
      <c r="AM305" s="85" t="s">
        <v>385</v>
      </c>
      <c r="AN305" s="85" t="s">
        <v>2984</v>
      </c>
      <c r="AO305" s="85">
        <v>1063481921</v>
      </c>
      <c r="AP305" s="85" t="s">
        <v>3007</v>
      </c>
      <c r="AQ305" s="85"/>
      <c r="AR305" s="85"/>
      <c r="AS305" s="89">
        <v>46062</v>
      </c>
      <c r="AT305" s="85"/>
      <c r="AU305" s="85"/>
      <c r="AV305" s="85"/>
      <c r="AW305" s="85"/>
      <c r="AX305" s="85" t="s">
        <v>3008</v>
      </c>
      <c r="AY305" s="85" t="s">
        <v>147</v>
      </c>
      <c r="AZ305" s="105">
        <v>46038</v>
      </c>
      <c r="BA305" s="105">
        <v>46044</v>
      </c>
      <c r="BB305" s="115">
        <v>24520000</v>
      </c>
      <c r="BC305" s="105">
        <v>46048</v>
      </c>
      <c r="BD305" s="105">
        <v>46290</v>
      </c>
      <c r="BE305" s="105">
        <f t="shared" si="12"/>
        <v>46290</v>
      </c>
      <c r="BF305" s="122"/>
      <c r="BG305" s="85" t="s">
        <v>929</v>
      </c>
      <c r="BH305" s="110">
        <v>3065000</v>
      </c>
      <c r="BI305" s="85"/>
      <c r="BJ305" s="85"/>
      <c r="BK305" s="85"/>
      <c r="BL305" s="85"/>
      <c r="BM305" s="85"/>
      <c r="BN305" s="85"/>
      <c r="BO305" s="85"/>
      <c r="BP305" s="85"/>
      <c r="BQ305" s="85"/>
      <c r="BR305" s="85"/>
      <c r="BS305" s="85"/>
      <c r="BT305" s="85"/>
      <c r="BU305" s="85"/>
      <c r="BV305" s="85"/>
      <c r="BW305" s="85"/>
      <c r="BX305" s="85"/>
      <c r="BY305" s="85"/>
      <c r="BZ305" s="85"/>
      <c r="CA305" s="85"/>
      <c r="CB305" s="85"/>
      <c r="CC305" s="85"/>
      <c r="CD305" s="85"/>
      <c r="CE305" s="85"/>
      <c r="CF305" s="85"/>
      <c r="CG305" s="85"/>
      <c r="CH305" s="85"/>
      <c r="CI305" s="85"/>
      <c r="CJ305" s="85"/>
      <c r="CK305" s="85"/>
      <c r="CL305" s="85">
        <v>0</v>
      </c>
      <c r="CM305" s="110">
        <v>24520000</v>
      </c>
      <c r="CN305" s="85"/>
      <c r="CO305" s="89">
        <v>46290</v>
      </c>
      <c r="CP305" s="89">
        <f t="shared" si="11"/>
        <v>46470</v>
      </c>
      <c r="CQ305" s="115">
        <v>24520000</v>
      </c>
      <c r="CR305" s="85" t="s">
        <v>149</v>
      </c>
      <c r="CS305" s="89">
        <v>46045</v>
      </c>
      <c r="CT305" s="128">
        <v>1846101029373</v>
      </c>
      <c r="CU305" s="85"/>
      <c r="CV305" s="85"/>
      <c r="CW305" s="85" t="s">
        <v>3613</v>
      </c>
      <c r="CX305" s="85" t="s">
        <v>218</v>
      </c>
      <c r="CY305" s="85" t="s">
        <v>1214</v>
      </c>
      <c r="CZ305" s="85">
        <v>2583</v>
      </c>
      <c r="DA305" s="85" t="s">
        <v>3614</v>
      </c>
      <c r="DB305" s="85">
        <v>3</v>
      </c>
      <c r="DC305" s="85" t="s">
        <v>153</v>
      </c>
      <c r="DD305" s="85"/>
      <c r="DE305" s="85"/>
      <c r="DF305" s="85"/>
      <c r="DG305" s="85"/>
      <c r="DH305" s="85"/>
      <c r="DI305" s="85"/>
      <c r="DJ305" s="85"/>
      <c r="DK305" s="85"/>
      <c r="DL305" s="85"/>
      <c r="DM305" s="85"/>
      <c r="DN305" s="85"/>
      <c r="DO305" s="85"/>
      <c r="DP305" s="85"/>
      <c r="DQ305" s="85"/>
      <c r="DR305" s="85"/>
      <c r="DS305" s="85"/>
      <c r="DT305" s="86"/>
      <c r="DU305" s="81"/>
      <c r="DV305" s="72"/>
      <c r="DW305" s="72"/>
      <c r="DX305" s="72"/>
      <c r="DY305" s="72"/>
      <c r="DZ305" s="74"/>
      <c r="EA305" s="68"/>
      <c r="EB305" s="68"/>
      <c r="EC305" s="68"/>
      <c r="ED305" s="68"/>
      <c r="EE305" s="68"/>
      <c r="EF305" s="68"/>
      <c r="EG305" s="68"/>
      <c r="EH305" s="68"/>
      <c r="EI305" s="68"/>
      <c r="EJ305" s="68"/>
      <c r="EK305" s="68"/>
    </row>
    <row r="306" spans="1:141" ht="30" customHeight="1">
      <c r="A306" s="2" t="s">
        <v>2064</v>
      </c>
      <c r="B306" s="84">
        <v>2026</v>
      </c>
      <c r="C306" s="85" t="s">
        <v>3640</v>
      </c>
      <c r="D306" s="85" t="e">
        <v>#REF!</v>
      </c>
      <c r="E306" s="85" t="s">
        <v>125</v>
      </c>
      <c r="F306" s="85">
        <v>147286</v>
      </c>
      <c r="G306" s="89">
        <v>46036</v>
      </c>
      <c r="H306" s="85" t="s">
        <v>3641</v>
      </c>
      <c r="I306" s="85" t="s">
        <v>3642</v>
      </c>
      <c r="J306" s="92" t="s">
        <v>3643</v>
      </c>
      <c r="K306" s="92" t="s">
        <v>3644</v>
      </c>
      <c r="L306" s="85" t="s">
        <v>3645</v>
      </c>
      <c r="M306" s="85" t="s">
        <v>3646</v>
      </c>
      <c r="N306" s="85">
        <v>80111700</v>
      </c>
      <c r="O306" s="85" t="s">
        <v>3647</v>
      </c>
      <c r="P306" s="85" t="s">
        <v>3648</v>
      </c>
      <c r="Q306" s="85">
        <v>143</v>
      </c>
      <c r="R306" s="89">
        <v>46028</v>
      </c>
      <c r="S306" s="85">
        <v>324</v>
      </c>
      <c r="T306" s="89">
        <v>46041</v>
      </c>
      <c r="U306" s="85" t="s">
        <v>3082</v>
      </c>
      <c r="V306" s="85" t="s">
        <v>135</v>
      </c>
      <c r="W306" s="85" t="s">
        <v>460</v>
      </c>
      <c r="X306" s="85">
        <v>1</v>
      </c>
      <c r="Y306" s="85" t="s">
        <v>3649</v>
      </c>
      <c r="Z306" s="85" t="s">
        <v>3645</v>
      </c>
      <c r="AA306" s="85" t="s">
        <v>138</v>
      </c>
      <c r="AB306" s="85" t="s">
        <v>164</v>
      </c>
      <c r="AC306" s="85" t="s">
        <v>218</v>
      </c>
      <c r="AD306" s="85"/>
      <c r="AE306" s="85">
        <v>15668760</v>
      </c>
      <c r="AF306" s="85">
        <v>1</v>
      </c>
      <c r="AG306" s="89">
        <v>23548</v>
      </c>
      <c r="AH306" s="85" t="s">
        <v>3650</v>
      </c>
      <c r="AI306" s="85"/>
      <c r="AJ306" s="92">
        <v>3138352174</v>
      </c>
      <c r="AK306" s="85" t="s">
        <v>3651</v>
      </c>
      <c r="AL306" s="85" t="s">
        <v>3187</v>
      </c>
      <c r="AM306" s="85" t="s">
        <v>222</v>
      </c>
      <c r="AN306" s="85" t="s">
        <v>2984</v>
      </c>
      <c r="AO306" s="85">
        <v>1063481921</v>
      </c>
      <c r="AP306" s="85" t="s">
        <v>3007</v>
      </c>
      <c r="AQ306" s="85"/>
      <c r="AR306" s="85"/>
      <c r="AS306" s="89">
        <v>46062</v>
      </c>
      <c r="AT306" s="85"/>
      <c r="AU306" s="85"/>
      <c r="AV306" s="85"/>
      <c r="AW306" s="85"/>
      <c r="AX306" s="85" t="s">
        <v>3008</v>
      </c>
      <c r="AY306" s="85" t="s">
        <v>147</v>
      </c>
      <c r="AZ306" s="105">
        <v>46038</v>
      </c>
      <c r="BA306" s="105">
        <v>46038</v>
      </c>
      <c r="BB306" s="115">
        <v>24520000</v>
      </c>
      <c r="BC306" s="105">
        <v>46043</v>
      </c>
      <c r="BD306" s="105">
        <v>46285</v>
      </c>
      <c r="BE306" s="105">
        <f t="shared" si="12"/>
        <v>46285</v>
      </c>
      <c r="BF306" s="122"/>
      <c r="BG306" s="85" t="s">
        <v>929</v>
      </c>
      <c r="BH306" s="110">
        <v>3065000</v>
      </c>
      <c r="BI306" s="85"/>
      <c r="BJ306" s="85"/>
      <c r="BK306" s="85"/>
      <c r="BL306" s="85"/>
      <c r="BM306" s="85"/>
      <c r="BN306" s="85"/>
      <c r="BO306" s="85"/>
      <c r="BP306" s="85"/>
      <c r="BQ306" s="85"/>
      <c r="BR306" s="85"/>
      <c r="BS306" s="85"/>
      <c r="BT306" s="85"/>
      <c r="BU306" s="85"/>
      <c r="BV306" s="85"/>
      <c r="BW306" s="85"/>
      <c r="BX306" s="85"/>
      <c r="BY306" s="85"/>
      <c r="BZ306" s="85"/>
      <c r="CA306" s="85"/>
      <c r="CB306" s="85"/>
      <c r="CC306" s="85"/>
      <c r="CD306" s="85"/>
      <c r="CE306" s="85"/>
      <c r="CF306" s="85"/>
      <c r="CG306" s="85"/>
      <c r="CH306" s="85"/>
      <c r="CI306" s="85"/>
      <c r="CJ306" s="85"/>
      <c r="CK306" s="85"/>
      <c r="CL306" s="85">
        <v>0</v>
      </c>
      <c r="CM306" s="110">
        <v>24520000</v>
      </c>
      <c r="CN306" s="85"/>
      <c r="CO306" s="89">
        <v>46285</v>
      </c>
      <c r="CP306" s="89">
        <f t="shared" si="11"/>
        <v>46465</v>
      </c>
      <c r="CQ306" s="115">
        <v>24520000</v>
      </c>
      <c r="CR306" s="85" t="s">
        <v>149</v>
      </c>
      <c r="CS306" s="89">
        <v>46042</v>
      </c>
      <c r="CT306" s="128">
        <v>1446101159534</v>
      </c>
      <c r="CU306" s="85"/>
      <c r="CV306" s="85"/>
      <c r="CW306" s="85" t="s">
        <v>3652</v>
      </c>
      <c r="CX306" s="85" t="s">
        <v>218</v>
      </c>
      <c r="CY306" s="85" t="s">
        <v>1214</v>
      </c>
      <c r="CZ306" s="85">
        <v>2467</v>
      </c>
      <c r="DA306" s="85" t="s">
        <v>3087</v>
      </c>
      <c r="DB306" s="85">
        <v>1</v>
      </c>
      <c r="DC306" s="85" t="s">
        <v>153</v>
      </c>
      <c r="DD306" s="85"/>
      <c r="DE306" s="85"/>
      <c r="DF306" s="85"/>
      <c r="DG306" s="85"/>
      <c r="DH306" s="85"/>
      <c r="DI306" s="85"/>
      <c r="DJ306" s="85"/>
      <c r="DK306" s="85"/>
      <c r="DL306" s="85"/>
      <c r="DM306" s="85"/>
      <c r="DN306" s="85"/>
      <c r="DO306" s="85"/>
      <c r="DP306" s="85"/>
      <c r="DQ306" s="85"/>
      <c r="DR306" s="85"/>
      <c r="DS306" s="85"/>
      <c r="DT306" s="86"/>
      <c r="DU306" s="81"/>
      <c r="DV306" s="72"/>
      <c r="DW306" s="72"/>
      <c r="DX306" s="72"/>
      <c r="DY306" s="72"/>
      <c r="DZ306" s="74"/>
      <c r="EA306" s="68"/>
      <c r="EB306" s="68"/>
      <c r="EC306" s="68"/>
      <c r="ED306" s="68"/>
      <c r="EE306" s="68"/>
      <c r="EF306" s="68"/>
      <c r="EG306" s="68"/>
      <c r="EH306" s="68"/>
      <c r="EI306" s="68"/>
      <c r="EJ306" s="68"/>
      <c r="EK306" s="68"/>
    </row>
    <row r="307" spans="1:141" ht="30" customHeight="1">
      <c r="A307" s="2" t="s">
        <v>2064</v>
      </c>
      <c r="B307" s="84">
        <v>2026</v>
      </c>
      <c r="C307" s="85" t="s">
        <v>3653</v>
      </c>
      <c r="D307" s="85" t="e">
        <v>#REF!</v>
      </c>
      <c r="E307" s="85" t="s">
        <v>125</v>
      </c>
      <c r="F307" s="85">
        <v>147286</v>
      </c>
      <c r="G307" s="89">
        <v>46038</v>
      </c>
      <c r="H307" s="85" t="s">
        <v>3641</v>
      </c>
      <c r="I307" s="85" t="s">
        <v>3654</v>
      </c>
      <c r="J307" s="92" t="s">
        <v>3655</v>
      </c>
      <c r="K307" s="92" t="s">
        <v>3656</v>
      </c>
      <c r="L307" s="85" t="s">
        <v>3657</v>
      </c>
      <c r="M307" s="85" t="s">
        <v>3646</v>
      </c>
      <c r="N307" s="85">
        <v>80111700</v>
      </c>
      <c r="O307" s="85" t="s">
        <v>3647</v>
      </c>
      <c r="P307" s="85" t="s">
        <v>3658</v>
      </c>
      <c r="Q307" s="85">
        <v>143</v>
      </c>
      <c r="R307" s="89">
        <v>46028</v>
      </c>
      <c r="S307" s="85">
        <v>325</v>
      </c>
      <c r="T307" s="89">
        <v>46041</v>
      </c>
      <c r="U307" s="85" t="s">
        <v>3082</v>
      </c>
      <c r="V307" s="85" t="s">
        <v>135</v>
      </c>
      <c r="W307" s="85" t="s">
        <v>460</v>
      </c>
      <c r="X307" s="85">
        <v>1</v>
      </c>
      <c r="Y307" s="85" t="s">
        <v>3649</v>
      </c>
      <c r="Z307" s="85" t="s">
        <v>3657</v>
      </c>
      <c r="AA307" s="85" t="s">
        <v>138</v>
      </c>
      <c r="AB307" s="85" t="s">
        <v>164</v>
      </c>
      <c r="AC307" s="85" t="s">
        <v>461</v>
      </c>
      <c r="AD307" s="85"/>
      <c r="AE307" s="85">
        <v>1019020566</v>
      </c>
      <c r="AF307" s="85">
        <v>2</v>
      </c>
      <c r="AG307" s="89">
        <v>32128</v>
      </c>
      <c r="AH307" s="85" t="s">
        <v>3659</v>
      </c>
      <c r="AI307" s="85"/>
      <c r="AJ307" s="92">
        <v>3058643102</v>
      </c>
      <c r="AK307" s="85" t="s">
        <v>3660</v>
      </c>
      <c r="AL307" s="85" t="s">
        <v>3187</v>
      </c>
      <c r="AM307" s="85" t="s">
        <v>144</v>
      </c>
      <c r="AN307" s="85" t="s">
        <v>2984</v>
      </c>
      <c r="AO307" s="85">
        <v>1063481921</v>
      </c>
      <c r="AP307" s="85" t="s">
        <v>3007</v>
      </c>
      <c r="AQ307" s="85"/>
      <c r="AR307" s="85"/>
      <c r="AS307" s="89">
        <v>46062</v>
      </c>
      <c r="AT307" s="85"/>
      <c r="AU307" s="85"/>
      <c r="AV307" s="85"/>
      <c r="AW307" s="85"/>
      <c r="AX307" s="85" t="s">
        <v>3008</v>
      </c>
      <c r="AY307" s="85" t="s">
        <v>147</v>
      </c>
      <c r="AZ307" s="105">
        <v>46038</v>
      </c>
      <c r="BA307" s="105">
        <v>46038</v>
      </c>
      <c r="BB307" s="115">
        <v>24520000</v>
      </c>
      <c r="BC307" s="105">
        <v>46043</v>
      </c>
      <c r="BD307" s="105">
        <v>46285</v>
      </c>
      <c r="BE307" s="105">
        <f t="shared" si="12"/>
        <v>46285</v>
      </c>
      <c r="BF307" s="122"/>
      <c r="BG307" s="85" t="s">
        <v>929</v>
      </c>
      <c r="BH307" s="110">
        <v>3065000</v>
      </c>
      <c r="BI307" s="85"/>
      <c r="BJ307" s="85"/>
      <c r="BK307" s="85"/>
      <c r="BL307" s="85"/>
      <c r="BM307" s="85"/>
      <c r="BN307" s="85"/>
      <c r="BO307" s="85"/>
      <c r="BP307" s="85"/>
      <c r="BQ307" s="85"/>
      <c r="BR307" s="85"/>
      <c r="BS307" s="85"/>
      <c r="BT307" s="85"/>
      <c r="BU307" s="85"/>
      <c r="BV307" s="85"/>
      <c r="BW307" s="85"/>
      <c r="BX307" s="85"/>
      <c r="BY307" s="85"/>
      <c r="BZ307" s="85"/>
      <c r="CA307" s="85"/>
      <c r="CB307" s="85"/>
      <c r="CC307" s="85"/>
      <c r="CD307" s="85"/>
      <c r="CE307" s="85"/>
      <c r="CF307" s="85"/>
      <c r="CG307" s="85"/>
      <c r="CH307" s="85"/>
      <c r="CI307" s="85"/>
      <c r="CJ307" s="85"/>
      <c r="CK307" s="85"/>
      <c r="CL307" s="85">
        <v>0</v>
      </c>
      <c r="CM307" s="110">
        <v>24520000</v>
      </c>
      <c r="CN307" s="85"/>
      <c r="CO307" s="89">
        <v>46285</v>
      </c>
      <c r="CP307" s="89">
        <f t="shared" si="11"/>
        <v>46465</v>
      </c>
      <c r="CQ307" s="115">
        <v>24520000</v>
      </c>
      <c r="CR307" s="85" t="s">
        <v>149</v>
      </c>
      <c r="CS307" s="89">
        <v>46042</v>
      </c>
      <c r="CT307" s="128">
        <v>1446101159859</v>
      </c>
      <c r="CU307" s="85"/>
      <c r="CV307" s="85"/>
      <c r="CW307" s="85" t="s">
        <v>3652</v>
      </c>
      <c r="CX307" s="85" t="s">
        <v>461</v>
      </c>
      <c r="CY307" s="85" t="s">
        <v>957</v>
      </c>
      <c r="CZ307" s="85">
        <v>2467</v>
      </c>
      <c r="DA307" s="85" t="s">
        <v>3087</v>
      </c>
      <c r="DB307" s="85">
        <v>1</v>
      </c>
      <c r="DC307" s="85" t="s">
        <v>153</v>
      </c>
      <c r="DD307" s="85"/>
      <c r="DE307" s="85"/>
      <c r="DF307" s="85"/>
      <c r="DG307" s="85"/>
      <c r="DH307" s="85"/>
      <c r="DI307" s="85"/>
      <c r="DJ307" s="85"/>
      <c r="DK307" s="85"/>
      <c r="DL307" s="85"/>
      <c r="DM307" s="85"/>
      <c r="DN307" s="85"/>
      <c r="DO307" s="85"/>
      <c r="DP307" s="85"/>
      <c r="DQ307" s="85"/>
      <c r="DR307" s="85"/>
      <c r="DS307" s="85"/>
      <c r="DT307" s="86"/>
      <c r="DU307" s="81"/>
      <c r="DV307" s="72"/>
      <c r="DW307" s="72"/>
      <c r="DX307" s="72"/>
      <c r="DY307" s="72"/>
      <c r="DZ307" s="74"/>
      <c r="EA307" s="68"/>
      <c r="EB307" s="68"/>
      <c r="EC307" s="68"/>
      <c r="ED307" s="68"/>
      <c r="EE307" s="68"/>
      <c r="EF307" s="68"/>
      <c r="EG307" s="68"/>
      <c r="EH307" s="68"/>
      <c r="EI307" s="68"/>
      <c r="EJ307" s="68"/>
      <c r="EK307" s="68"/>
    </row>
    <row r="308" spans="1:141" ht="30" customHeight="1">
      <c r="A308" s="2" t="s">
        <v>2064</v>
      </c>
      <c r="B308" s="84">
        <v>2026</v>
      </c>
      <c r="C308" s="85" t="s">
        <v>3661</v>
      </c>
      <c r="D308" s="85" t="e">
        <v>#REF!</v>
      </c>
      <c r="E308" s="85" t="s">
        <v>125</v>
      </c>
      <c r="F308" s="85">
        <v>144902</v>
      </c>
      <c r="G308" s="89">
        <v>46044</v>
      </c>
      <c r="H308" s="85" t="s">
        <v>1796</v>
      </c>
      <c r="I308" s="85" t="s">
        <v>3662</v>
      </c>
      <c r="J308" s="92" t="s">
        <v>3663</v>
      </c>
      <c r="K308" s="92" t="s">
        <v>3664</v>
      </c>
      <c r="L308" s="85" t="s">
        <v>3665</v>
      </c>
      <c r="M308" s="85" t="s">
        <v>1801</v>
      </c>
      <c r="N308" s="85">
        <v>80111700</v>
      </c>
      <c r="O308" s="85" t="s">
        <v>1802</v>
      </c>
      <c r="P308" s="85" t="s">
        <v>3666</v>
      </c>
      <c r="Q308" s="85">
        <v>125</v>
      </c>
      <c r="R308" s="89">
        <v>46028</v>
      </c>
      <c r="S308" s="85">
        <v>313</v>
      </c>
      <c r="T308" s="89">
        <v>46041</v>
      </c>
      <c r="U308" s="85" t="s">
        <v>134</v>
      </c>
      <c r="V308" s="85" t="s">
        <v>135</v>
      </c>
      <c r="W308" s="85" t="s">
        <v>136</v>
      </c>
      <c r="X308" s="85">
        <v>1</v>
      </c>
      <c r="Y308" s="85" t="s">
        <v>1804</v>
      </c>
      <c r="Z308" s="85" t="s">
        <v>3665</v>
      </c>
      <c r="AA308" s="85" t="s">
        <v>138</v>
      </c>
      <c r="AB308" s="85" t="s">
        <v>164</v>
      </c>
      <c r="AC308" s="85" t="s">
        <v>203</v>
      </c>
      <c r="AD308" s="85"/>
      <c r="AE308" s="85">
        <v>1013647190</v>
      </c>
      <c r="AF308" s="85">
        <v>7</v>
      </c>
      <c r="AG308" s="89">
        <v>34327</v>
      </c>
      <c r="AH308" s="85" t="s">
        <v>3667</v>
      </c>
      <c r="AI308" s="85"/>
      <c r="AJ308" s="92">
        <v>3208674076</v>
      </c>
      <c r="AK308" s="85" t="s">
        <v>3668</v>
      </c>
      <c r="AL308" s="85" t="s">
        <v>3187</v>
      </c>
      <c r="AM308" s="85" t="s">
        <v>234</v>
      </c>
      <c r="AN308" s="85" t="s">
        <v>1790</v>
      </c>
      <c r="AO308" s="85">
        <v>20533153</v>
      </c>
      <c r="AP308" s="85" t="s">
        <v>1791</v>
      </c>
      <c r="AQ308" s="85"/>
      <c r="AR308" s="85"/>
      <c r="AS308" s="89">
        <v>46062</v>
      </c>
      <c r="AT308" s="85"/>
      <c r="AU308" s="85"/>
      <c r="AV308" s="85"/>
      <c r="AW308" s="85"/>
      <c r="AX308" s="85" t="s">
        <v>1792</v>
      </c>
      <c r="AY308" s="85" t="s">
        <v>147</v>
      </c>
      <c r="AZ308" s="105">
        <v>46031</v>
      </c>
      <c r="BA308" s="105">
        <v>46038</v>
      </c>
      <c r="BB308" s="115">
        <v>46432000</v>
      </c>
      <c r="BC308" s="105">
        <v>46042</v>
      </c>
      <c r="BD308" s="105">
        <v>46284</v>
      </c>
      <c r="BE308" s="105">
        <f t="shared" si="12"/>
        <v>46284</v>
      </c>
      <c r="BF308" s="122"/>
      <c r="BG308" s="85" t="s">
        <v>929</v>
      </c>
      <c r="BH308" s="110">
        <v>5804000</v>
      </c>
      <c r="BI308" s="85"/>
      <c r="BJ308" s="85"/>
      <c r="BK308" s="85"/>
      <c r="BL308" s="85"/>
      <c r="BM308" s="85"/>
      <c r="BN308" s="85"/>
      <c r="BO308" s="85"/>
      <c r="BP308" s="85"/>
      <c r="BQ308" s="85"/>
      <c r="BR308" s="85"/>
      <c r="BS308" s="85"/>
      <c r="BT308" s="85"/>
      <c r="BU308" s="85"/>
      <c r="BV308" s="85"/>
      <c r="BW308" s="85"/>
      <c r="BX308" s="85"/>
      <c r="BY308" s="85"/>
      <c r="BZ308" s="85"/>
      <c r="CA308" s="85"/>
      <c r="CB308" s="85"/>
      <c r="CC308" s="85"/>
      <c r="CD308" s="85"/>
      <c r="CE308" s="85"/>
      <c r="CF308" s="85"/>
      <c r="CG308" s="85"/>
      <c r="CH308" s="85"/>
      <c r="CI308" s="85"/>
      <c r="CJ308" s="85"/>
      <c r="CK308" s="85"/>
      <c r="CL308" s="85">
        <v>0</v>
      </c>
      <c r="CM308" s="110">
        <v>46432000</v>
      </c>
      <c r="CN308" s="85"/>
      <c r="CO308" s="89">
        <v>46284</v>
      </c>
      <c r="CP308" s="89">
        <f t="shared" si="11"/>
        <v>46464</v>
      </c>
      <c r="CQ308" s="115">
        <v>46432000</v>
      </c>
      <c r="CR308" s="85" t="s">
        <v>172</v>
      </c>
      <c r="CS308" s="89">
        <v>46038</v>
      </c>
      <c r="CT308" s="128" t="s">
        <v>3669</v>
      </c>
      <c r="CU308" s="85"/>
      <c r="CV308" s="85"/>
      <c r="CW308" s="85" t="s">
        <v>1807</v>
      </c>
      <c r="CX308" s="85" t="s">
        <v>203</v>
      </c>
      <c r="CY308" s="85" t="s">
        <v>957</v>
      </c>
      <c r="CZ308" s="85">
        <v>2537</v>
      </c>
      <c r="DA308" s="85" t="s">
        <v>152</v>
      </c>
      <c r="DB308" s="85">
        <v>5</v>
      </c>
      <c r="DC308" s="85" t="s">
        <v>153</v>
      </c>
      <c r="DD308" s="85"/>
      <c r="DE308" s="85"/>
      <c r="DF308" s="85"/>
      <c r="DG308" s="85"/>
      <c r="DH308" s="85"/>
      <c r="DI308" s="85"/>
      <c r="DJ308" s="85"/>
      <c r="DK308" s="85"/>
      <c r="DL308" s="85"/>
      <c r="DM308" s="85"/>
      <c r="DN308" s="85"/>
      <c r="DO308" s="85"/>
      <c r="DP308" s="85"/>
      <c r="DQ308" s="85"/>
      <c r="DR308" s="85"/>
      <c r="DS308" s="85"/>
      <c r="DT308" s="86"/>
      <c r="DU308" s="81"/>
      <c r="DV308" s="72"/>
      <c r="DW308" s="72"/>
      <c r="DX308" s="72"/>
      <c r="DY308" s="72"/>
      <c r="DZ308" s="74"/>
      <c r="EA308" s="68"/>
      <c r="EB308" s="68"/>
      <c r="EC308" s="68"/>
      <c r="ED308" s="68"/>
      <c r="EE308" s="68"/>
      <c r="EF308" s="68"/>
      <c r="EG308" s="68"/>
      <c r="EH308" s="68"/>
      <c r="EI308" s="68"/>
      <c r="EJ308" s="68"/>
      <c r="EK308" s="68"/>
    </row>
    <row r="309" spans="1:141" ht="30" customHeight="1">
      <c r="A309" s="2" t="s">
        <v>2064</v>
      </c>
      <c r="B309" s="84">
        <v>2026</v>
      </c>
      <c r="C309" s="85" t="s">
        <v>3670</v>
      </c>
      <c r="D309" s="85" t="e">
        <v>#REF!</v>
      </c>
      <c r="E309" s="85" t="s">
        <v>125</v>
      </c>
      <c r="F309" s="85">
        <v>147286</v>
      </c>
      <c r="G309" s="89">
        <v>46038</v>
      </c>
      <c r="H309" s="85" t="s">
        <v>3641</v>
      </c>
      <c r="I309" s="85" t="s">
        <v>3671</v>
      </c>
      <c r="J309" s="92" t="s">
        <v>3672</v>
      </c>
      <c r="K309" s="92" t="s">
        <v>3673</v>
      </c>
      <c r="L309" s="85" t="s">
        <v>3674</v>
      </c>
      <c r="M309" s="85" t="s">
        <v>3646</v>
      </c>
      <c r="N309" s="85">
        <v>80111700</v>
      </c>
      <c r="O309" s="85" t="s">
        <v>3647</v>
      </c>
      <c r="P309" s="85" t="s">
        <v>3675</v>
      </c>
      <c r="Q309" s="85">
        <v>143</v>
      </c>
      <c r="R309" s="89">
        <v>46028</v>
      </c>
      <c r="S309" s="85">
        <v>327</v>
      </c>
      <c r="T309" s="89">
        <v>46041</v>
      </c>
      <c r="U309" s="85" t="s">
        <v>3082</v>
      </c>
      <c r="V309" s="85" t="s">
        <v>135</v>
      </c>
      <c r="W309" s="85" t="s">
        <v>460</v>
      </c>
      <c r="X309" s="85">
        <v>1</v>
      </c>
      <c r="Y309" s="85" t="s">
        <v>3649</v>
      </c>
      <c r="Z309" s="85" t="s">
        <v>3674</v>
      </c>
      <c r="AA309" s="85" t="s">
        <v>138</v>
      </c>
      <c r="AB309" s="85" t="s">
        <v>139</v>
      </c>
      <c r="AC309" s="85" t="s">
        <v>218</v>
      </c>
      <c r="AD309" s="85"/>
      <c r="AE309" s="85">
        <v>1018445475</v>
      </c>
      <c r="AF309" s="85">
        <v>1</v>
      </c>
      <c r="AG309" s="89">
        <v>33407</v>
      </c>
      <c r="AH309" s="85" t="s">
        <v>3676</v>
      </c>
      <c r="AI309" s="85"/>
      <c r="AJ309" s="92">
        <v>3004984793</v>
      </c>
      <c r="AK309" s="85" t="s">
        <v>3677</v>
      </c>
      <c r="AL309" s="85" t="s">
        <v>3187</v>
      </c>
      <c r="AM309" s="85" t="s">
        <v>144</v>
      </c>
      <c r="AN309" s="85" t="s">
        <v>2984</v>
      </c>
      <c r="AO309" s="85">
        <v>1063481921</v>
      </c>
      <c r="AP309" s="85" t="s">
        <v>3007</v>
      </c>
      <c r="AQ309" s="85"/>
      <c r="AR309" s="85"/>
      <c r="AS309" s="89">
        <v>46062</v>
      </c>
      <c r="AT309" s="85"/>
      <c r="AU309" s="85"/>
      <c r="AV309" s="85"/>
      <c r="AW309" s="85"/>
      <c r="AX309" s="85" t="s">
        <v>3008</v>
      </c>
      <c r="AY309" s="85" t="s">
        <v>147</v>
      </c>
      <c r="AZ309" s="105">
        <v>46038</v>
      </c>
      <c r="BA309" s="105">
        <v>46038</v>
      </c>
      <c r="BB309" s="115">
        <v>24520000</v>
      </c>
      <c r="BC309" s="105">
        <v>46043</v>
      </c>
      <c r="BD309" s="105">
        <v>46285</v>
      </c>
      <c r="BE309" s="105">
        <f t="shared" si="12"/>
        <v>46285</v>
      </c>
      <c r="BF309" s="122"/>
      <c r="BG309" s="85" t="s">
        <v>929</v>
      </c>
      <c r="BH309" s="110">
        <v>3065000</v>
      </c>
      <c r="BI309" s="85"/>
      <c r="BJ309" s="85"/>
      <c r="BK309" s="85"/>
      <c r="BL309" s="85"/>
      <c r="BM309" s="85"/>
      <c r="BN309" s="85"/>
      <c r="BO309" s="85"/>
      <c r="BP309" s="85"/>
      <c r="BQ309" s="85"/>
      <c r="BR309" s="85"/>
      <c r="BS309" s="85"/>
      <c r="BT309" s="85"/>
      <c r="BU309" s="85"/>
      <c r="BV309" s="85"/>
      <c r="BW309" s="85"/>
      <c r="BX309" s="85"/>
      <c r="BY309" s="85"/>
      <c r="BZ309" s="85"/>
      <c r="CA309" s="85"/>
      <c r="CB309" s="85"/>
      <c r="CC309" s="85"/>
      <c r="CD309" s="85"/>
      <c r="CE309" s="85"/>
      <c r="CF309" s="85"/>
      <c r="CG309" s="85"/>
      <c r="CH309" s="85"/>
      <c r="CI309" s="85"/>
      <c r="CJ309" s="85"/>
      <c r="CK309" s="85"/>
      <c r="CL309" s="85">
        <v>0</v>
      </c>
      <c r="CM309" s="110">
        <v>24520000</v>
      </c>
      <c r="CN309" s="85"/>
      <c r="CO309" s="89">
        <v>46285</v>
      </c>
      <c r="CP309" s="89">
        <f t="shared" si="11"/>
        <v>46465</v>
      </c>
      <c r="CQ309" s="115">
        <v>24520000</v>
      </c>
      <c r="CR309" s="85" t="s">
        <v>149</v>
      </c>
      <c r="CS309" s="89">
        <v>46042</v>
      </c>
      <c r="CT309" s="128">
        <v>1446101159524</v>
      </c>
      <c r="CU309" s="85"/>
      <c r="CV309" s="85"/>
      <c r="CW309" s="85" t="s">
        <v>3652</v>
      </c>
      <c r="CX309" s="85" t="s">
        <v>218</v>
      </c>
      <c r="CY309" s="85" t="s">
        <v>2209</v>
      </c>
      <c r="CZ309" s="85">
        <v>2467</v>
      </c>
      <c r="DA309" s="85" t="s">
        <v>3087</v>
      </c>
      <c r="DB309" s="85">
        <v>1</v>
      </c>
      <c r="DC309" s="85" t="s">
        <v>153</v>
      </c>
      <c r="DD309" s="85"/>
      <c r="DE309" s="85"/>
      <c r="DF309" s="85"/>
      <c r="DG309" s="85"/>
      <c r="DH309" s="85"/>
      <c r="DI309" s="85"/>
      <c r="DJ309" s="85"/>
      <c r="DK309" s="85"/>
      <c r="DL309" s="85"/>
      <c r="DM309" s="85"/>
      <c r="DN309" s="85"/>
      <c r="DO309" s="85"/>
      <c r="DP309" s="85"/>
      <c r="DQ309" s="85"/>
      <c r="DR309" s="85"/>
      <c r="DS309" s="85"/>
      <c r="DT309" s="86"/>
      <c r="DU309" s="81"/>
      <c r="DV309" s="72"/>
      <c r="DW309" s="72"/>
      <c r="DX309" s="72"/>
      <c r="DY309" s="72"/>
      <c r="DZ309" s="74"/>
      <c r="EA309" s="68"/>
      <c r="EB309" s="68"/>
      <c r="EC309" s="68"/>
      <c r="ED309" s="68"/>
      <c r="EE309" s="68"/>
      <c r="EF309" s="68"/>
      <c r="EG309" s="68"/>
      <c r="EH309" s="68"/>
      <c r="EI309" s="68"/>
      <c r="EJ309" s="68"/>
      <c r="EK309" s="68"/>
    </row>
    <row r="310" spans="1:141" ht="30" customHeight="1">
      <c r="A310" s="2" t="s">
        <v>2064</v>
      </c>
      <c r="B310" s="84">
        <v>2026</v>
      </c>
      <c r="C310" s="85" t="s">
        <v>3678</v>
      </c>
      <c r="D310" s="85" t="e">
        <v>#REF!</v>
      </c>
      <c r="E310" s="85" t="s">
        <v>125</v>
      </c>
      <c r="F310" s="85">
        <v>145894</v>
      </c>
      <c r="G310" s="89">
        <v>46038</v>
      </c>
      <c r="H310" s="85" t="s">
        <v>2921</v>
      </c>
      <c r="I310" s="85" t="s">
        <v>3679</v>
      </c>
      <c r="J310" s="92" t="s">
        <v>3680</v>
      </c>
      <c r="K310" s="92" t="s">
        <v>3681</v>
      </c>
      <c r="L310" s="85" t="s">
        <v>3682</v>
      </c>
      <c r="M310" s="85" t="s">
        <v>2926</v>
      </c>
      <c r="N310" s="85">
        <v>80111700</v>
      </c>
      <c r="O310" s="85" t="s">
        <v>2927</v>
      </c>
      <c r="P310" s="85" t="s">
        <v>3683</v>
      </c>
      <c r="Q310" s="85">
        <v>171</v>
      </c>
      <c r="R310" s="89">
        <v>46031</v>
      </c>
      <c r="S310" s="85">
        <v>1718</v>
      </c>
      <c r="T310" s="89">
        <v>46042</v>
      </c>
      <c r="U310" s="85" t="s">
        <v>134</v>
      </c>
      <c r="V310" s="85" t="s">
        <v>135</v>
      </c>
      <c r="W310" s="85" t="s">
        <v>460</v>
      </c>
      <c r="X310" s="85">
        <v>1</v>
      </c>
      <c r="Y310" s="85" t="s">
        <v>2943</v>
      </c>
      <c r="Z310" s="85" t="s">
        <v>3682</v>
      </c>
      <c r="AA310" s="85" t="s">
        <v>138</v>
      </c>
      <c r="AB310" s="85" t="s">
        <v>139</v>
      </c>
      <c r="AC310" s="85" t="s">
        <v>461</v>
      </c>
      <c r="AD310" s="85"/>
      <c r="AE310" s="85">
        <v>52928159</v>
      </c>
      <c r="AF310" s="85">
        <v>5</v>
      </c>
      <c r="AG310" s="89">
        <v>33768</v>
      </c>
      <c r="AH310" s="85" t="s">
        <v>3684</v>
      </c>
      <c r="AI310" s="85"/>
      <c r="AJ310" s="92">
        <v>3018535236</v>
      </c>
      <c r="AK310" s="85" t="s">
        <v>3685</v>
      </c>
      <c r="AL310" s="85" t="s">
        <v>3187</v>
      </c>
      <c r="AM310" s="85" t="s">
        <v>144</v>
      </c>
      <c r="AN310" s="85" t="s">
        <v>2932</v>
      </c>
      <c r="AO310" s="85">
        <v>1026285767</v>
      </c>
      <c r="AP310" s="85" t="s">
        <v>2933</v>
      </c>
      <c r="AQ310" s="85"/>
      <c r="AR310" s="85"/>
      <c r="AS310" s="89">
        <v>46062</v>
      </c>
      <c r="AT310" s="85"/>
      <c r="AU310" s="85"/>
      <c r="AV310" s="85"/>
      <c r="AW310" s="85"/>
      <c r="AX310" s="85" t="s">
        <v>2934</v>
      </c>
      <c r="AY310" s="85" t="s">
        <v>147</v>
      </c>
      <c r="AZ310" s="105">
        <v>46035</v>
      </c>
      <c r="BA310" s="105">
        <v>46039</v>
      </c>
      <c r="BB310" s="115">
        <v>24520000</v>
      </c>
      <c r="BC310" s="105">
        <v>46043</v>
      </c>
      <c r="BD310" s="105">
        <v>46285</v>
      </c>
      <c r="BE310" s="105">
        <f t="shared" si="12"/>
        <v>46285</v>
      </c>
      <c r="BF310" s="122"/>
      <c r="BG310" s="85" t="s">
        <v>929</v>
      </c>
      <c r="BH310" s="110">
        <v>3065000</v>
      </c>
      <c r="BI310" s="85"/>
      <c r="BJ310" s="85"/>
      <c r="BK310" s="85"/>
      <c r="BL310" s="85"/>
      <c r="BM310" s="85"/>
      <c r="BN310" s="85"/>
      <c r="BO310" s="85"/>
      <c r="BP310" s="85"/>
      <c r="BQ310" s="85"/>
      <c r="BR310" s="85"/>
      <c r="BS310" s="85"/>
      <c r="BT310" s="85"/>
      <c r="BU310" s="85"/>
      <c r="BV310" s="85"/>
      <c r="BW310" s="85"/>
      <c r="BX310" s="85"/>
      <c r="BY310" s="85"/>
      <c r="BZ310" s="85"/>
      <c r="CA310" s="85"/>
      <c r="CB310" s="85"/>
      <c r="CC310" s="85"/>
      <c r="CD310" s="85"/>
      <c r="CE310" s="85"/>
      <c r="CF310" s="85"/>
      <c r="CG310" s="85"/>
      <c r="CH310" s="85"/>
      <c r="CI310" s="85"/>
      <c r="CJ310" s="85"/>
      <c r="CK310" s="85"/>
      <c r="CL310" s="85">
        <v>0</v>
      </c>
      <c r="CM310" s="110">
        <v>24520000</v>
      </c>
      <c r="CN310" s="85"/>
      <c r="CO310" s="89">
        <v>46285</v>
      </c>
      <c r="CP310" s="89">
        <f t="shared" si="11"/>
        <v>46465</v>
      </c>
      <c r="CQ310" s="115">
        <v>24520000</v>
      </c>
      <c r="CR310" s="85" t="s">
        <v>223</v>
      </c>
      <c r="CS310" s="89">
        <v>46041</v>
      </c>
      <c r="CT310" s="128">
        <v>1146101097817</v>
      </c>
      <c r="CU310" s="85"/>
      <c r="CV310" s="85"/>
      <c r="CW310" s="85" t="s">
        <v>2936</v>
      </c>
      <c r="CX310" s="85" t="s">
        <v>461</v>
      </c>
      <c r="CY310" s="85" t="s">
        <v>957</v>
      </c>
      <c r="CZ310" s="85">
        <v>2537</v>
      </c>
      <c r="DA310" s="85" t="s">
        <v>152</v>
      </c>
      <c r="DB310" s="85">
        <v>1</v>
      </c>
      <c r="DC310" s="85" t="s">
        <v>153</v>
      </c>
      <c r="DD310" s="85"/>
      <c r="DE310" s="85"/>
      <c r="DF310" s="85"/>
      <c r="DG310" s="85"/>
      <c r="DH310" s="85"/>
      <c r="DI310" s="85"/>
      <c r="DJ310" s="85"/>
      <c r="DK310" s="85"/>
      <c r="DL310" s="85"/>
      <c r="DM310" s="85"/>
      <c r="DN310" s="85"/>
      <c r="DO310" s="85"/>
      <c r="DP310" s="85"/>
      <c r="DQ310" s="85"/>
      <c r="DR310" s="85"/>
      <c r="DS310" s="85"/>
      <c r="DT310" s="86"/>
      <c r="DU310" s="81"/>
      <c r="DV310" s="72"/>
      <c r="DW310" s="72"/>
      <c r="DX310" s="72"/>
      <c r="DY310" s="72"/>
      <c r="DZ310" s="74"/>
      <c r="EA310" s="68"/>
      <c r="EB310" s="68"/>
      <c r="EC310" s="68"/>
      <c r="ED310" s="68"/>
      <c r="EE310" s="68"/>
      <c r="EF310" s="68"/>
      <c r="EG310" s="68"/>
      <c r="EH310" s="68"/>
      <c r="EI310" s="68"/>
      <c r="EJ310" s="68"/>
      <c r="EK310" s="68"/>
    </row>
    <row r="311" spans="1:141" ht="30" customHeight="1">
      <c r="A311" s="2" t="s">
        <v>2064</v>
      </c>
      <c r="B311" s="84">
        <v>2026</v>
      </c>
      <c r="C311" s="85" t="s">
        <v>3686</v>
      </c>
      <c r="D311" s="85" t="e">
        <v>#REF!</v>
      </c>
      <c r="E311" s="85" t="s">
        <v>125</v>
      </c>
      <c r="F311" s="85">
        <v>147281</v>
      </c>
      <c r="G311" s="89">
        <v>46031</v>
      </c>
      <c r="H311" s="85" t="s">
        <v>3687</v>
      </c>
      <c r="I311" s="85" t="s">
        <v>3688</v>
      </c>
      <c r="J311" s="92" t="s">
        <v>3689</v>
      </c>
      <c r="K311" s="92" t="s">
        <v>3690</v>
      </c>
      <c r="L311" s="85" t="s">
        <v>3691</v>
      </c>
      <c r="M311" s="85" t="s">
        <v>3692</v>
      </c>
      <c r="N311" s="85">
        <v>80111700</v>
      </c>
      <c r="O311" s="85" t="s">
        <v>3693</v>
      </c>
      <c r="P311" s="85" t="s">
        <v>3694</v>
      </c>
      <c r="Q311" s="85">
        <v>181</v>
      </c>
      <c r="R311" s="89">
        <v>46031</v>
      </c>
      <c r="S311" s="85">
        <v>293</v>
      </c>
      <c r="T311" s="89">
        <v>46038</v>
      </c>
      <c r="U311" s="85" t="s">
        <v>3609</v>
      </c>
      <c r="V311" s="85" t="s">
        <v>135</v>
      </c>
      <c r="W311" s="85" t="s">
        <v>136</v>
      </c>
      <c r="X311" s="85">
        <v>1</v>
      </c>
      <c r="Y311" s="85" t="s">
        <v>3695</v>
      </c>
      <c r="Z311" s="85" t="s">
        <v>3691</v>
      </c>
      <c r="AA311" s="85" t="s">
        <v>138</v>
      </c>
      <c r="AB311" s="85" t="s">
        <v>164</v>
      </c>
      <c r="AC311" s="85" t="s">
        <v>203</v>
      </c>
      <c r="AD311" s="85"/>
      <c r="AE311" s="85">
        <v>79553844</v>
      </c>
      <c r="AF311" s="85">
        <v>1</v>
      </c>
      <c r="AG311" s="89">
        <v>25886</v>
      </c>
      <c r="AH311" s="85" t="s">
        <v>3696</v>
      </c>
      <c r="AI311" s="85"/>
      <c r="AJ311" s="92">
        <v>3143574310</v>
      </c>
      <c r="AK311" s="85" t="s">
        <v>3697</v>
      </c>
      <c r="AL311" s="85" t="s">
        <v>3187</v>
      </c>
      <c r="AM311" s="85" t="s">
        <v>234</v>
      </c>
      <c r="AN311" s="85" t="s">
        <v>145</v>
      </c>
      <c r="AO311" s="85">
        <v>0</v>
      </c>
      <c r="AP311" s="85">
        <v>0</v>
      </c>
      <c r="AQ311" s="85"/>
      <c r="AR311" s="85"/>
      <c r="AS311" s="89">
        <v>46062</v>
      </c>
      <c r="AT311" s="85"/>
      <c r="AU311" s="85"/>
      <c r="AV311" s="85"/>
      <c r="AW311" s="85"/>
      <c r="AX311" s="85" t="s">
        <v>146</v>
      </c>
      <c r="AY311" s="85" t="s">
        <v>147</v>
      </c>
      <c r="AZ311" s="105">
        <v>46038</v>
      </c>
      <c r="BA311" s="105">
        <v>46038</v>
      </c>
      <c r="BB311" s="115">
        <v>127974000</v>
      </c>
      <c r="BC311" s="105">
        <v>46039</v>
      </c>
      <c r="BD311" s="105">
        <v>46372</v>
      </c>
      <c r="BE311" s="105">
        <f t="shared" si="12"/>
        <v>46372</v>
      </c>
      <c r="BF311" s="122"/>
      <c r="BG311" s="85" t="s">
        <v>148</v>
      </c>
      <c r="BH311" s="110">
        <v>11634000</v>
      </c>
      <c r="BI311" s="85"/>
      <c r="BJ311" s="85"/>
      <c r="BK311" s="85"/>
      <c r="BL311" s="85"/>
      <c r="BM311" s="85"/>
      <c r="BN311" s="85"/>
      <c r="BO311" s="85"/>
      <c r="BP311" s="85"/>
      <c r="BQ311" s="85"/>
      <c r="BR311" s="85"/>
      <c r="BS311" s="85"/>
      <c r="BT311" s="85"/>
      <c r="BU311" s="85"/>
      <c r="BV311" s="85"/>
      <c r="BW311" s="85"/>
      <c r="BX311" s="85"/>
      <c r="BY311" s="85"/>
      <c r="BZ311" s="85"/>
      <c r="CA311" s="85"/>
      <c r="CB311" s="85"/>
      <c r="CC311" s="85"/>
      <c r="CD311" s="85"/>
      <c r="CE311" s="85"/>
      <c r="CF311" s="85"/>
      <c r="CG311" s="85"/>
      <c r="CH311" s="85"/>
      <c r="CI311" s="85"/>
      <c r="CJ311" s="85"/>
      <c r="CK311" s="85"/>
      <c r="CL311" s="85">
        <v>0</v>
      </c>
      <c r="CM311" s="110">
        <v>127974000</v>
      </c>
      <c r="CN311" s="85"/>
      <c r="CO311" s="89">
        <v>46372</v>
      </c>
      <c r="CP311" s="89">
        <f t="shared" si="11"/>
        <v>46552</v>
      </c>
      <c r="CQ311" s="115">
        <v>127974000</v>
      </c>
      <c r="CR311" s="85" t="s">
        <v>484</v>
      </c>
      <c r="CS311" s="89">
        <v>46038</v>
      </c>
      <c r="CT311" s="128" t="s">
        <v>3698</v>
      </c>
      <c r="CU311" s="85"/>
      <c r="CV311" s="85"/>
      <c r="CW311" s="85" t="s">
        <v>3699</v>
      </c>
      <c r="CX311" s="85" t="s">
        <v>203</v>
      </c>
      <c r="CY311" s="85" t="s">
        <v>867</v>
      </c>
      <c r="CZ311" s="85">
        <v>2583</v>
      </c>
      <c r="DA311" s="85" t="s">
        <v>3614</v>
      </c>
      <c r="DB311" s="85">
        <v>5</v>
      </c>
      <c r="DC311" s="85" t="s">
        <v>153</v>
      </c>
      <c r="DD311" s="85"/>
      <c r="DE311" s="85"/>
      <c r="DF311" s="85"/>
      <c r="DG311" s="85"/>
      <c r="DH311" s="85"/>
      <c r="DI311" s="85"/>
      <c r="DJ311" s="85"/>
      <c r="DK311" s="85"/>
      <c r="DL311" s="85"/>
      <c r="DM311" s="85"/>
      <c r="DN311" s="85"/>
      <c r="DO311" s="85"/>
      <c r="DP311" s="85"/>
      <c r="DQ311" s="85"/>
      <c r="DR311" s="85"/>
      <c r="DS311" s="85"/>
      <c r="DT311" s="86"/>
      <c r="DU311" s="81"/>
      <c r="DV311" s="72"/>
      <c r="DW311" s="72"/>
      <c r="DX311" s="72"/>
      <c r="DY311" s="72"/>
      <c r="DZ311" s="74"/>
      <c r="EA311" s="68"/>
      <c r="EB311" s="68"/>
      <c r="EC311" s="68"/>
      <c r="ED311" s="68"/>
      <c r="EE311" s="68"/>
      <c r="EF311" s="68"/>
      <c r="EG311" s="68"/>
      <c r="EH311" s="68"/>
      <c r="EI311" s="68"/>
      <c r="EJ311" s="68"/>
      <c r="EK311" s="68"/>
    </row>
    <row r="312" spans="1:141" ht="30" customHeight="1">
      <c r="A312" s="2" t="s">
        <v>2064</v>
      </c>
      <c r="B312" s="84">
        <v>2026</v>
      </c>
      <c r="C312" s="85" t="s">
        <v>3700</v>
      </c>
      <c r="D312" s="85" t="e">
        <v>#REF!</v>
      </c>
      <c r="E312" s="85" t="s">
        <v>125</v>
      </c>
      <c r="F312" s="85">
        <v>152147</v>
      </c>
      <c r="G312" s="89">
        <v>46031</v>
      </c>
      <c r="H312" s="85" t="s">
        <v>3701</v>
      </c>
      <c r="I312" s="85" t="s">
        <v>3702</v>
      </c>
      <c r="J312" s="92" t="s">
        <v>3703</v>
      </c>
      <c r="K312" s="92" t="s">
        <v>3704</v>
      </c>
      <c r="L312" s="85" t="s">
        <v>3705</v>
      </c>
      <c r="M312" s="85" t="s">
        <v>3706</v>
      </c>
      <c r="N312" s="85">
        <v>80111700</v>
      </c>
      <c r="O312" s="85" t="s">
        <v>3707</v>
      </c>
      <c r="P312" s="85" t="s">
        <v>3708</v>
      </c>
      <c r="Q312" s="85">
        <v>2138</v>
      </c>
      <c r="R312" s="89">
        <v>46041</v>
      </c>
      <c r="S312" s="85">
        <v>1805</v>
      </c>
      <c r="T312" s="89">
        <v>46048</v>
      </c>
      <c r="U312" s="85" t="s">
        <v>3609</v>
      </c>
      <c r="V312" s="85" t="s">
        <v>135</v>
      </c>
      <c r="W312" s="85" t="s">
        <v>136</v>
      </c>
      <c r="X312" s="85">
        <v>1</v>
      </c>
      <c r="Y312" s="85" t="s">
        <v>3709</v>
      </c>
      <c r="Z312" s="85" t="s">
        <v>3705</v>
      </c>
      <c r="AA312" s="85" t="s">
        <v>138</v>
      </c>
      <c r="AB312" s="85" t="s">
        <v>139</v>
      </c>
      <c r="AC312" s="85" t="s">
        <v>203</v>
      </c>
      <c r="AD312" s="85"/>
      <c r="AE312" s="85">
        <v>1136888268</v>
      </c>
      <c r="AF312" s="85">
        <v>2</v>
      </c>
      <c r="AG312" s="89">
        <v>35509</v>
      </c>
      <c r="AH312" s="85" t="s">
        <v>3710</v>
      </c>
      <c r="AI312" s="85"/>
      <c r="AJ312" s="92">
        <v>3212891088</v>
      </c>
      <c r="AK312" s="85" t="s">
        <v>3711</v>
      </c>
      <c r="AL312" s="85" t="s">
        <v>3187</v>
      </c>
      <c r="AM312" s="85" t="s">
        <v>144</v>
      </c>
      <c r="AN312" s="85" t="s">
        <v>3712</v>
      </c>
      <c r="AO312" s="85">
        <v>79553844</v>
      </c>
      <c r="AP312" s="85" t="s">
        <v>3713</v>
      </c>
      <c r="AQ312" s="85"/>
      <c r="AR312" s="85"/>
      <c r="AS312" s="89">
        <v>46062</v>
      </c>
      <c r="AT312" s="85"/>
      <c r="AU312" s="85"/>
      <c r="AV312" s="85"/>
      <c r="AW312" s="85"/>
      <c r="AX312" s="85" t="s">
        <v>3714</v>
      </c>
      <c r="AY312" s="85" t="s">
        <v>147</v>
      </c>
      <c r="AZ312" s="105">
        <v>46043</v>
      </c>
      <c r="BA312" s="105">
        <v>46044</v>
      </c>
      <c r="BB312" s="115">
        <v>50400000</v>
      </c>
      <c r="BC312" s="105">
        <v>46048</v>
      </c>
      <c r="BD312" s="105">
        <v>46290</v>
      </c>
      <c r="BE312" s="105">
        <f t="shared" si="12"/>
        <v>46290</v>
      </c>
      <c r="BF312" s="122"/>
      <c r="BG312" s="85" t="s">
        <v>929</v>
      </c>
      <c r="BH312" s="110">
        <v>6300000</v>
      </c>
      <c r="BI312" s="85"/>
      <c r="BJ312" s="85"/>
      <c r="BK312" s="85"/>
      <c r="BL312" s="85"/>
      <c r="BM312" s="85"/>
      <c r="BN312" s="85"/>
      <c r="BO312" s="85"/>
      <c r="BP312" s="85"/>
      <c r="BQ312" s="85"/>
      <c r="BR312" s="85"/>
      <c r="BS312" s="85"/>
      <c r="BT312" s="85"/>
      <c r="BU312" s="85"/>
      <c r="BV312" s="85"/>
      <c r="BW312" s="85"/>
      <c r="BX312" s="85"/>
      <c r="BY312" s="85"/>
      <c r="BZ312" s="85"/>
      <c r="CA312" s="85"/>
      <c r="CB312" s="85"/>
      <c r="CC312" s="85"/>
      <c r="CD312" s="85"/>
      <c r="CE312" s="85"/>
      <c r="CF312" s="85"/>
      <c r="CG312" s="85"/>
      <c r="CH312" s="85"/>
      <c r="CI312" s="85"/>
      <c r="CJ312" s="85"/>
      <c r="CK312" s="85"/>
      <c r="CL312" s="85">
        <v>0</v>
      </c>
      <c r="CM312" s="110">
        <v>50400000</v>
      </c>
      <c r="CN312" s="85"/>
      <c r="CO312" s="89">
        <v>46290</v>
      </c>
      <c r="CP312" s="89">
        <f t="shared" si="11"/>
        <v>46470</v>
      </c>
      <c r="CQ312" s="115">
        <v>50400000</v>
      </c>
      <c r="CR312" s="85" t="s">
        <v>149</v>
      </c>
      <c r="CS312" s="89">
        <v>46044</v>
      </c>
      <c r="CT312" s="128">
        <v>2144101490321</v>
      </c>
      <c r="CU312" s="85"/>
      <c r="CV312" s="85"/>
      <c r="CW312" s="85" t="s">
        <v>3715</v>
      </c>
      <c r="CX312" s="85" t="s">
        <v>203</v>
      </c>
      <c r="CY312" s="85" t="s">
        <v>2542</v>
      </c>
      <c r="CZ312" s="85">
        <v>2583</v>
      </c>
      <c r="DA312" s="85" t="s">
        <v>3614</v>
      </c>
      <c r="DB312" s="85">
        <v>5</v>
      </c>
      <c r="DC312" s="85" t="s">
        <v>153</v>
      </c>
      <c r="DD312" s="85"/>
      <c r="DE312" s="85"/>
      <c r="DF312" s="85"/>
      <c r="DG312" s="85"/>
      <c r="DH312" s="85"/>
      <c r="DI312" s="85"/>
      <c r="DJ312" s="85"/>
      <c r="DK312" s="85"/>
      <c r="DL312" s="85"/>
      <c r="DM312" s="85"/>
      <c r="DN312" s="85"/>
      <c r="DO312" s="85"/>
      <c r="DP312" s="85"/>
      <c r="DQ312" s="85"/>
      <c r="DR312" s="85"/>
      <c r="DS312" s="85"/>
      <c r="DT312" s="86"/>
      <c r="DU312" s="81"/>
      <c r="DV312" s="72"/>
      <c r="DW312" s="72"/>
      <c r="DX312" s="72"/>
      <c r="DY312" s="72"/>
      <c r="DZ312" s="74"/>
      <c r="EA312" s="68"/>
      <c r="EB312" s="68"/>
      <c r="EC312" s="68"/>
      <c r="ED312" s="68"/>
      <c r="EE312" s="68"/>
      <c r="EF312" s="68"/>
      <c r="EG312" s="68"/>
      <c r="EH312" s="68"/>
      <c r="EI312" s="68"/>
      <c r="EJ312" s="68"/>
      <c r="EK312" s="68"/>
    </row>
    <row r="313" spans="1:141" ht="30" customHeight="1">
      <c r="A313" s="2" t="s">
        <v>2064</v>
      </c>
      <c r="B313" s="84">
        <v>2026</v>
      </c>
      <c r="C313" s="85" t="s">
        <v>3716</v>
      </c>
      <c r="D313" s="85" t="e">
        <v>#REF!</v>
      </c>
      <c r="E313" s="85" t="s">
        <v>125</v>
      </c>
      <c r="F313" s="85">
        <v>147318</v>
      </c>
      <c r="G313" s="89">
        <v>46031</v>
      </c>
      <c r="H313" s="85" t="s">
        <v>3717</v>
      </c>
      <c r="I313" s="85" t="s">
        <v>3718</v>
      </c>
      <c r="J313" s="92" t="s">
        <v>3719</v>
      </c>
      <c r="K313" s="92" t="s">
        <v>3720</v>
      </c>
      <c r="L313" s="85" t="s">
        <v>3721</v>
      </c>
      <c r="M313" s="85" t="s">
        <v>3722</v>
      </c>
      <c r="N313" s="85">
        <v>80111700</v>
      </c>
      <c r="O313" s="85" t="s">
        <v>3723</v>
      </c>
      <c r="P313" s="85" t="s">
        <v>3724</v>
      </c>
      <c r="Q313" s="85">
        <v>183</v>
      </c>
      <c r="R313" s="89">
        <v>46031</v>
      </c>
      <c r="S313" s="85">
        <v>329</v>
      </c>
      <c r="T313" s="89">
        <v>46041</v>
      </c>
      <c r="U313" s="85" t="s">
        <v>3609</v>
      </c>
      <c r="V313" s="85" t="s">
        <v>135</v>
      </c>
      <c r="W313" s="85" t="s">
        <v>136</v>
      </c>
      <c r="X313" s="85">
        <v>1</v>
      </c>
      <c r="Y313" s="85" t="s">
        <v>3725</v>
      </c>
      <c r="Z313" s="85" t="s">
        <v>3721</v>
      </c>
      <c r="AA313" s="85" t="s">
        <v>138</v>
      </c>
      <c r="AB313" s="85" t="s">
        <v>139</v>
      </c>
      <c r="AC313" s="85" t="s">
        <v>186</v>
      </c>
      <c r="AD313" s="85"/>
      <c r="AE313" s="85">
        <v>1080934931</v>
      </c>
      <c r="AF313" s="85">
        <v>2</v>
      </c>
      <c r="AG313" s="89">
        <v>34544</v>
      </c>
      <c r="AH313" s="85" t="s">
        <v>3726</v>
      </c>
      <c r="AI313" s="85"/>
      <c r="AJ313" s="92">
        <v>3106188102</v>
      </c>
      <c r="AK313" s="85" t="s">
        <v>3727</v>
      </c>
      <c r="AL313" s="85" t="s">
        <v>3187</v>
      </c>
      <c r="AM313" s="85" t="s">
        <v>144</v>
      </c>
      <c r="AN313" s="85" t="s">
        <v>3712</v>
      </c>
      <c r="AO313" s="85">
        <v>79553844</v>
      </c>
      <c r="AP313" s="85" t="s">
        <v>3713</v>
      </c>
      <c r="AQ313" s="85"/>
      <c r="AR313" s="85"/>
      <c r="AS313" s="89">
        <v>46062</v>
      </c>
      <c r="AT313" s="85"/>
      <c r="AU313" s="85"/>
      <c r="AV313" s="85"/>
      <c r="AW313" s="85"/>
      <c r="AX313" s="85" t="s">
        <v>3714</v>
      </c>
      <c r="AY313" s="85" t="s">
        <v>147</v>
      </c>
      <c r="AZ313" s="105">
        <v>46038</v>
      </c>
      <c r="BA313" s="105">
        <v>46038</v>
      </c>
      <c r="BB313" s="115">
        <v>63352000</v>
      </c>
      <c r="BC313" s="105">
        <v>46042</v>
      </c>
      <c r="BD313" s="105">
        <v>46284</v>
      </c>
      <c r="BE313" s="105">
        <f t="shared" si="12"/>
        <v>46284</v>
      </c>
      <c r="BF313" s="122"/>
      <c r="BG313" s="85" t="s">
        <v>929</v>
      </c>
      <c r="BH313" s="110">
        <v>7919000</v>
      </c>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v>0</v>
      </c>
      <c r="CM313" s="110">
        <v>63352000</v>
      </c>
      <c r="CN313" s="85"/>
      <c r="CO313" s="89">
        <v>46284</v>
      </c>
      <c r="CP313" s="89">
        <f t="shared" si="11"/>
        <v>46464</v>
      </c>
      <c r="CQ313" s="115">
        <v>63352000</v>
      </c>
      <c r="CR313" s="85" t="s">
        <v>149</v>
      </c>
      <c r="CS313" s="89">
        <v>46038</v>
      </c>
      <c r="CT313" s="128">
        <v>1446101157969</v>
      </c>
      <c r="CU313" s="85"/>
      <c r="CV313" s="85"/>
      <c r="CW313" s="85" t="s">
        <v>3728</v>
      </c>
      <c r="CX313" s="85" t="s">
        <v>186</v>
      </c>
      <c r="CY313" s="85" t="s">
        <v>3729</v>
      </c>
      <c r="CZ313" s="85">
        <v>2583</v>
      </c>
      <c r="DA313" s="85" t="s">
        <v>3614</v>
      </c>
      <c r="DB313" s="85">
        <v>1</v>
      </c>
      <c r="DC313" s="85" t="s">
        <v>153</v>
      </c>
      <c r="DD313" s="85"/>
      <c r="DE313" s="85"/>
      <c r="DF313" s="85"/>
      <c r="DG313" s="85"/>
      <c r="DH313" s="85"/>
      <c r="DI313" s="85"/>
      <c r="DJ313" s="85"/>
      <c r="DK313" s="85"/>
      <c r="DL313" s="85"/>
      <c r="DM313" s="85"/>
      <c r="DN313" s="85"/>
      <c r="DO313" s="85"/>
      <c r="DP313" s="85"/>
      <c r="DQ313" s="85"/>
      <c r="DR313" s="85"/>
      <c r="DS313" s="85"/>
      <c r="DT313" s="86"/>
      <c r="DU313" s="81"/>
      <c r="DV313" s="72"/>
      <c r="DW313" s="72"/>
      <c r="DX313" s="72"/>
      <c r="DY313" s="72"/>
      <c r="DZ313" s="74"/>
      <c r="EA313" s="68"/>
      <c r="EB313" s="68"/>
      <c r="EC313" s="68"/>
      <c r="ED313" s="68"/>
      <c r="EE313" s="68"/>
      <c r="EF313" s="68"/>
      <c r="EG313" s="68"/>
      <c r="EH313" s="68"/>
      <c r="EI313" s="68"/>
      <c r="EJ313" s="68"/>
      <c r="EK313" s="68"/>
    </row>
    <row r="314" spans="1:141" ht="30" customHeight="1">
      <c r="A314" s="2" t="s">
        <v>2064</v>
      </c>
      <c r="B314" s="84">
        <v>2026</v>
      </c>
      <c r="C314" s="85" t="s">
        <v>3730</v>
      </c>
      <c r="D314" s="85" t="e">
        <v>#REF!</v>
      </c>
      <c r="E314" s="85" t="s">
        <v>125</v>
      </c>
      <c r="F314" s="85">
        <v>147318</v>
      </c>
      <c r="G314" s="89">
        <v>46031</v>
      </c>
      <c r="H314" s="85" t="s">
        <v>3717</v>
      </c>
      <c r="I314" s="85" t="s">
        <v>3731</v>
      </c>
      <c r="J314" s="92" t="s">
        <v>3732</v>
      </c>
      <c r="K314" s="92" t="s">
        <v>3733</v>
      </c>
      <c r="L314" s="85" t="s">
        <v>3734</v>
      </c>
      <c r="M314" s="85" t="s">
        <v>3722</v>
      </c>
      <c r="N314" s="85">
        <v>80111700</v>
      </c>
      <c r="O314" s="85" t="s">
        <v>3723</v>
      </c>
      <c r="P314" s="85" t="s">
        <v>3735</v>
      </c>
      <c r="Q314" s="85">
        <v>183</v>
      </c>
      <c r="R314" s="89">
        <v>46031</v>
      </c>
      <c r="S314" s="85">
        <v>330</v>
      </c>
      <c r="T314" s="89">
        <v>46041</v>
      </c>
      <c r="U314" s="85" t="s">
        <v>3609</v>
      </c>
      <c r="V314" s="85" t="s">
        <v>135</v>
      </c>
      <c r="W314" s="85" t="s">
        <v>136</v>
      </c>
      <c r="X314" s="85">
        <v>1</v>
      </c>
      <c r="Y314" s="85" t="s">
        <v>3725</v>
      </c>
      <c r="Z314" s="85" t="s">
        <v>3734</v>
      </c>
      <c r="AA314" s="85" t="s">
        <v>138</v>
      </c>
      <c r="AB314" s="85" t="s">
        <v>164</v>
      </c>
      <c r="AC314" s="85" t="s">
        <v>203</v>
      </c>
      <c r="AD314" s="85"/>
      <c r="AE314" s="85">
        <v>1019136929</v>
      </c>
      <c r="AF314" s="85">
        <v>1</v>
      </c>
      <c r="AG314" s="89">
        <v>35408</v>
      </c>
      <c r="AH314" s="85" t="s">
        <v>3736</v>
      </c>
      <c r="AI314" s="85"/>
      <c r="AJ314" s="92">
        <v>3012473679</v>
      </c>
      <c r="AK314" s="85" t="s">
        <v>3737</v>
      </c>
      <c r="AL314" s="85" t="s">
        <v>3187</v>
      </c>
      <c r="AM314" s="85" t="s">
        <v>385</v>
      </c>
      <c r="AN314" s="85" t="s">
        <v>3712</v>
      </c>
      <c r="AO314" s="85">
        <v>79553844</v>
      </c>
      <c r="AP314" s="85" t="s">
        <v>3713</v>
      </c>
      <c r="AQ314" s="85"/>
      <c r="AR314" s="85"/>
      <c r="AS314" s="89">
        <v>46062</v>
      </c>
      <c r="AT314" s="85"/>
      <c r="AU314" s="85"/>
      <c r="AV314" s="85"/>
      <c r="AW314" s="85"/>
      <c r="AX314" s="85" t="s">
        <v>3714</v>
      </c>
      <c r="AY314" s="85" t="s">
        <v>147</v>
      </c>
      <c r="AZ314" s="105">
        <v>46038</v>
      </c>
      <c r="BA314" s="105">
        <v>46038</v>
      </c>
      <c r="BB314" s="115">
        <v>63352000</v>
      </c>
      <c r="BC314" s="105">
        <v>46042</v>
      </c>
      <c r="BD314" s="105">
        <v>46284</v>
      </c>
      <c r="BE314" s="105">
        <f t="shared" si="12"/>
        <v>46284</v>
      </c>
      <c r="BF314" s="122"/>
      <c r="BG314" s="85" t="s">
        <v>929</v>
      </c>
      <c r="BH314" s="110">
        <v>7919000</v>
      </c>
      <c r="BI314" s="85"/>
      <c r="BJ314" s="85"/>
      <c r="BK314" s="85"/>
      <c r="BL314" s="85"/>
      <c r="BM314" s="85"/>
      <c r="BN314" s="85"/>
      <c r="BO314" s="85"/>
      <c r="BP314" s="85"/>
      <c r="BQ314" s="85"/>
      <c r="BR314" s="85"/>
      <c r="BS314" s="85"/>
      <c r="BT314" s="85"/>
      <c r="BU314" s="85"/>
      <c r="BV314" s="85"/>
      <c r="BW314" s="85"/>
      <c r="BX314" s="85"/>
      <c r="BY314" s="85"/>
      <c r="BZ314" s="85"/>
      <c r="CA314" s="85"/>
      <c r="CB314" s="85"/>
      <c r="CC314" s="85"/>
      <c r="CD314" s="85"/>
      <c r="CE314" s="85"/>
      <c r="CF314" s="85"/>
      <c r="CG314" s="85"/>
      <c r="CH314" s="85"/>
      <c r="CI314" s="85"/>
      <c r="CJ314" s="85"/>
      <c r="CK314" s="85"/>
      <c r="CL314" s="85">
        <v>0</v>
      </c>
      <c r="CM314" s="110">
        <v>63352000</v>
      </c>
      <c r="CN314" s="85"/>
      <c r="CO314" s="89">
        <v>46284</v>
      </c>
      <c r="CP314" s="89">
        <f t="shared" si="11"/>
        <v>46464</v>
      </c>
      <c r="CQ314" s="115">
        <v>63352000</v>
      </c>
      <c r="CR314" s="85" t="s">
        <v>149</v>
      </c>
      <c r="CS314" s="89">
        <v>46041</v>
      </c>
      <c r="CT314" s="128">
        <v>1444101254053</v>
      </c>
      <c r="CU314" s="85"/>
      <c r="CV314" s="85"/>
      <c r="CW314" s="85" t="s">
        <v>3728</v>
      </c>
      <c r="CX314" s="85" t="s">
        <v>203</v>
      </c>
      <c r="CY314" s="85" t="s">
        <v>3738</v>
      </c>
      <c r="CZ314" s="85">
        <v>2583</v>
      </c>
      <c r="DA314" s="85" t="s">
        <v>3614</v>
      </c>
      <c r="DB314" s="85">
        <v>1</v>
      </c>
      <c r="DC314" s="85" t="s">
        <v>153</v>
      </c>
      <c r="DD314" s="85"/>
      <c r="DE314" s="85"/>
      <c r="DF314" s="85"/>
      <c r="DG314" s="85"/>
      <c r="DH314" s="85"/>
      <c r="DI314" s="85"/>
      <c r="DJ314" s="85"/>
      <c r="DK314" s="85"/>
      <c r="DL314" s="85"/>
      <c r="DM314" s="85"/>
      <c r="DN314" s="85"/>
      <c r="DO314" s="85"/>
      <c r="DP314" s="85"/>
      <c r="DQ314" s="85"/>
      <c r="DR314" s="85"/>
      <c r="DS314" s="85"/>
      <c r="DT314" s="86"/>
      <c r="DU314" s="81"/>
      <c r="DV314" s="72"/>
      <c r="DW314" s="72"/>
      <c r="DX314" s="72"/>
      <c r="DY314" s="72"/>
      <c r="DZ314" s="74"/>
      <c r="EA314" s="68"/>
      <c r="EB314" s="68"/>
      <c r="EC314" s="68"/>
      <c r="ED314" s="68"/>
      <c r="EE314" s="68"/>
      <c r="EF314" s="68"/>
      <c r="EG314" s="68"/>
      <c r="EH314" s="68"/>
      <c r="EI314" s="68"/>
      <c r="EJ314" s="68"/>
      <c r="EK314" s="68"/>
    </row>
    <row r="315" spans="1:141" ht="30" customHeight="1">
      <c r="A315" s="2" t="s">
        <v>2064</v>
      </c>
      <c r="B315" s="84">
        <v>2026</v>
      </c>
      <c r="C315" s="85" t="s">
        <v>3739</v>
      </c>
      <c r="D315" s="85" t="e">
        <v>#REF!</v>
      </c>
      <c r="E315" s="85" t="s">
        <v>125</v>
      </c>
      <c r="F315" s="85">
        <v>147350</v>
      </c>
      <c r="G315" s="89">
        <v>46031</v>
      </c>
      <c r="H315" s="85" t="s">
        <v>3740</v>
      </c>
      <c r="I315" s="85" t="s">
        <v>3741</v>
      </c>
      <c r="J315" s="92" t="s">
        <v>3742</v>
      </c>
      <c r="K315" s="92" t="s">
        <v>3743</v>
      </c>
      <c r="L315" s="85" t="s">
        <v>3744</v>
      </c>
      <c r="M315" s="85" t="s">
        <v>3745</v>
      </c>
      <c r="N315" s="85">
        <v>80111700</v>
      </c>
      <c r="O315" s="85" t="s">
        <v>3746</v>
      </c>
      <c r="P315" s="85" t="s">
        <v>3747</v>
      </c>
      <c r="Q315" s="85">
        <v>155</v>
      </c>
      <c r="R315" s="89">
        <v>46030</v>
      </c>
      <c r="S315" s="85">
        <v>25</v>
      </c>
      <c r="T315" s="89">
        <v>46035</v>
      </c>
      <c r="U315" s="85" t="s">
        <v>3609</v>
      </c>
      <c r="V315" s="85" t="s">
        <v>135</v>
      </c>
      <c r="W315" s="85" t="s">
        <v>460</v>
      </c>
      <c r="X315" s="85">
        <v>1</v>
      </c>
      <c r="Y315" s="85" t="s">
        <v>3748</v>
      </c>
      <c r="Z315" s="85" t="s">
        <v>3744</v>
      </c>
      <c r="AA315" s="85" t="s">
        <v>138</v>
      </c>
      <c r="AB315" s="85" t="s">
        <v>164</v>
      </c>
      <c r="AC315" s="85" t="s">
        <v>218</v>
      </c>
      <c r="AD315" s="85"/>
      <c r="AE315" s="85">
        <v>1016945159</v>
      </c>
      <c r="AF315" s="85">
        <v>7</v>
      </c>
      <c r="AG315" s="89">
        <v>38233</v>
      </c>
      <c r="AH315" s="85" t="s">
        <v>3749</v>
      </c>
      <c r="AI315" s="85"/>
      <c r="AJ315" s="92">
        <v>3106923499</v>
      </c>
      <c r="AK315" s="85" t="s">
        <v>3750</v>
      </c>
      <c r="AL315" s="85" t="s">
        <v>3187</v>
      </c>
      <c r="AM315" s="85" t="s">
        <v>144</v>
      </c>
      <c r="AN315" s="85" t="s">
        <v>3712</v>
      </c>
      <c r="AO315" s="85">
        <v>79553844</v>
      </c>
      <c r="AP315" s="85" t="s">
        <v>3713</v>
      </c>
      <c r="AQ315" s="85"/>
      <c r="AR315" s="85"/>
      <c r="AS315" s="89">
        <v>46062</v>
      </c>
      <c r="AT315" s="85"/>
      <c r="AU315" s="85"/>
      <c r="AV315" s="85"/>
      <c r="AW315" s="85"/>
      <c r="AX315" s="85" t="s">
        <v>3714</v>
      </c>
      <c r="AY315" s="85" t="s">
        <v>147</v>
      </c>
      <c r="AZ315" s="105">
        <v>46031</v>
      </c>
      <c r="BA315" s="105">
        <v>46031</v>
      </c>
      <c r="BB315" s="115">
        <v>17000000</v>
      </c>
      <c r="BC315" s="105">
        <v>46035</v>
      </c>
      <c r="BD315" s="105">
        <v>46277</v>
      </c>
      <c r="BE315" s="105">
        <f t="shared" si="12"/>
        <v>46277</v>
      </c>
      <c r="BF315" s="122"/>
      <c r="BG315" s="85" t="s">
        <v>929</v>
      </c>
      <c r="BH315" s="110">
        <v>2125000</v>
      </c>
      <c r="BI315" s="85"/>
      <c r="BJ315" s="85"/>
      <c r="BK315" s="85"/>
      <c r="BL315" s="85"/>
      <c r="BM315" s="85"/>
      <c r="BN315" s="85"/>
      <c r="BO315" s="85"/>
      <c r="BP315" s="85"/>
      <c r="BQ315" s="85"/>
      <c r="BR315" s="85"/>
      <c r="BS315" s="85"/>
      <c r="BT315" s="85"/>
      <c r="BU315" s="85"/>
      <c r="BV315" s="85"/>
      <c r="BW315" s="85"/>
      <c r="BX315" s="85"/>
      <c r="BY315" s="85"/>
      <c r="BZ315" s="85"/>
      <c r="CA315" s="85"/>
      <c r="CB315" s="85"/>
      <c r="CC315" s="85"/>
      <c r="CD315" s="85"/>
      <c r="CE315" s="85"/>
      <c r="CF315" s="85"/>
      <c r="CG315" s="85"/>
      <c r="CH315" s="85"/>
      <c r="CI315" s="85"/>
      <c r="CJ315" s="85"/>
      <c r="CK315" s="85"/>
      <c r="CL315" s="85">
        <v>0</v>
      </c>
      <c r="CM315" s="110">
        <v>17000000</v>
      </c>
      <c r="CN315" s="85"/>
      <c r="CO315" s="89">
        <v>46277</v>
      </c>
      <c r="CP315" s="89">
        <f t="shared" si="11"/>
        <v>46457</v>
      </c>
      <c r="CQ315" s="115">
        <v>17000000</v>
      </c>
      <c r="CR315" s="85" t="s">
        <v>484</v>
      </c>
      <c r="CS315" s="89">
        <v>46032</v>
      </c>
      <c r="CT315" s="128" t="s">
        <v>3751</v>
      </c>
      <c r="CU315" s="85"/>
      <c r="CV315" s="85"/>
      <c r="CW315" s="85" t="s">
        <v>3752</v>
      </c>
      <c r="CX315" s="85" t="s">
        <v>218</v>
      </c>
      <c r="CY315" s="85" t="s">
        <v>3753</v>
      </c>
      <c r="CZ315" s="85">
        <v>2583</v>
      </c>
      <c r="DA315" s="85" t="s">
        <v>3614</v>
      </c>
      <c r="DB315" s="85">
        <v>5</v>
      </c>
      <c r="DC315" s="85" t="s">
        <v>153</v>
      </c>
      <c r="DD315" s="85"/>
      <c r="DE315" s="85"/>
      <c r="DF315" s="85"/>
      <c r="DG315" s="85"/>
      <c r="DH315" s="85"/>
      <c r="DI315" s="85"/>
      <c r="DJ315" s="85"/>
      <c r="DK315" s="85"/>
      <c r="DL315" s="85"/>
      <c r="DM315" s="85"/>
      <c r="DN315" s="85"/>
      <c r="DO315" s="85"/>
      <c r="DP315" s="85"/>
      <c r="DQ315" s="85"/>
      <c r="DR315" s="85"/>
      <c r="DS315" s="85"/>
      <c r="DT315" s="86"/>
      <c r="DU315" s="81"/>
      <c r="DV315" s="72"/>
      <c r="DW315" s="72"/>
      <c r="DX315" s="72"/>
      <c r="DY315" s="72"/>
      <c r="DZ315" s="74"/>
      <c r="EA315" s="68"/>
      <c r="EB315" s="68"/>
      <c r="EC315" s="68"/>
      <c r="ED315" s="68"/>
      <c r="EE315" s="68"/>
      <c r="EF315" s="68"/>
      <c r="EG315" s="68"/>
      <c r="EH315" s="68"/>
      <c r="EI315" s="68"/>
      <c r="EJ315" s="68"/>
      <c r="EK315" s="68"/>
    </row>
    <row r="316" spans="1:141" ht="30" customHeight="1">
      <c r="A316" s="2" t="s">
        <v>2064</v>
      </c>
      <c r="B316" s="84">
        <v>2026</v>
      </c>
      <c r="C316" s="85" t="s">
        <v>3754</v>
      </c>
      <c r="D316" s="85" t="e">
        <v>#REF!</v>
      </c>
      <c r="E316" s="85" t="s">
        <v>125</v>
      </c>
      <c r="F316" s="85">
        <v>147350</v>
      </c>
      <c r="G316" s="89">
        <v>46031</v>
      </c>
      <c r="H316" s="85" t="s">
        <v>3740</v>
      </c>
      <c r="I316" s="85" t="s">
        <v>3755</v>
      </c>
      <c r="J316" s="92" t="s">
        <v>3756</v>
      </c>
      <c r="K316" s="92" t="s">
        <v>3757</v>
      </c>
      <c r="L316" s="85" t="s">
        <v>3758</v>
      </c>
      <c r="M316" s="85" t="s">
        <v>3745</v>
      </c>
      <c r="N316" s="85">
        <v>80111700</v>
      </c>
      <c r="O316" s="85" t="s">
        <v>3746</v>
      </c>
      <c r="P316" s="85" t="s">
        <v>3759</v>
      </c>
      <c r="Q316" s="85">
        <v>155</v>
      </c>
      <c r="R316" s="89">
        <v>46030</v>
      </c>
      <c r="S316" s="85">
        <v>26</v>
      </c>
      <c r="T316" s="89">
        <v>46035</v>
      </c>
      <c r="U316" s="85" t="s">
        <v>3609</v>
      </c>
      <c r="V316" s="85" t="s">
        <v>135</v>
      </c>
      <c r="W316" s="85" t="s">
        <v>460</v>
      </c>
      <c r="X316" s="85">
        <v>1</v>
      </c>
      <c r="Y316" s="85" t="s">
        <v>3760</v>
      </c>
      <c r="Z316" s="85" t="s">
        <v>3758</v>
      </c>
      <c r="AA316" s="85" t="s">
        <v>138</v>
      </c>
      <c r="AB316" s="85" t="s">
        <v>164</v>
      </c>
      <c r="AC316" s="85" t="s">
        <v>461</v>
      </c>
      <c r="AD316" s="85"/>
      <c r="AE316" s="85">
        <v>1233904720</v>
      </c>
      <c r="AF316" s="85">
        <v>1</v>
      </c>
      <c r="AG316" s="89">
        <v>36194</v>
      </c>
      <c r="AH316" s="85" t="s">
        <v>3761</v>
      </c>
      <c r="AI316" s="85"/>
      <c r="AJ316" s="92">
        <v>3017151731</v>
      </c>
      <c r="AK316" s="85" t="s">
        <v>3762</v>
      </c>
      <c r="AL316" s="85" t="s">
        <v>3187</v>
      </c>
      <c r="AM316" s="85" t="s">
        <v>144</v>
      </c>
      <c r="AN316" s="85" t="s">
        <v>3712</v>
      </c>
      <c r="AO316" s="85">
        <v>79553844</v>
      </c>
      <c r="AP316" s="85" t="s">
        <v>3713</v>
      </c>
      <c r="AQ316" s="85"/>
      <c r="AR316" s="85"/>
      <c r="AS316" s="89">
        <v>46062</v>
      </c>
      <c r="AT316" s="85"/>
      <c r="AU316" s="85"/>
      <c r="AV316" s="85"/>
      <c r="AW316" s="85"/>
      <c r="AX316" s="85" t="s">
        <v>3714</v>
      </c>
      <c r="AY316" s="85" t="s">
        <v>147</v>
      </c>
      <c r="AZ316" s="105">
        <v>46031</v>
      </c>
      <c r="BA316" s="105">
        <v>46031</v>
      </c>
      <c r="BB316" s="115">
        <v>17000000</v>
      </c>
      <c r="BC316" s="105">
        <v>46035</v>
      </c>
      <c r="BD316" s="105">
        <v>46277</v>
      </c>
      <c r="BE316" s="105">
        <f t="shared" si="12"/>
        <v>46277</v>
      </c>
      <c r="BF316" s="122"/>
      <c r="BG316" s="85" t="s">
        <v>929</v>
      </c>
      <c r="BH316" s="110">
        <v>2125000</v>
      </c>
      <c r="BI316" s="85"/>
      <c r="BJ316" s="85"/>
      <c r="BK316" s="85"/>
      <c r="BL316" s="85"/>
      <c r="BM316" s="85"/>
      <c r="BN316" s="85"/>
      <c r="BO316" s="85"/>
      <c r="BP316" s="85"/>
      <c r="BQ316" s="85"/>
      <c r="BR316" s="85"/>
      <c r="BS316" s="85"/>
      <c r="BT316" s="85"/>
      <c r="BU316" s="85"/>
      <c r="BV316" s="85"/>
      <c r="BW316" s="85"/>
      <c r="BX316" s="85"/>
      <c r="BY316" s="85"/>
      <c r="BZ316" s="85"/>
      <c r="CA316" s="85"/>
      <c r="CB316" s="85"/>
      <c r="CC316" s="85"/>
      <c r="CD316" s="85"/>
      <c r="CE316" s="85"/>
      <c r="CF316" s="85"/>
      <c r="CG316" s="85"/>
      <c r="CH316" s="85"/>
      <c r="CI316" s="85"/>
      <c r="CJ316" s="85"/>
      <c r="CK316" s="85"/>
      <c r="CL316" s="85">
        <v>0</v>
      </c>
      <c r="CM316" s="110">
        <v>17000000</v>
      </c>
      <c r="CN316" s="85"/>
      <c r="CO316" s="89">
        <v>46277</v>
      </c>
      <c r="CP316" s="89">
        <f t="shared" si="11"/>
        <v>46457</v>
      </c>
      <c r="CQ316" s="115">
        <v>17000000</v>
      </c>
      <c r="CR316" s="85" t="s">
        <v>172</v>
      </c>
      <c r="CS316" s="89">
        <v>46032</v>
      </c>
      <c r="CT316" s="128" t="s">
        <v>3763</v>
      </c>
      <c r="CU316" s="85"/>
      <c r="CV316" s="85"/>
      <c r="CW316" s="85" t="s">
        <v>3752</v>
      </c>
      <c r="CX316" s="85" t="s">
        <v>461</v>
      </c>
      <c r="CY316" s="85" t="s">
        <v>957</v>
      </c>
      <c r="CZ316" s="85">
        <v>2583</v>
      </c>
      <c r="DA316" s="85" t="s">
        <v>3614</v>
      </c>
      <c r="DB316" s="85">
        <v>5</v>
      </c>
      <c r="DC316" s="85" t="s">
        <v>153</v>
      </c>
      <c r="DD316" s="85"/>
      <c r="DE316" s="85"/>
      <c r="DF316" s="85"/>
      <c r="DG316" s="85"/>
      <c r="DH316" s="85"/>
      <c r="DI316" s="85"/>
      <c r="DJ316" s="85"/>
      <c r="DK316" s="85"/>
      <c r="DL316" s="85"/>
      <c r="DM316" s="85"/>
      <c r="DN316" s="85"/>
      <c r="DO316" s="85"/>
      <c r="DP316" s="85"/>
      <c r="DQ316" s="85"/>
      <c r="DR316" s="85"/>
      <c r="DS316" s="85"/>
      <c r="DT316" s="86"/>
      <c r="DU316" s="81"/>
      <c r="DV316" s="72"/>
      <c r="DW316" s="72"/>
      <c r="DX316" s="72"/>
      <c r="DY316" s="72"/>
      <c r="DZ316" s="74"/>
      <c r="EA316" s="68"/>
      <c r="EB316" s="68"/>
      <c r="EC316" s="68"/>
      <c r="ED316" s="68"/>
      <c r="EE316" s="68"/>
      <c r="EF316" s="68"/>
      <c r="EG316" s="68"/>
      <c r="EH316" s="68"/>
      <c r="EI316" s="68"/>
      <c r="EJ316" s="68"/>
      <c r="EK316" s="68"/>
    </row>
    <row r="317" spans="1:141" ht="30" customHeight="1">
      <c r="A317" s="2" t="s">
        <v>2064</v>
      </c>
      <c r="B317" s="84">
        <v>2026</v>
      </c>
      <c r="C317" s="85" t="s">
        <v>3764</v>
      </c>
      <c r="D317" s="85" t="e">
        <v>#REF!</v>
      </c>
      <c r="E317" s="85" t="s">
        <v>125</v>
      </c>
      <c r="F317" s="85">
        <v>147350</v>
      </c>
      <c r="G317" s="89">
        <v>46031</v>
      </c>
      <c r="H317" s="85" t="s">
        <v>3740</v>
      </c>
      <c r="I317" s="85" t="s">
        <v>3765</v>
      </c>
      <c r="J317" s="92" t="s">
        <v>3766</v>
      </c>
      <c r="K317" s="92" t="s">
        <v>3767</v>
      </c>
      <c r="L317" s="85" t="s">
        <v>3768</v>
      </c>
      <c r="M317" s="85" t="s">
        <v>3745</v>
      </c>
      <c r="N317" s="85">
        <v>80111700</v>
      </c>
      <c r="O317" s="85" t="s">
        <v>3746</v>
      </c>
      <c r="P317" s="85" t="s">
        <v>3769</v>
      </c>
      <c r="Q317" s="85">
        <v>155</v>
      </c>
      <c r="R317" s="89">
        <v>46030</v>
      </c>
      <c r="S317" s="85">
        <v>28</v>
      </c>
      <c r="T317" s="89">
        <v>46035</v>
      </c>
      <c r="U317" s="85" t="s">
        <v>3609</v>
      </c>
      <c r="V317" s="85" t="s">
        <v>135</v>
      </c>
      <c r="W317" s="85" t="s">
        <v>460</v>
      </c>
      <c r="X317" s="85">
        <v>1</v>
      </c>
      <c r="Y317" s="85" t="s">
        <v>3760</v>
      </c>
      <c r="Z317" s="85" t="s">
        <v>3768</v>
      </c>
      <c r="AA317" s="85" t="s">
        <v>138</v>
      </c>
      <c r="AB317" s="85" t="s">
        <v>164</v>
      </c>
      <c r="AC317" s="85" t="s">
        <v>447</v>
      </c>
      <c r="AD317" s="85"/>
      <c r="AE317" s="85">
        <v>1014480001</v>
      </c>
      <c r="AF317" s="85">
        <v>8</v>
      </c>
      <c r="AG317" s="89">
        <v>38795</v>
      </c>
      <c r="AH317" s="85" t="s">
        <v>3770</v>
      </c>
      <c r="AI317" s="85"/>
      <c r="AJ317" s="92">
        <v>3028666786</v>
      </c>
      <c r="AK317" s="85" t="s">
        <v>3771</v>
      </c>
      <c r="AL317" s="85" t="s">
        <v>3187</v>
      </c>
      <c r="AM317" s="85" t="s">
        <v>144</v>
      </c>
      <c r="AN317" s="85" t="s">
        <v>3712</v>
      </c>
      <c r="AO317" s="85">
        <v>79553844</v>
      </c>
      <c r="AP317" s="85" t="s">
        <v>3713</v>
      </c>
      <c r="AQ317" s="85"/>
      <c r="AR317" s="85"/>
      <c r="AS317" s="89">
        <v>46062</v>
      </c>
      <c r="AT317" s="85"/>
      <c r="AU317" s="85"/>
      <c r="AV317" s="85"/>
      <c r="AW317" s="85"/>
      <c r="AX317" s="85" t="s">
        <v>3714</v>
      </c>
      <c r="AY317" s="85" t="s">
        <v>147</v>
      </c>
      <c r="AZ317" s="105">
        <v>46031</v>
      </c>
      <c r="BA317" s="105">
        <v>46031</v>
      </c>
      <c r="BB317" s="115">
        <v>17000000</v>
      </c>
      <c r="BC317" s="105">
        <v>46035</v>
      </c>
      <c r="BD317" s="105">
        <v>46277</v>
      </c>
      <c r="BE317" s="105">
        <f t="shared" si="12"/>
        <v>46277</v>
      </c>
      <c r="BF317" s="122"/>
      <c r="BG317" s="85" t="s">
        <v>929</v>
      </c>
      <c r="BH317" s="110">
        <v>2125000</v>
      </c>
      <c r="BI317" s="85"/>
      <c r="BJ317" s="85"/>
      <c r="BK317" s="85"/>
      <c r="BL317" s="85"/>
      <c r="BM317" s="85"/>
      <c r="BN317" s="85"/>
      <c r="BO317" s="85"/>
      <c r="BP317" s="85"/>
      <c r="BQ317" s="85"/>
      <c r="BR317" s="85"/>
      <c r="BS317" s="85"/>
      <c r="BT317" s="85"/>
      <c r="BU317" s="85"/>
      <c r="BV317" s="85"/>
      <c r="BW317" s="85"/>
      <c r="BX317" s="85"/>
      <c r="BY317" s="85"/>
      <c r="BZ317" s="85"/>
      <c r="CA317" s="85"/>
      <c r="CB317" s="85"/>
      <c r="CC317" s="85"/>
      <c r="CD317" s="85"/>
      <c r="CE317" s="85"/>
      <c r="CF317" s="85"/>
      <c r="CG317" s="85"/>
      <c r="CH317" s="85"/>
      <c r="CI317" s="85"/>
      <c r="CJ317" s="85"/>
      <c r="CK317" s="85"/>
      <c r="CL317" s="85">
        <v>0</v>
      </c>
      <c r="CM317" s="110">
        <v>17000000</v>
      </c>
      <c r="CN317" s="85"/>
      <c r="CO317" s="89">
        <v>46277</v>
      </c>
      <c r="CP317" s="89">
        <f t="shared" si="11"/>
        <v>46457</v>
      </c>
      <c r="CQ317" s="115">
        <v>17000000</v>
      </c>
      <c r="CR317" s="85" t="s">
        <v>149</v>
      </c>
      <c r="CS317" s="89">
        <v>46032</v>
      </c>
      <c r="CT317" s="128">
        <v>1146101094883</v>
      </c>
      <c r="CU317" s="85"/>
      <c r="CV317" s="85"/>
      <c r="CW317" s="85" t="s">
        <v>3752</v>
      </c>
      <c r="CX317" s="85" t="s">
        <v>447</v>
      </c>
      <c r="CY317" s="85" t="s">
        <v>957</v>
      </c>
      <c r="CZ317" s="85">
        <v>2583</v>
      </c>
      <c r="DA317" s="85" t="s">
        <v>3614</v>
      </c>
      <c r="DB317" s="85">
        <v>5</v>
      </c>
      <c r="DC317" s="85" t="s">
        <v>153</v>
      </c>
      <c r="DD317" s="85"/>
      <c r="DE317" s="85"/>
      <c r="DF317" s="85"/>
      <c r="DG317" s="85"/>
      <c r="DH317" s="85"/>
      <c r="DI317" s="85"/>
      <c r="DJ317" s="85"/>
      <c r="DK317" s="85"/>
      <c r="DL317" s="85"/>
      <c r="DM317" s="85"/>
      <c r="DN317" s="85"/>
      <c r="DO317" s="85"/>
      <c r="DP317" s="85"/>
      <c r="DQ317" s="85"/>
      <c r="DR317" s="85"/>
      <c r="DS317" s="85"/>
      <c r="DT317" s="86"/>
      <c r="DU317" s="81"/>
      <c r="DV317" s="72"/>
      <c r="DW317" s="72"/>
      <c r="DX317" s="72"/>
      <c r="DY317" s="72"/>
      <c r="DZ317" s="74"/>
      <c r="EA317" s="68"/>
      <c r="EB317" s="68"/>
      <c r="EC317" s="68"/>
      <c r="ED317" s="68"/>
      <c r="EE317" s="68"/>
      <c r="EF317" s="68"/>
      <c r="EG317" s="68"/>
      <c r="EH317" s="68"/>
      <c r="EI317" s="68"/>
      <c r="EJ317" s="68"/>
      <c r="EK317" s="68"/>
    </row>
    <row r="318" spans="1:141" ht="30" customHeight="1">
      <c r="A318" s="2" t="s">
        <v>2064</v>
      </c>
      <c r="B318" s="84">
        <v>2026</v>
      </c>
      <c r="C318" s="85" t="s">
        <v>3772</v>
      </c>
      <c r="D318" s="85" t="e">
        <v>#REF!</v>
      </c>
      <c r="E318" s="85" t="s">
        <v>125</v>
      </c>
      <c r="F318" s="85">
        <v>147350</v>
      </c>
      <c r="G318" s="89">
        <v>46031</v>
      </c>
      <c r="H318" s="85" t="s">
        <v>3740</v>
      </c>
      <c r="I318" s="85" t="s">
        <v>3773</v>
      </c>
      <c r="J318" s="92" t="s">
        <v>3774</v>
      </c>
      <c r="K318" s="92" t="s">
        <v>3775</v>
      </c>
      <c r="L318" s="85" t="s">
        <v>3776</v>
      </c>
      <c r="M318" s="85" t="s">
        <v>3745</v>
      </c>
      <c r="N318" s="85">
        <v>80111700</v>
      </c>
      <c r="O318" s="85" t="s">
        <v>3746</v>
      </c>
      <c r="P318" s="85" t="s">
        <v>3777</v>
      </c>
      <c r="Q318" s="85">
        <v>155</v>
      </c>
      <c r="R318" s="89">
        <v>46030</v>
      </c>
      <c r="S318" s="85">
        <v>29</v>
      </c>
      <c r="T318" s="89">
        <v>46035</v>
      </c>
      <c r="U318" s="85" t="s">
        <v>3609</v>
      </c>
      <c r="V318" s="85" t="s">
        <v>135</v>
      </c>
      <c r="W318" s="85" t="s">
        <v>460</v>
      </c>
      <c r="X318" s="85">
        <v>1</v>
      </c>
      <c r="Y318" s="85" t="s">
        <v>3778</v>
      </c>
      <c r="Z318" s="85" t="s">
        <v>3776</v>
      </c>
      <c r="AA318" s="85" t="s">
        <v>138</v>
      </c>
      <c r="AB318" s="85" t="s">
        <v>164</v>
      </c>
      <c r="AC318" s="85" t="s">
        <v>447</v>
      </c>
      <c r="AD318" s="85"/>
      <c r="AE318" s="85">
        <v>1031806725</v>
      </c>
      <c r="AF318" s="85">
        <v>5</v>
      </c>
      <c r="AG318" s="89">
        <v>38815</v>
      </c>
      <c r="AH318" s="85" t="s">
        <v>3779</v>
      </c>
      <c r="AI318" s="85"/>
      <c r="AJ318" s="92">
        <v>3227158411</v>
      </c>
      <c r="AK318" s="85" t="s">
        <v>3780</v>
      </c>
      <c r="AL318" s="85" t="s">
        <v>3187</v>
      </c>
      <c r="AM318" s="85" t="s">
        <v>144</v>
      </c>
      <c r="AN318" s="85" t="s">
        <v>3712</v>
      </c>
      <c r="AO318" s="85">
        <v>79553844</v>
      </c>
      <c r="AP318" s="85" t="s">
        <v>3713</v>
      </c>
      <c r="AQ318" s="85"/>
      <c r="AR318" s="85"/>
      <c r="AS318" s="89">
        <v>46062</v>
      </c>
      <c r="AT318" s="85"/>
      <c r="AU318" s="85"/>
      <c r="AV318" s="85"/>
      <c r="AW318" s="85"/>
      <c r="AX318" s="85" t="s">
        <v>3714</v>
      </c>
      <c r="AY318" s="85" t="s">
        <v>147</v>
      </c>
      <c r="AZ318" s="105">
        <v>46031</v>
      </c>
      <c r="BA318" s="105">
        <v>46031</v>
      </c>
      <c r="BB318" s="115">
        <v>17000000</v>
      </c>
      <c r="BC318" s="105">
        <v>46035</v>
      </c>
      <c r="BD318" s="105">
        <v>46277</v>
      </c>
      <c r="BE318" s="105">
        <f t="shared" si="12"/>
        <v>46277</v>
      </c>
      <c r="BF318" s="122"/>
      <c r="BG318" s="85" t="s">
        <v>929</v>
      </c>
      <c r="BH318" s="110">
        <v>2125000</v>
      </c>
      <c r="BI318" s="85"/>
      <c r="BJ318" s="85"/>
      <c r="BK318" s="85"/>
      <c r="BL318" s="85"/>
      <c r="BM318" s="85"/>
      <c r="BN318" s="85"/>
      <c r="BO318" s="85"/>
      <c r="BP318" s="85"/>
      <c r="BQ318" s="85"/>
      <c r="BR318" s="85"/>
      <c r="BS318" s="85"/>
      <c r="BT318" s="85"/>
      <c r="BU318" s="85"/>
      <c r="BV318" s="85"/>
      <c r="BW318" s="85"/>
      <c r="BX318" s="85"/>
      <c r="BY318" s="85"/>
      <c r="BZ318" s="85"/>
      <c r="CA318" s="85"/>
      <c r="CB318" s="85"/>
      <c r="CC318" s="85"/>
      <c r="CD318" s="85"/>
      <c r="CE318" s="85"/>
      <c r="CF318" s="85"/>
      <c r="CG318" s="85"/>
      <c r="CH318" s="85"/>
      <c r="CI318" s="85"/>
      <c r="CJ318" s="85"/>
      <c r="CK318" s="85"/>
      <c r="CL318" s="85">
        <v>0</v>
      </c>
      <c r="CM318" s="110">
        <v>17000000</v>
      </c>
      <c r="CN318" s="85"/>
      <c r="CO318" s="89">
        <v>46277</v>
      </c>
      <c r="CP318" s="89">
        <f t="shared" si="11"/>
        <v>46457</v>
      </c>
      <c r="CQ318" s="115">
        <v>17000000</v>
      </c>
      <c r="CR318" s="85" t="s">
        <v>223</v>
      </c>
      <c r="CS318" s="89">
        <v>46032</v>
      </c>
      <c r="CT318" s="128">
        <v>9646101033547</v>
      </c>
      <c r="CU318" s="85"/>
      <c r="CV318" s="85"/>
      <c r="CW318" s="85" t="s">
        <v>3752</v>
      </c>
      <c r="CX318" s="85" t="s">
        <v>447</v>
      </c>
      <c r="CY318" s="85" t="s">
        <v>957</v>
      </c>
      <c r="CZ318" s="85">
        <v>2583</v>
      </c>
      <c r="DA318" s="85" t="s">
        <v>3614</v>
      </c>
      <c r="DB318" s="85">
        <v>5</v>
      </c>
      <c r="DC318" s="85" t="s">
        <v>153</v>
      </c>
      <c r="DD318" s="85"/>
      <c r="DE318" s="85"/>
      <c r="DF318" s="85"/>
      <c r="DG318" s="85"/>
      <c r="DH318" s="85"/>
      <c r="DI318" s="85"/>
      <c r="DJ318" s="85"/>
      <c r="DK318" s="85"/>
      <c r="DL318" s="85"/>
      <c r="DM318" s="85"/>
      <c r="DN318" s="85"/>
      <c r="DO318" s="85"/>
      <c r="DP318" s="85"/>
      <c r="DQ318" s="85"/>
      <c r="DR318" s="85"/>
      <c r="DS318" s="85"/>
      <c r="DT318" s="86"/>
      <c r="DU318" s="81"/>
      <c r="DV318" s="72"/>
      <c r="DW318" s="72"/>
      <c r="DX318" s="72"/>
      <c r="DY318" s="72"/>
      <c r="DZ318" s="74"/>
      <c r="EA318" s="68"/>
      <c r="EB318" s="68"/>
      <c r="EC318" s="68"/>
      <c r="ED318" s="68"/>
      <c r="EE318" s="68"/>
      <c r="EF318" s="68"/>
      <c r="EG318" s="68"/>
      <c r="EH318" s="68"/>
      <c r="EI318" s="68"/>
      <c r="EJ318" s="68"/>
      <c r="EK318" s="68"/>
    </row>
    <row r="319" spans="1:141" ht="30" customHeight="1">
      <c r="A319" s="2" t="s">
        <v>2064</v>
      </c>
      <c r="B319" s="84">
        <v>2026</v>
      </c>
      <c r="C319" s="85" t="s">
        <v>3781</v>
      </c>
      <c r="D319" s="85" t="e">
        <v>#REF!</v>
      </c>
      <c r="E319" s="85" t="s">
        <v>125</v>
      </c>
      <c r="F319" s="85">
        <v>147350</v>
      </c>
      <c r="G319" s="89">
        <v>46031</v>
      </c>
      <c r="H319" s="85" t="s">
        <v>3740</v>
      </c>
      <c r="I319" s="85" t="s">
        <v>3782</v>
      </c>
      <c r="J319" s="92" t="s">
        <v>3783</v>
      </c>
      <c r="K319" s="92" t="s">
        <v>3784</v>
      </c>
      <c r="L319" s="85" t="s">
        <v>3785</v>
      </c>
      <c r="M319" s="85" t="s">
        <v>3745</v>
      </c>
      <c r="N319" s="85">
        <v>80111700</v>
      </c>
      <c r="O319" s="85" t="s">
        <v>3746</v>
      </c>
      <c r="P319" s="85" t="s">
        <v>3786</v>
      </c>
      <c r="Q319" s="85">
        <v>155</v>
      </c>
      <c r="R319" s="89">
        <v>46030</v>
      </c>
      <c r="S319" s="85">
        <v>30</v>
      </c>
      <c r="T319" s="89">
        <v>46035</v>
      </c>
      <c r="U319" s="85" t="s">
        <v>3609</v>
      </c>
      <c r="V319" s="85" t="s">
        <v>135</v>
      </c>
      <c r="W319" s="85" t="s">
        <v>460</v>
      </c>
      <c r="X319" s="85">
        <v>1</v>
      </c>
      <c r="Y319" s="85" t="s">
        <v>3778</v>
      </c>
      <c r="Z319" s="85" t="s">
        <v>3785</v>
      </c>
      <c r="AA319" s="85" t="s">
        <v>138</v>
      </c>
      <c r="AB319" s="85" t="s">
        <v>139</v>
      </c>
      <c r="AC319" s="85" t="s">
        <v>218</v>
      </c>
      <c r="AD319" s="85"/>
      <c r="AE319" s="85">
        <v>1031650224</v>
      </c>
      <c r="AF319" s="85">
        <v>5</v>
      </c>
      <c r="AG319" s="89">
        <v>38906</v>
      </c>
      <c r="AH319" s="85" t="s">
        <v>3787</v>
      </c>
      <c r="AI319" s="85"/>
      <c r="AJ319" s="92">
        <v>3228267123</v>
      </c>
      <c r="AK319" s="85" t="s">
        <v>3788</v>
      </c>
      <c r="AL319" s="85" t="s">
        <v>3187</v>
      </c>
      <c r="AM319" s="85" t="s">
        <v>234</v>
      </c>
      <c r="AN319" s="85" t="s">
        <v>3712</v>
      </c>
      <c r="AO319" s="85">
        <v>79553844</v>
      </c>
      <c r="AP319" s="85" t="s">
        <v>3713</v>
      </c>
      <c r="AQ319" s="85"/>
      <c r="AR319" s="85"/>
      <c r="AS319" s="89">
        <v>46062</v>
      </c>
      <c r="AT319" s="85"/>
      <c r="AU319" s="85"/>
      <c r="AV319" s="85"/>
      <c r="AW319" s="85"/>
      <c r="AX319" s="85" t="s">
        <v>3714</v>
      </c>
      <c r="AY319" s="85" t="s">
        <v>147</v>
      </c>
      <c r="AZ319" s="105">
        <v>46031</v>
      </c>
      <c r="BA319" s="105">
        <v>46031</v>
      </c>
      <c r="BB319" s="115">
        <v>17000000</v>
      </c>
      <c r="BC319" s="105">
        <v>46035</v>
      </c>
      <c r="BD319" s="105">
        <v>46277</v>
      </c>
      <c r="BE319" s="105">
        <f t="shared" si="12"/>
        <v>46277</v>
      </c>
      <c r="BF319" s="122"/>
      <c r="BG319" s="85" t="s">
        <v>929</v>
      </c>
      <c r="BH319" s="110">
        <v>2125000</v>
      </c>
      <c r="BI319" s="85"/>
      <c r="BJ319" s="85"/>
      <c r="BK319" s="85"/>
      <c r="BL319" s="85"/>
      <c r="BM319" s="85"/>
      <c r="BN319" s="85"/>
      <c r="BO319" s="85"/>
      <c r="BP319" s="85"/>
      <c r="BQ319" s="85"/>
      <c r="BR319" s="85"/>
      <c r="BS319" s="85"/>
      <c r="BT319" s="85"/>
      <c r="BU319" s="85"/>
      <c r="BV319" s="85"/>
      <c r="BW319" s="85"/>
      <c r="BX319" s="85"/>
      <c r="BY319" s="85"/>
      <c r="BZ319" s="85"/>
      <c r="CA319" s="85"/>
      <c r="CB319" s="85"/>
      <c r="CC319" s="85"/>
      <c r="CD319" s="85"/>
      <c r="CE319" s="85"/>
      <c r="CF319" s="85"/>
      <c r="CG319" s="85"/>
      <c r="CH319" s="85"/>
      <c r="CI319" s="85"/>
      <c r="CJ319" s="85"/>
      <c r="CK319" s="85"/>
      <c r="CL319" s="85">
        <v>0</v>
      </c>
      <c r="CM319" s="110">
        <v>17000000</v>
      </c>
      <c r="CN319" s="85"/>
      <c r="CO319" s="89">
        <v>46277</v>
      </c>
      <c r="CP319" s="89">
        <f t="shared" si="11"/>
        <v>46457</v>
      </c>
      <c r="CQ319" s="115">
        <v>17000000</v>
      </c>
      <c r="CR319" s="85" t="s">
        <v>484</v>
      </c>
      <c r="CS319" s="89">
        <v>46032</v>
      </c>
      <c r="CT319" s="128" t="s">
        <v>3789</v>
      </c>
      <c r="CU319" s="85"/>
      <c r="CV319" s="85"/>
      <c r="CW319" s="85" t="s">
        <v>3752</v>
      </c>
      <c r="CX319" s="85" t="s">
        <v>218</v>
      </c>
      <c r="CY319" s="85" t="s">
        <v>957</v>
      </c>
      <c r="CZ319" s="85">
        <v>2583</v>
      </c>
      <c r="DA319" s="85" t="s">
        <v>3614</v>
      </c>
      <c r="DB319" s="85">
        <v>5</v>
      </c>
      <c r="DC319" s="85" t="s">
        <v>153</v>
      </c>
      <c r="DD319" s="85"/>
      <c r="DE319" s="85"/>
      <c r="DF319" s="85"/>
      <c r="DG319" s="85"/>
      <c r="DH319" s="85"/>
      <c r="DI319" s="85"/>
      <c r="DJ319" s="85"/>
      <c r="DK319" s="85"/>
      <c r="DL319" s="85"/>
      <c r="DM319" s="85"/>
      <c r="DN319" s="85"/>
      <c r="DO319" s="85"/>
      <c r="DP319" s="85"/>
      <c r="DQ319" s="85"/>
      <c r="DR319" s="85"/>
      <c r="DS319" s="85"/>
      <c r="DT319" s="86"/>
      <c r="DU319" s="81"/>
      <c r="DV319" s="72"/>
      <c r="DW319" s="72"/>
      <c r="DX319" s="72"/>
      <c r="DY319" s="72"/>
      <c r="DZ319" s="74"/>
      <c r="EA319" s="68"/>
      <c r="EB319" s="68"/>
      <c r="EC319" s="68"/>
      <c r="ED319" s="68"/>
      <c r="EE319" s="68"/>
      <c r="EF319" s="68"/>
      <c r="EG319" s="68"/>
      <c r="EH319" s="68"/>
      <c r="EI319" s="68"/>
      <c r="EJ319" s="68"/>
      <c r="EK319" s="68"/>
    </row>
    <row r="320" spans="1:141" ht="30" customHeight="1">
      <c r="A320" s="2" t="s">
        <v>2064</v>
      </c>
      <c r="B320" s="84">
        <v>2026</v>
      </c>
      <c r="C320" s="85" t="s">
        <v>3790</v>
      </c>
      <c r="D320" s="85" t="e">
        <v>#REF!</v>
      </c>
      <c r="E320" s="85" t="s">
        <v>125</v>
      </c>
      <c r="F320" s="85">
        <v>147350</v>
      </c>
      <c r="G320" s="89">
        <v>46031</v>
      </c>
      <c r="H320" s="85" t="s">
        <v>3740</v>
      </c>
      <c r="I320" s="85" t="s">
        <v>3791</v>
      </c>
      <c r="J320" s="92" t="s">
        <v>3792</v>
      </c>
      <c r="K320" s="92" t="s">
        <v>3793</v>
      </c>
      <c r="L320" s="85" t="s">
        <v>3794</v>
      </c>
      <c r="M320" s="85" t="s">
        <v>3745</v>
      </c>
      <c r="N320" s="85">
        <v>80111700</v>
      </c>
      <c r="O320" s="85" t="s">
        <v>3746</v>
      </c>
      <c r="P320" s="85" t="s">
        <v>3795</v>
      </c>
      <c r="Q320" s="85">
        <v>155</v>
      </c>
      <c r="R320" s="89">
        <v>46030</v>
      </c>
      <c r="S320" s="85">
        <v>31</v>
      </c>
      <c r="T320" s="89">
        <v>46035</v>
      </c>
      <c r="U320" s="85" t="s">
        <v>3609</v>
      </c>
      <c r="V320" s="85" t="s">
        <v>135</v>
      </c>
      <c r="W320" s="85" t="s">
        <v>460</v>
      </c>
      <c r="X320" s="85">
        <v>1</v>
      </c>
      <c r="Y320" s="85" t="s">
        <v>3778</v>
      </c>
      <c r="Z320" s="85" t="s">
        <v>3794</v>
      </c>
      <c r="AA320" s="85" t="s">
        <v>138</v>
      </c>
      <c r="AB320" s="85" t="s">
        <v>139</v>
      </c>
      <c r="AC320" s="85" t="s">
        <v>218</v>
      </c>
      <c r="AD320" s="85"/>
      <c r="AE320" s="85">
        <v>1117019360</v>
      </c>
      <c r="AF320" s="85">
        <v>6</v>
      </c>
      <c r="AG320" s="89">
        <v>39308</v>
      </c>
      <c r="AH320" s="85" t="s">
        <v>3796</v>
      </c>
      <c r="AI320" s="85"/>
      <c r="AJ320" s="92">
        <v>3114967789</v>
      </c>
      <c r="AK320" s="85" t="s">
        <v>3797</v>
      </c>
      <c r="AL320" s="85" t="s">
        <v>3187</v>
      </c>
      <c r="AM320" s="85" t="s">
        <v>234</v>
      </c>
      <c r="AN320" s="85" t="s">
        <v>3712</v>
      </c>
      <c r="AO320" s="85">
        <v>79553844</v>
      </c>
      <c r="AP320" s="85" t="s">
        <v>3713</v>
      </c>
      <c r="AQ320" s="85"/>
      <c r="AR320" s="85"/>
      <c r="AS320" s="89">
        <v>46062</v>
      </c>
      <c r="AT320" s="85"/>
      <c r="AU320" s="85"/>
      <c r="AV320" s="85"/>
      <c r="AW320" s="85"/>
      <c r="AX320" s="85" t="s">
        <v>3714</v>
      </c>
      <c r="AY320" s="85" t="s">
        <v>147</v>
      </c>
      <c r="AZ320" s="105">
        <v>46031</v>
      </c>
      <c r="BA320" s="105">
        <v>46031</v>
      </c>
      <c r="BB320" s="115">
        <v>17000000</v>
      </c>
      <c r="BC320" s="105">
        <v>46035</v>
      </c>
      <c r="BD320" s="105">
        <v>46277</v>
      </c>
      <c r="BE320" s="105">
        <f t="shared" si="12"/>
        <v>46277</v>
      </c>
      <c r="BF320" s="122"/>
      <c r="BG320" s="85" t="s">
        <v>929</v>
      </c>
      <c r="BH320" s="110">
        <v>2125000</v>
      </c>
      <c r="BI320" s="85"/>
      <c r="BJ320" s="85"/>
      <c r="BK320" s="85"/>
      <c r="BL320" s="85"/>
      <c r="BM320" s="85"/>
      <c r="BN320" s="85"/>
      <c r="BO320" s="85"/>
      <c r="BP320" s="85"/>
      <c r="BQ320" s="85"/>
      <c r="BR320" s="85"/>
      <c r="BS320" s="85"/>
      <c r="BT320" s="85"/>
      <c r="BU320" s="85"/>
      <c r="BV320" s="85"/>
      <c r="BW320" s="85"/>
      <c r="BX320" s="85"/>
      <c r="BY320" s="85"/>
      <c r="BZ320" s="85"/>
      <c r="CA320" s="85"/>
      <c r="CB320" s="85"/>
      <c r="CC320" s="85"/>
      <c r="CD320" s="85"/>
      <c r="CE320" s="85"/>
      <c r="CF320" s="85"/>
      <c r="CG320" s="85"/>
      <c r="CH320" s="85"/>
      <c r="CI320" s="85"/>
      <c r="CJ320" s="85"/>
      <c r="CK320" s="85"/>
      <c r="CL320" s="85">
        <v>0</v>
      </c>
      <c r="CM320" s="110">
        <v>17000000</v>
      </c>
      <c r="CN320" s="85"/>
      <c r="CO320" s="89">
        <v>46277</v>
      </c>
      <c r="CP320" s="89">
        <f t="shared" si="11"/>
        <v>46457</v>
      </c>
      <c r="CQ320" s="115">
        <v>17000000</v>
      </c>
      <c r="CR320" s="85" t="s">
        <v>172</v>
      </c>
      <c r="CS320" s="89">
        <v>46032</v>
      </c>
      <c r="CT320" s="128" t="s">
        <v>3798</v>
      </c>
      <c r="CU320" s="85"/>
      <c r="CV320" s="85"/>
      <c r="CW320" s="85" t="s">
        <v>3752</v>
      </c>
      <c r="CX320" s="85" t="s">
        <v>218</v>
      </c>
      <c r="CY320" s="85" t="s">
        <v>2705</v>
      </c>
      <c r="CZ320" s="85">
        <v>2583</v>
      </c>
      <c r="DA320" s="85" t="s">
        <v>3614</v>
      </c>
      <c r="DB320" s="85">
        <v>5</v>
      </c>
      <c r="DC320" s="85" t="s">
        <v>153</v>
      </c>
      <c r="DD320" s="85"/>
      <c r="DE320" s="85"/>
      <c r="DF320" s="85"/>
      <c r="DG320" s="85"/>
      <c r="DH320" s="85"/>
      <c r="DI320" s="85"/>
      <c r="DJ320" s="85"/>
      <c r="DK320" s="85"/>
      <c r="DL320" s="85"/>
      <c r="DM320" s="85"/>
      <c r="DN320" s="85"/>
      <c r="DO320" s="85"/>
      <c r="DP320" s="85"/>
      <c r="DQ320" s="85"/>
      <c r="DR320" s="85"/>
      <c r="DS320" s="85"/>
      <c r="DT320" s="86"/>
      <c r="DU320" s="81"/>
      <c r="DV320" s="72"/>
      <c r="DW320" s="72"/>
      <c r="DX320" s="72"/>
      <c r="DY320" s="72"/>
      <c r="DZ320" s="74"/>
      <c r="EA320" s="68"/>
      <c r="EB320" s="68"/>
      <c r="EC320" s="68"/>
      <c r="ED320" s="68"/>
      <c r="EE320" s="68"/>
      <c r="EF320" s="68"/>
      <c r="EG320" s="68"/>
      <c r="EH320" s="68"/>
      <c r="EI320" s="68"/>
      <c r="EJ320" s="68"/>
      <c r="EK320" s="68"/>
    </row>
    <row r="321" spans="1:141" ht="30" customHeight="1">
      <c r="A321" s="2" t="s">
        <v>2064</v>
      </c>
      <c r="B321" s="84">
        <v>2026</v>
      </c>
      <c r="C321" s="85" t="s">
        <v>3799</v>
      </c>
      <c r="D321" s="85" t="e">
        <v>#REF!</v>
      </c>
      <c r="E321" s="85" t="s">
        <v>125</v>
      </c>
      <c r="F321" s="85">
        <v>147350</v>
      </c>
      <c r="G321" s="89">
        <v>46031</v>
      </c>
      <c r="H321" s="85" t="s">
        <v>3740</v>
      </c>
      <c r="I321" s="85" t="s">
        <v>3800</v>
      </c>
      <c r="J321" s="92" t="s">
        <v>3801</v>
      </c>
      <c r="K321" s="92" t="s">
        <v>3802</v>
      </c>
      <c r="L321" s="85" t="s">
        <v>3803</v>
      </c>
      <c r="M321" s="85" t="s">
        <v>3745</v>
      </c>
      <c r="N321" s="85">
        <v>80111700</v>
      </c>
      <c r="O321" s="85" t="s">
        <v>3746</v>
      </c>
      <c r="P321" s="85" t="s">
        <v>3804</v>
      </c>
      <c r="Q321" s="85">
        <v>155</v>
      </c>
      <c r="R321" s="89">
        <v>46030</v>
      </c>
      <c r="S321" s="85">
        <v>32</v>
      </c>
      <c r="T321" s="89">
        <v>46035</v>
      </c>
      <c r="U321" s="85" t="s">
        <v>3609</v>
      </c>
      <c r="V321" s="85" t="s">
        <v>135</v>
      </c>
      <c r="W321" s="85" t="s">
        <v>460</v>
      </c>
      <c r="X321" s="85">
        <v>1</v>
      </c>
      <c r="Y321" s="85" t="s">
        <v>3778</v>
      </c>
      <c r="Z321" s="85" t="s">
        <v>3803</v>
      </c>
      <c r="AA321" s="85" t="s">
        <v>138</v>
      </c>
      <c r="AB321" s="85" t="s">
        <v>139</v>
      </c>
      <c r="AC321" s="85" t="s">
        <v>461</v>
      </c>
      <c r="AD321" s="85"/>
      <c r="AE321" s="85">
        <v>1028660673</v>
      </c>
      <c r="AF321" s="85">
        <v>0</v>
      </c>
      <c r="AG321" s="89">
        <v>38399</v>
      </c>
      <c r="AH321" s="85" t="s">
        <v>3805</v>
      </c>
      <c r="AI321" s="85"/>
      <c r="AJ321" s="92">
        <v>3113184399</v>
      </c>
      <c r="AK321" s="85" t="s">
        <v>3806</v>
      </c>
      <c r="AL321" s="85" t="s">
        <v>3187</v>
      </c>
      <c r="AM321" s="85" t="s">
        <v>144</v>
      </c>
      <c r="AN321" s="85" t="s">
        <v>3712</v>
      </c>
      <c r="AO321" s="85">
        <v>79553844</v>
      </c>
      <c r="AP321" s="85" t="s">
        <v>3713</v>
      </c>
      <c r="AQ321" s="85"/>
      <c r="AR321" s="85"/>
      <c r="AS321" s="89">
        <v>46062</v>
      </c>
      <c r="AT321" s="85"/>
      <c r="AU321" s="85"/>
      <c r="AV321" s="85"/>
      <c r="AW321" s="85"/>
      <c r="AX321" s="85" t="s">
        <v>3714</v>
      </c>
      <c r="AY321" s="85" t="s">
        <v>147</v>
      </c>
      <c r="AZ321" s="105">
        <v>46031</v>
      </c>
      <c r="BA321" s="105">
        <v>46031</v>
      </c>
      <c r="BB321" s="115">
        <v>17000000</v>
      </c>
      <c r="BC321" s="105">
        <v>46035</v>
      </c>
      <c r="BD321" s="105">
        <v>46277</v>
      </c>
      <c r="BE321" s="105">
        <f t="shared" si="12"/>
        <v>46277</v>
      </c>
      <c r="BF321" s="122"/>
      <c r="BG321" s="85" t="s">
        <v>929</v>
      </c>
      <c r="BH321" s="110">
        <v>2125000</v>
      </c>
      <c r="BI321" s="85"/>
      <c r="BJ321" s="85"/>
      <c r="BK321" s="85"/>
      <c r="BL321" s="85"/>
      <c r="BM321" s="85"/>
      <c r="BN321" s="85"/>
      <c r="BO321" s="85"/>
      <c r="BP321" s="85"/>
      <c r="BQ321" s="85"/>
      <c r="BR321" s="85"/>
      <c r="BS321" s="85"/>
      <c r="BT321" s="85"/>
      <c r="BU321" s="85"/>
      <c r="BV321" s="85"/>
      <c r="BW321" s="85"/>
      <c r="BX321" s="85"/>
      <c r="BY321" s="85"/>
      <c r="BZ321" s="85"/>
      <c r="CA321" s="85"/>
      <c r="CB321" s="85"/>
      <c r="CC321" s="85"/>
      <c r="CD321" s="85"/>
      <c r="CE321" s="85"/>
      <c r="CF321" s="85"/>
      <c r="CG321" s="85"/>
      <c r="CH321" s="85"/>
      <c r="CI321" s="85"/>
      <c r="CJ321" s="85"/>
      <c r="CK321" s="85"/>
      <c r="CL321" s="85">
        <v>0</v>
      </c>
      <c r="CM321" s="110">
        <v>17000000</v>
      </c>
      <c r="CN321" s="85"/>
      <c r="CO321" s="89">
        <v>46277</v>
      </c>
      <c r="CP321" s="89">
        <f t="shared" si="11"/>
        <v>46457</v>
      </c>
      <c r="CQ321" s="115">
        <v>17000000</v>
      </c>
      <c r="CR321" s="85" t="s">
        <v>149</v>
      </c>
      <c r="CS321" s="89">
        <v>46034</v>
      </c>
      <c r="CT321" s="128">
        <v>1444101252942</v>
      </c>
      <c r="CU321" s="85"/>
      <c r="CV321" s="85"/>
      <c r="CW321" s="85" t="s">
        <v>3752</v>
      </c>
      <c r="CX321" s="85" t="s">
        <v>461</v>
      </c>
      <c r="CY321" s="85" t="s">
        <v>957</v>
      </c>
      <c r="CZ321" s="85">
        <v>2583</v>
      </c>
      <c r="DA321" s="85" t="s">
        <v>3614</v>
      </c>
      <c r="DB321" s="85">
        <v>5</v>
      </c>
      <c r="DC321" s="85" t="s">
        <v>153</v>
      </c>
      <c r="DD321" s="85"/>
      <c r="DE321" s="85"/>
      <c r="DF321" s="85"/>
      <c r="DG321" s="85"/>
      <c r="DH321" s="85"/>
      <c r="DI321" s="85"/>
      <c r="DJ321" s="85"/>
      <c r="DK321" s="85"/>
      <c r="DL321" s="85"/>
      <c r="DM321" s="85"/>
      <c r="DN321" s="85"/>
      <c r="DO321" s="85"/>
      <c r="DP321" s="85"/>
      <c r="DQ321" s="85"/>
      <c r="DR321" s="85"/>
      <c r="DS321" s="85"/>
      <c r="DT321" s="86"/>
      <c r="DU321" s="81"/>
      <c r="DV321" s="72"/>
      <c r="DW321" s="72"/>
      <c r="DX321" s="72"/>
      <c r="DY321" s="72"/>
      <c r="DZ321" s="74"/>
      <c r="EA321" s="68"/>
      <c r="EB321" s="68"/>
      <c r="EC321" s="68"/>
      <c r="ED321" s="68"/>
      <c r="EE321" s="68"/>
      <c r="EF321" s="68"/>
      <c r="EG321" s="68"/>
      <c r="EH321" s="68"/>
      <c r="EI321" s="68"/>
      <c r="EJ321" s="68"/>
      <c r="EK321" s="68"/>
    </row>
    <row r="322" spans="1:141" ht="30" customHeight="1">
      <c r="A322" s="2" t="s">
        <v>2064</v>
      </c>
      <c r="B322" s="84">
        <v>2026</v>
      </c>
      <c r="C322" s="85" t="s">
        <v>3807</v>
      </c>
      <c r="D322" s="85" t="e">
        <v>#REF!</v>
      </c>
      <c r="E322" s="85" t="s">
        <v>125</v>
      </c>
      <c r="F322" s="85">
        <v>147350</v>
      </c>
      <c r="G322" s="89">
        <v>46031</v>
      </c>
      <c r="H322" s="85" t="s">
        <v>3740</v>
      </c>
      <c r="I322" s="85" t="s">
        <v>3808</v>
      </c>
      <c r="J322" s="92" t="s">
        <v>3809</v>
      </c>
      <c r="K322" s="92" t="s">
        <v>3810</v>
      </c>
      <c r="L322" s="85" t="s">
        <v>3811</v>
      </c>
      <c r="M322" s="85" t="s">
        <v>3745</v>
      </c>
      <c r="N322" s="85">
        <v>80111700</v>
      </c>
      <c r="O322" s="85" t="s">
        <v>3746</v>
      </c>
      <c r="P322" s="85" t="s">
        <v>3812</v>
      </c>
      <c r="Q322" s="85">
        <v>155</v>
      </c>
      <c r="R322" s="89">
        <v>46030</v>
      </c>
      <c r="S322" s="85">
        <v>33</v>
      </c>
      <c r="T322" s="89">
        <v>46035</v>
      </c>
      <c r="U322" s="85" t="s">
        <v>3609</v>
      </c>
      <c r="V322" s="85" t="s">
        <v>135</v>
      </c>
      <c r="W322" s="85" t="s">
        <v>460</v>
      </c>
      <c r="X322" s="85">
        <v>1</v>
      </c>
      <c r="Y322" s="85" t="s">
        <v>3778</v>
      </c>
      <c r="Z322" s="85" t="s">
        <v>3811</v>
      </c>
      <c r="AA322" s="85" t="s">
        <v>138</v>
      </c>
      <c r="AB322" s="85" t="s">
        <v>164</v>
      </c>
      <c r="AC322" s="85" t="s">
        <v>461</v>
      </c>
      <c r="AD322" s="85"/>
      <c r="AE322" s="85">
        <v>1030540337</v>
      </c>
      <c r="AF322" s="85">
        <v>3</v>
      </c>
      <c r="AG322" s="89">
        <v>38599</v>
      </c>
      <c r="AH322" s="85" t="s">
        <v>3813</v>
      </c>
      <c r="AI322" s="85" t="e">
        <v>#REF!</v>
      </c>
      <c r="AJ322" s="92">
        <v>3218964962</v>
      </c>
      <c r="AK322" s="85" t="s">
        <v>3814</v>
      </c>
      <c r="AL322" s="85" t="s">
        <v>3187</v>
      </c>
      <c r="AM322" s="85" t="s">
        <v>385</v>
      </c>
      <c r="AN322" s="85" t="s">
        <v>3712</v>
      </c>
      <c r="AO322" s="85">
        <v>79553844</v>
      </c>
      <c r="AP322" s="85" t="s">
        <v>3713</v>
      </c>
      <c r="AQ322" s="85"/>
      <c r="AR322" s="85"/>
      <c r="AS322" s="89">
        <v>46062</v>
      </c>
      <c r="AT322" s="85"/>
      <c r="AU322" s="85"/>
      <c r="AV322" s="85"/>
      <c r="AW322" s="85"/>
      <c r="AX322" s="85" t="s">
        <v>3714</v>
      </c>
      <c r="AY322" s="85" t="s">
        <v>147</v>
      </c>
      <c r="AZ322" s="105">
        <v>46031</v>
      </c>
      <c r="BA322" s="105">
        <v>46031</v>
      </c>
      <c r="BB322" s="115">
        <v>17000000</v>
      </c>
      <c r="BC322" s="105">
        <v>46035</v>
      </c>
      <c r="BD322" s="105">
        <v>46277</v>
      </c>
      <c r="BE322" s="105">
        <f t="shared" si="12"/>
        <v>46277</v>
      </c>
      <c r="BF322" s="122"/>
      <c r="BG322" s="85" t="s">
        <v>929</v>
      </c>
      <c r="BH322" s="110">
        <v>2125000</v>
      </c>
      <c r="BI322" s="85"/>
      <c r="BJ322" s="85"/>
      <c r="BK322" s="85"/>
      <c r="BL322" s="85"/>
      <c r="BM322" s="85"/>
      <c r="BN322" s="85"/>
      <c r="BO322" s="85"/>
      <c r="BP322" s="85"/>
      <c r="BQ322" s="85"/>
      <c r="BR322" s="85"/>
      <c r="BS322" s="85"/>
      <c r="BT322" s="85"/>
      <c r="BU322" s="85"/>
      <c r="BV322" s="85"/>
      <c r="BW322" s="85"/>
      <c r="BX322" s="85"/>
      <c r="BY322" s="85"/>
      <c r="BZ322" s="85"/>
      <c r="CA322" s="85"/>
      <c r="CB322" s="85"/>
      <c r="CC322" s="85"/>
      <c r="CD322" s="85"/>
      <c r="CE322" s="85"/>
      <c r="CF322" s="85"/>
      <c r="CG322" s="85"/>
      <c r="CH322" s="85"/>
      <c r="CI322" s="85"/>
      <c r="CJ322" s="85"/>
      <c r="CK322" s="85"/>
      <c r="CL322" s="85">
        <v>0</v>
      </c>
      <c r="CM322" s="110">
        <v>17000000</v>
      </c>
      <c r="CN322" s="85"/>
      <c r="CO322" s="89">
        <v>46277</v>
      </c>
      <c r="CP322" s="89">
        <f t="shared" si="11"/>
        <v>46457</v>
      </c>
      <c r="CQ322" s="115">
        <v>17000000</v>
      </c>
      <c r="CR322" s="85" t="s">
        <v>172</v>
      </c>
      <c r="CS322" s="89">
        <v>46032</v>
      </c>
      <c r="CT322" s="128" t="s">
        <v>3815</v>
      </c>
      <c r="CU322" s="85"/>
      <c r="CV322" s="85"/>
      <c r="CW322" s="85" t="s">
        <v>3752</v>
      </c>
      <c r="CX322" s="85" t="s">
        <v>461</v>
      </c>
      <c r="CY322" s="85" t="s">
        <v>957</v>
      </c>
      <c r="CZ322" s="85">
        <v>2583</v>
      </c>
      <c r="DA322" s="85" t="s">
        <v>3614</v>
      </c>
      <c r="DB322" s="85">
        <v>5</v>
      </c>
      <c r="DC322" s="85" t="s">
        <v>153</v>
      </c>
      <c r="DD322" s="85"/>
      <c r="DE322" s="85"/>
      <c r="DF322" s="85"/>
      <c r="DG322" s="85"/>
      <c r="DH322" s="85"/>
      <c r="DI322" s="85"/>
      <c r="DJ322" s="85"/>
      <c r="DK322" s="85"/>
      <c r="DL322" s="85"/>
      <c r="DM322" s="85"/>
      <c r="DN322" s="85"/>
      <c r="DO322" s="85"/>
      <c r="DP322" s="85"/>
      <c r="DQ322" s="85"/>
      <c r="DR322" s="85"/>
      <c r="DS322" s="85"/>
      <c r="DT322" s="86"/>
      <c r="DU322" s="81"/>
      <c r="DV322" s="72"/>
      <c r="DW322" s="72"/>
      <c r="DX322" s="72"/>
      <c r="DY322" s="72"/>
      <c r="DZ322" s="74"/>
      <c r="EA322" s="68"/>
      <c r="EB322" s="68"/>
      <c r="EC322" s="68"/>
      <c r="ED322" s="68"/>
      <c r="EE322" s="68"/>
      <c r="EF322" s="68"/>
      <c r="EG322" s="68"/>
      <c r="EH322" s="68"/>
      <c r="EI322" s="68"/>
      <c r="EJ322" s="68"/>
      <c r="EK322" s="68"/>
    </row>
    <row r="323" spans="1:141" ht="30" customHeight="1">
      <c r="A323" s="2" t="s">
        <v>2064</v>
      </c>
      <c r="B323" s="84">
        <v>2026</v>
      </c>
      <c r="C323" s="85" t="s">
        <v>3816</v>
      </c>
      <c r="D323" s="85" t="e">
        <v>#REF!</v>
      </c>
      <c r="E323" s="85" t="s">
        <v>125</v>
      </c>
      <c r="F323" s="85">
        <v>147350</v>
      </c>
      <c r="G323" s="89">
        <v>46031</v>
      </c>
      <c r="H323" s="85" t="s">
        <v>3740</v>
      </c>
      <c r="I323" s="85" t="s">
        <v>3817</v>
      </c>
      <c r="J323" s="92" t="s">
        <v>3818</v>
      </c>
      <c r="K323" s="92" t="s">
        <v>3819</v>
      </c>
      <c r="L323" s="85" t="s">
        <v>3820</v>
      </c>
      <c r="M323" s="85" t="s">
        <v>3745</v>
      </c>
      <c r="N323" s="85">
        <v>80111700</v>
      </c>
      <c r="O323" s="85" t="s">
        <v>3746</v>
      </c>
      <c r="P323" s="85" t="s">
        <v>3821</v>
      </c>
      <c r="Q323" s="85">
        <v>155</v>
      </c>
      <c r="R323" s="89">
        <v>46030</v>
      </c>
      <c r="S323" s="85">
        <v>34</v>
      </c>
      <c r="T323" s="89">
        <v>46035</v>
      </c>
      <c r="U323" s="85" t="s">
        <v>3609</v>
      </c>
      <c r="V323" s="85" t="s">
        <v>135</v>
      </c>
      <c r="W323" s="85" t="s">
        <v>460</v>
      </c>
      <c r="X323" s="85">
        <v>1</v>
      </c>
      <c r="Y323" s="85" t="s">
        <v>3778</v>
      </c>
      <c r="Z323" s="85" t="s">
        <v>3820</v>
      </c>
      <c r="AA323" s="85" t="s">
        <v>138</v>
      </c>
      <c r="AB323" s="85" t="s">
        <v>139</v>
      </c>
      <c r="AC323" s="85" t="s">
        <v>218</v>
      </c>
      <c r="AD323" s="85"/>
      <c r="AE323" s="85">
        <v>1233911424</v>
      </c>
      <c r="AF323" s="85">
        <v>5</v>
      </c>
      <c r="AG323" s="89">
        <v>36428</v>
      </c>
      <c r="AH323" s="85" t="s">
        <v>3822</v>
      </c>
      <c r="AI323" s="85"/>
      <c r="AJ323" s="92">
        <v>3045921567</v>
      </c>
      <c r="AK323" s="85" t="s">
        <v>3660</v>
      </c>
      <c r="AL323" s="85" t="s">
        <v>3187</v>
      </c>
      <c r="AM323" s="85" t="s">
        <v>222</v>
      </c>
      <c r="AN323" s="85" t="s">
        <v>3712</v>
      </c>
      <c r="AO323" s="85">
        <v>79553844</v>
      </c>
      <c r="AP323" s="85" t="s">
        <v>3713</v>
      </c>
      <c r="AQ323" s="85"/>
      <c r="AR323" s="85"/>
      <c r="AS323" s="89">
        <v>46062</v>
      </c>
      <c r="AT323" s="85"/>
      <c r="AU323" s="85"/>
      <c r="AV323" s="85"/>
      <c r="AW323" s="85"/>
      <c r="AX323" s="85" t="s">
        <v>3714</v>
      </c>
      <c r="AY323" s="85" t="s">
        <v>147</v>
      </c>
      <c r="AZ323" s="105">
        <v>46031</v>
      </c>
      <c r="BA323" s="105">
        <v>46031</v>
      </c>
      <c r="BB323" s="115">
        <v>17000000</v>
      </c>
      <c r="BC323" s="105">
        <v>46035</v>
      </c>
      <c r="BD323" s="105">
        <v>46277</v>
      </c>
      <c r="BE323" s="105">
        <f t="shared" si="12"/>
        <v>46277</v>
      </c>
      <c r="BF323" s="122"/>
      <c r="BG323" s="85" t="s">
        <v>929</v>
      </c>
      <c r="BH323" s="110">
        <v>2125000</v>
      </c>
      <c r="BI323" s="85"/>
      <c r="BJ323" s="85"/>
      <c r="BK323" s="85"/>
      <c r="BL323" s="85"/>
      <c r="BM323" s="85"/>
      <c r="BN323" s="85"/>
      <c r="BO323" s="85"/>
      <c r="BP323" s="85"/>
      <c r="BQ323" s="85"/>
      <c r="BR323" s="85"/>
      <c r="BS323" s="85"/>
      <c r="BT323" s="85"/>
      <c r="BU323" s="85"/>
      <c r="BV323" s="85"/>
      <c r="BW323" s="85"/>
      <c r="BX323" s="85"/>
      <c r="BY323" s="85"/>
      <c r="BZ323" s="85"/>
      <c r="CA323" s="85"/>
      <c r="CB323" s="85"/>
      <c r="CC323" s="85"/>
      <c r="CD323" s="85"/>
      <c r="CE323" s="85"/>
      <c r="CF323" s="85"/>
      <c r="CG323" s="85"/>
      <c r="CH323" s="85"/>
      <c r="CI323" s="85"/>
      <c r="CJ323" s="85"/>
      <c r="CK323" s="85"/>
      <c r="CL323" s="85">
        <v>0</v>
      </c>
      <c r="CM323" s="110">
        <v>17000000</v>
      </c>
      <c r="CN323" s="85"/>
      <c r="CO323" s="89">
        <v>46277</v>
      </c>
      <c r="CP323" s="89">
        <f t="shared" si="11"/>
        <v>46457</v>
      </c>
      <c r="CQ323" s="115">
        <v>17000000</v>
      </c>
      <c r="CR323" s="85" t="s">
        <v>172</v>
      </c>
      <c r="CS323" s="89">
        <v>46032</v>
      </c>
      <c r="CT323" s="128" t="s">
        <v>3823</v>
      </c>
      <c r="CU323" s="85"/>
      <c r="CV323" s="85"/>
      <c r="CW323" s="85" t="s">
        <v>3752</v>
      </c>
      <c r="CX323" s="85" t="s">
        <v>218</v>
      </c>
      <c r="CY323" s="85" t="s">
        <v>3824</v>
      </c>
      <c r="CZ323" s="85">
        <v>2583</v>
      </c>
      <c r="DA323" s="85" t="s">
        <v>3614</v>
      </c>
      <c r="DB323" s="85">
        <v>5</v>
      </c>
      <c r="DC323" s="85" t="s">
        <v>153</v>
      </c>
      <c r="DD323" s="85"/>
      <c r="DE323" s="85"/>
      <c r="DF323" s="85"/>
      <c r="DG323" s="85"/>
      <c r="DH323" s="85"/>
      <c r="DI323" s="85"/>
      <c r="DJ323" s="85"/>
      <c r="DK323" s="85"/>
      <c r="DL323" s="85"/>
      <c r="DM323" s="85"/>
      <c r="DN323" s="85"/>
      <c r="DO323" s="85"/>
      <c r="DP323" s="85"/>
      <c r="DQ323" s="85"/>
      <c r="DR323" s="85"/>
      <c r="DS323" s="85"/>
      <c r="DT323" s="86"/>
      <c r="DU323" s="81"/>
      <c r="DV323" s="72"/>
      <c r="DW323" s="72"/>
      <c r="DX323" s="72"/>
      <c r="DY323" s="72"/>
      <c r="DZ323" s="74"/>
      <c r="EA323" s="68"/>
      <c r="EB323" s="68"/>
      <c r="EC323" s="68"/>
      <c r="ED323" s="68"/>
      <c r="EE323" s="68"/>
      <c r="EF323" s="68"/>
      <c r="EG323" s="68"/>
      <c r="EH323" s="68"/>
      <c r="EI323" s="68"/>
      <c r="EJ323" s="68"/>
      <c r="EK323" s="68"/>
    </row>
    <row r="324" spans="1:141" ht="30" customHeight="1">
      <c r="A324" s="2" t="s">
        <v>2064</v>
      </c>
      <c r="B324" s="84">
        <v>2026</v>
      </c>
      <c r="C324" s="85" t="s">
        <v>3825</v>
      </c>
      <c r="D324" s="85" t="e">
        <v>#REF!</v>
      </c>
      <c r="E324" s="85" t="s">
        <v>125</v>
      </c>
      <c r="F324" s="85">
        <v>147350</v>
      </c>
      <c r="G324" s="89">
        <v>46031</v>
      </c>
      <c r="H324" s="85" t="s">
        <v>3740</v>
      </c>
      <c r="I324" s="85" t="s">
        <v>3826</v>
      </c>
      <c r="J324" s="92" t="s">
        <v>3827</v>
      </c>
      <c r="K324" s="92" t="s">
        <v>3828</v>
      </c>
      <c r="L324" s="85" t="s">
        <v>3829</v>
      </c>
      <c r="M324" s="85" t="s">
        <v>3745</v>
      </c>
      <c r="N324" s="85">
        <v>80111700</v>
      </c>
      <c r="O324" s="85" t="s">
        <v>3746</v>
      </c>
      <c r="P324" s="85" t="s">
        <v>3830</v>
      </c>
      <c r="Q324" s="85">
        <v>155</v>
      </c>
      <c r="R324" s="89">
        <v>46030</v>
      </c>
      <c r="S324" s="85">
        <v>35</v>
      </c>
      <c r="T324" s="89">
        <v>46035</v>
      </c>
      <c r="U324" s="85" t="s">
        <v>3609</v>
      </c>
      <c r="V324" s="85" t="s">
        <v>135</v>
      </c>
      <c r="W324" s="85" t="s">
        <v>460</v>
      </c>
      <c r="X324" s="85">
        <v>1</v>
      </c>
      <c r="Y324" s="85" t="s">
        <v>3778</v>
      </c>
      <c r="Z324" s="85" t="s">
        <v>3829</v>
      </c>
      <c r="AA324" s="85" t="s">
        <v>138</v>
      </c>
      <c r="AB324" s="85" t="s">
        <v>164</v>
      </c>
      <c r="AC324" s="85" t="s">
        <v>461</v>
      </c>
      <c r="AD324" s="85"/>
      <c r="AE324" s="85">
        <v>80250350</v>
      </c>
      <c r="AF324" s="85">
        <v>6</v>
      </c>
      <c r="AG324" s="89">
        <v>30893</v>
      </c>
      <c r="AH324" s="85" t="s">
        <v>3831</v>
      </c>
      <c r="AI324" s="85"/>
      <c r="AJ324" s="92">
        <v>3223426480</v>
      </c>
      <c r="AK324" s="85" t="s">
        <v>3832</v>
      </c>
      <c r="AL324" s="85" t="s">
        <v>3187</v>
      </c>
      <c r="AM324" s="85" t="s">
        <v>144</v>
      </c>
      <c r="AN324" s="85" t="s">
        <v>3712</v>
      </c>
      <c r="AO324" s="85">
        <v>79553844</v>
      </c>
      <c r="AP324" s="85" t="s">
        <v>3713</v>
      </c>
      <c r="AQ324" s="85"/>
      <c r="AR324" s="85"/>
      <c r="AS324" s="89">
        <v>46062</v>
      </c>
      <c r="AT324" s="85"/>
      <c r="AU324" s="85"/>
      <c r="AV324" s="85"/>
      <c r="AW324" s="85"/>
      <c r="AX324" s="85" t="s">
        <v>3714</v>
      </c>
      <c r="AY324" s="85" t="s">
        <v>147</v>
      </c>
      <c r="AZ324" s="105">
        <v>46031</v>
      </c>
      <c r="BA324" s="105">
        <v>46031</v>
      </c>
      <c r="BB324" s="115">
        <v>17000000</v>
      </c>
      <c r="BC324" s="105">
        <v>46035</v>
      </c>
      <c r="BD324" s="105">
        <v>46277</v>
      </c>
      <c r="BE324" s="105">
        <f t="shared" si="12"/>
        <v>46277</v>
      </c>
      <c r="BF324" s="122"/>
      <c r="BG324" s="85" t="s">
        <v>929</v>
      </c>
      <c r="BH324" s="110">
        <v>2125000</v>
      </c>
      <c r="BI324" s="85"/>
      <c r="BJ324" s="85"/>
      <c r="BK324" s="85"/>
      <c r="BL324" s="85"/>
      <c r="BM324" s="85"/>
      <c r="BN324" s="85"/>
      <c r="BO324" s="85"/>
      <c r="BP324" s="85"/>
      <c r="BQ324" s="85"/>
      <c r="BR324" s="85"/>
      <c r="BS324" s="85"/>
      <c r="BT324" s="85"/>
      <c r="BU324" s="85"/>
      <c r="BV324" s="85"/>
      <c r="BW324" s="85"/>
      <c r="BX324" s="85"/>
      <c r="BY324" s="85"/>
      <c r="BZ324" s="85"/>
      <c r="CA324" s="85"/>
      <c r="CB324" s="85"/>
      <c r="CC324" s="85"/>
      <c r="CD324" s="85"/>
      <c r="CE324" s="85"/>
      <c r="CF324" s="85"/>
      <c r="CG324" s="85"/>
      <c r="CH324" s="85"/>
      <c r="CI324" s="85"/>
      <c r="CJ324" s="85"/>
      <c r="CK324" s="85"/>
      <c r="CL324" s="85">
        <v>0</v>
      </c>
      <c r="CM324" s="110">
        <v>17000000</v>
      </c>
      <c r="CN324" s="85"/>
      <c r="CO324" s="89">
        <v>46277</v>
      </c>
      <c r="CP324" s="89">
        <f t="shared" ref="CP324:CP387" si="13">+$CO324+180</f>
        <v>46457</v>
      </c>
      <c r="CQ324" s="115">
        <v>17000000</v>
      </c>
      <c r="CR324" s="85" t="s">
        <v>3833</v>
      </c>
      <c r="CS324" s="89">
        <v>46032</v>
      </c>
      <c r="CT324" s="128" t="s">
        <v>3834</v>
      </c>
      <c r="CU324" s="85"/>
      <c r="CV324" s="85"/>
      <c r="CW324" s="85" t="s">
        <v>3752</v>
      </c>
      <c r="CX324" s="85" t="s">
        <v>461</v>
      </c>
      <c r="CY324" s="85" t="s">
        <v>957</v>
      </c>
      <c r="CZ324" s="85">
        <v>2583</v>
      </c>
      <c r="DA324" s="85" t="s">
        <v>3614</v>
      </c>
      <c r="DB324" s="85">
        <v>5</v>
      </c>
      <c r="DC324" s="85" t="s">
        <v>153</v>
      </c>
      <c r="DD324" s="85"/>
      <c r="DE324" s="85"/>
      <c r="DF324" s="85"/>
      <c r="DG324" s="85"/>
      <c r="DH324" s="85"/>
      <c r="DI324" s="85"/>
      <c r="DJ324" s="85"/>
      <c r="DK324" s="85"/>
      <c r="DL324" s="85"/>
      <c r="DM324" s="85"/>
      <c r="DN324" s="85"/>
      <c r="DO324" s="85"/>
      <c r="DP324" s="85"/>
      <c r="DQ324" s="85"/>
      <c r="DR324" s="85"/>
      <c r="DS324" s="85"/>
      <c r="DT324" s="86"/>
      <c r="DU324" s="81"/>
      <c r="DV324" s="72"/>
      <c r="DW324" s="72"/>
      <c r="DX324" s="72"/>
      <c r="DY324" s="72"/>
      <c r="DZ324" s="74"/>
      <c r="EA324" s="68"/>
      <c r="EB324" s="68"/>
      <c r="EC324" s="68"/>
      <c r="ED324" s="68"/>
      <c r="EE324" s="68"/>
      <c r="EF324" s="68"/>
      <c r="EG324" s="68"/>
      <c r="EH324" s="68"/>
      <c r="EI324" s="68"/>
      <c r="EJ324" s="68"/>
      <c r="EK324" s="68"/>
    </row>
    <row r="325" spans="1:141" ht="30" customHeight="1">
      <c r="A325" s="2" t="s">
        <v>2064</v>
      </c>
      <c r="B325" s="84">
        <v>2026</v>
      </c>
      <c r="C325" s="85" t="s">
        <v>3835</v>
      </c>
      <c r="D325" s="85" t="e">
        <v>#REF!</v>
      </c>
      <c r="E325" s="85" t="s">
        <v>125</v>
      </c>
      <c r="F325" s="85">
        <v>147365</v>
      </c>
      <c r="G325" s="89">
        <v>46031</v>
      </c>
      <c r="H325" s="85" t="s">
        <v>3836</v>
      </c>
      <c r="I325" s="85" t="s">
        <v>3837</v>
      </c>
      <c r="J325" s="92" t="s">
        <v>3838</v>
      </c>
      <c r="K325" s="92" t="s">
        <v>3839</v>
      </c>
      <c r="L325" s="85" t="s">
        <v>3840</v>
      </c>
      <c r="M325" s="85" t="s">
        <v>3841</v>
      </c>
      <c r="N325" s="85">
        <v>80111700</v>
      </c>
      <c r="O325" s="85" t="s">
        <v>3842</v>
      </c>
      <c r="P325" s="85" t="s">
        <v>3843</v>
      </c>
      <c r="Q325" s="85">
        <v>156</v>
      </c>
      <c r="R325" s="89">
        <v>46030</v>
      </c>
      <c r="S325" s="85">
        <v>37</v>
      </c>
      <c r="T325" s="89">
        <v>46035</v>
      </c>
      <c r="U325" s="85" t="s">
        <v>3609</v>
      </c>
      <c r="V325" s="85" t="s">
        <v>135</v>
      </c>
      <c r="W325" s="85" t="s">
        <v>460</v>
      </c>
      <c r="X325" s="85">
        <v>1</v>
      </c>
      <c r="Y325" s="85" t="s">
        <v>3778</v>
      </c>
      <c r="Z325" s="85" t="s">
        <v>3840</v>
      </c>
      <c r="AA325" s="85" t="s">
        <v>138</v>
      </c>
      <c r="AB325" s="85" t="s">
        <v>164</v>
      </c>
      <c r="AC325" s="85" t="s">
        <v>461</v>
      </c>
      <c r="AD325" s="85"/>
      <c r="AE325" s="85">
        <v>1019130103</v>
      </c>
      <c r="AF325" s="85">
        <v>8</v>
      </c>
      <c r="AG325" s="89">
        <v>35564</v>
      </c>
      <c r="AH325" s="85" t="s">
        <v>3844</v>
      </c>
      <c r="AI325" s="85"/>
      <c r="AJ325" s="92">
        <v>3115676011</v>
      </c>
      <c r="AK325" s="85" t="s">
        <v>3845</v>
      </c>
      <c r="AL325" s="85" t="s">
        <v>3187</v>
      </c>
      <c r="AM325" s="85" t="s">
        <v>144</v>
      </c>
      <c r="AN325" s="85" t="s">
        <v>3712</v>
      </c>
      <c r="AO325" s="85">
        <v>79553844</v>
      </c>
      <c r="AP325" s="85" t="s">
        <v>3713</v>
      </c>
      <c r="AQ325" s="85"/>
      <c r="AR325" s="85"/>
      <c r="AS325" s="89">
        <v>46062</v>
      </c>
      <c r="AT325" s="85"/>
      <c r="AU325" s="85"/>
      <c r="AV325" s="85"/>
      <c r="AW325" s="85"/>
      <c r="AX325" s="85" t="s">
        <v>3714</v>
      </c>
      <c r="AY325" s="85" t="s">
        <v>147</v>
      </c>
      <c r="AZ325" s="105">
        <v>46031</v>
      </c>
      <c r="BA325" s="105">
        <v>46031</v>
      </c>
      <c r="BB325" s="115">
        <v>24520000</v>
      </c>
      <c r="BC325" s="105">
        <v>46035</v>
      </c>
      <c r="BD325" s="105">
        <v>46277</v>
      </c>
      <c r="BE325" s="105">
        <f t="shared" si="12"/>
        <v>46277</v>
      </c>
      <c r="BF325" s="122"/>
      <c r="BG325" s="85" t="s">
        <v>929</v>
      </c>
      <c r="BH325" s="110">
        <v>3065000</v>
      </c>
      <c r="BI325" s="85"/>
      <c r="BJ325" s="85"/>
      <c r="BK325" s="85"/>
      <c r="BL325" s="85"/>
      <c r="BM325" s="85"/>
      <c r="BN325" s="85"/>
      <c r="BO325" s="85"/>
      <c r="BP325" s="85"/>
      <c r="BQ325" s="85"/>
      <c r="BR325" s="85"/>
      <c r="BS325" s="85"/>
      <c r="BT325" s="85"/>
      <c r="BU325" s="85"/>
      <c r="BV325" s="85"/>
      <c r="BW325" s="85"/>
      <c r="BX325" s="85"/>
      <c r="BY325" s="85"/>
      <c r="BZ325" s="85"/>
      <c r="CA325" s="85"/>
      <c r="CB325" s="85"/>
      <c r="CC325" s="85"/>
      <c r="CD325" s="85"/>
      <c r="CE325" s="85"/>
      <c r="CF325" s="85"/>
      <c r="CG325" s="85"/>
      <c r="CH325" s="85"/>
      <c r="CI325" s="85"/>
      <c r="CJ325" s="85"/>
      <c r="CK325" s="85"/>
      <c r="CL325" s="85">
        <v>0</v>
      </c>
      <c r="CM325" s="110">
        <v>24520000</v>
      </c>
      <c r="CN325" s="85"/>
      <c r="CO325" s="89">
        <v>46277</v>
      </c>
      <c r="CP325" s="89">
        <f t="shared" si="13"/>
        <v>46457</v>
      </c>
      <c r="CQ325" s="115">
        <v>24520000</v>
      </c>
      <c r="CR325" s="85" t="s">
        <v>1134</v>
      </c>
      <c r="CS325" s="89">
        <v>46032</v>
      </c>
      <c r="CT325" s="128">
        <v>1446101154621</v>
      </c>
      <c r="CU325" s="85"/>
      <c r="CV325" s="85"/>
      <c r="CW325" s="85" t="s">
        <v>3846</v>
      </c>
      <c r="CX325" s="85" t="s">
        <v>461</v>
      </c>
      <c r="CY325" s="85" t="s">
        <v>1214</v>
      </c>
      <c r="CZ325" s="85">
        <v>2583</v>
      </c>
      <c r="DA325" s="85" t="s">
        <v>3614</v>
      </c>
      <c r="DB325" s="85">
        <v>5</v>
      </c>
      <c r="DC325" s="85" t="s">
        <v>153</v>
      </c>
      <c r="DD325" s="85"/>
      <c r="DE325" s="85"/>
      <c r="DF325" s="85"/>
      <c r="DG325" s="85"/>
      <c r="DH325" s="85"/>
      <c r="DI325" s="85"/>
      <c r="DJ325" s="85"/>
      <c r="DK325" s="85"/>
      <c r="DL325" s="85"/>
      <c r="DM325" s="85"/>
      <c r="DN325" s="85"/>
      <c r="DO325" s="85"/>
      <c r="DP325" s="85"/>
      <c r="DQ325" s="85"/>
      <c r="DR325" s="85"/>
      <c r="DS325" s="85"/>
      <c r="DT325" s="86"/>
      <c r="DU325" s="81"/>
      <c r="DV325" s="72"/>
      <c r="DW325" s="72"/>
      <c r="DX325" s="72"/>
      <c r="DY325" s="72"/>
      <c r="DZ325" s="74"/>
      <c r="EA325" s="68"/>
      <c r="EB325" s="68"/>
      <c r="EC325" s="68"/>
      <c r="ED325" s="68"/>
      <c r="EE325" s="68"/>
      <c r="EF325" s="68"/>
      <c r="EG325" s="68"/>
      <c r="EH325" s="68"/>
      <c r="EI325" s="68"/>
      <c r="EJ325" s="68"/>
      <c r="EK325" s="68"/>
    </row>
    <row r="326" spans="1:141" ht="30" customHeight="1">
      <c r="A326" s="2" t="s">
        <v>2064</v>
      </c>
      <c r="B326" s="84">
        <v>2026</v>
      </c>
      <c r="C326" s="85" t="s">
        <v>3847</v>
      </c>
      <c r="D326" s="85" t="e">
        <v>#REF!</v>
      </c>
      <c r="E326" s="85" t="s">
        <v>125</v>
      </c>
      <c r="F326" s="85">
        <v>147365</v>
      </c>
      <c r="G326" s="89">
        <v>46031</v>
      </c>
      <c r="H326" s="85" t="s">
        <v>3836</v>
      </c>
      <c r="I326" s="85" t="s">
        <v>3848</v>
      </c>
      <c r="J326" s="92" t="s">
        <v>3849</v>
      </c>
      <c r="K326" s="92" t="s">
        <v>3850</v>
      </c>
      <c r="L326" s="85" t="s">
        <v>3851</v>
      </c>
      <c r="M326" s="85" t="s">
        <v>3841</v>
      </c>
      <c r="N326" s="85">
        <v>80111700</v>
      </c>
      <c r="O326" s="85" t="s">
        <v>3842</v>
      </c>
      <c r="P326" s="85" t="s">
        <v>3852</v>
      </c>
      <c r="Q326" s="85">
        <v>156</v>
      </c>
      <c r="R326" s="89">
        <v>46030</v>
      </c>
      <c r="S326" s="85">
        <v>38</v>
      </c>
      <c r="T326" s="89">
        <v>46035</v>
      </c>
      <c r="U326" s="85" t="s">
        <v>3609</v>
      </c>
      <c r="V326" s="85" t="s">
        <v>135</v>
      </c>
      <c r="W326" s="85" t="s">
        <v>460</v>
      </c>
      <c r="X326" s="85">
        <v>1</v>
      </c>
      <c r="Y326" s="85" t="s">
        <v>3778</v>
      </c>
      <c r="Z326" s="85" t="s">
        <v>3851</v>
      </c>
      <c r="AA326" s="85" t="s">
        <v>138</v>
      </c>
      <c r="AB326" s="85" t="s">
        <v>164</v>
      </c>
      <c r="AC326" s="85" t="s">
        <v>846</v>
      </c>
      <c r="AD326" s="85"/>
      <c r="AE326" s="85">
        <v>1019081112</v>
      </c>
      <c r="AF326" s="85">
        <v>3</v>
      </c>
      <c r="AG326" s="89">
        <v>34059</v>
      </c>
      <c r="AH326" s="85" t="s">
        <v>3853</v>
      </c>
      <c r="AI326" s="85"/>
      <c r="AJ326" s="92">
        <v>3058181678</v>
      </c>
      <c r="AK326" s="85" t="s">
        <v>3854</v>
      </c>
      <c r="AL326" s="85" t="s">
        <v>3187</v>
      </c>
      <c r="AM326" s="85" t="s">
        <v>144</v>
      </c>
      <c r="AN326" s="85" t="s">
        <v>3712</v>
      </c>
      <c r="AO326" s="85">
        <v>79553844</v>
      </c>
      <c r="AP326" s="85" t="s">
        <v>3713</v>
      </c>
      <c r="AQ326" s="85"/>
      <c r="AR326" s="85"/>
      <c r="AS326" s="89">
        <v>46062</v>
      </c>
      <c r="AT326" s="85"/>
      <c r="AU326" s="85"/>
      <c r="AV326" s="85"/>
      <c r="AW326" s="85"/>
      <c r="AX326" s="85" t="s">
        <v>3714</v>
      </c>
      <c r="AY326" s="85" t="s">
        <v>147</v>
      </c>
      <c r="AZ326" s="105">
        <v>46031</v>
      </c>
      <c r="BA326" s="105">
        <v>46031</v>
      </c>
      <c r="BB326" s="115">
        <v>24520000</v>
      </c>
      <c r="BC326" s="105">
        <v>46035</v>
      </c>
      <c r="BD326" s="105">
        <v>46277</v>
      </c>
      <c r="BE326" s="105">
        <f t="shared" si="12"/>
        <v>46277</v>
      </c>
      <c r="BF326" s="122"/>
      <c r="BG326" s="85" t="s">
        <v>929</v>
      </c>
      <c r="BH326" s="110">
        <v>3065000</v>
      </c>
      <c r="BI326" s="85"/>
      <c r="BJ326" s="85"/>
      <c r="BK326" s="85"/>
      <c r="BL326" s="85"/>
      <c r="BM326" s="85"/>
      <c r="BN326" s="85"/>
      <c r="BO326" s="85"/>
      <c r="BP326" s="85"/>
      <c r="BQ326" s="85"/>
      <c r="BR326" s="85"/>
      <c r="BS326" s="85"/>
      <c r="BT326" s="85"/>
      <c r="BU326" s="85"/>
      <c r="BV326" s="85"/>
      <c r="BW326" s="85"/>
      <c r="BX326" s="85"/>
      <c r="BY326" s="85"/>
      <c r="BZ326" s="85"/>
      <c r="CA326" s="85"/>
      <c r="CB326" s="85"/>
      <c r="CC326" s="85"/>
      <c r="CD326" s="85"/>
      <c r="CE326" s="85"/>
      <c r="CF326" s="85"/>
      <c r="CG326" s="85"/>
      <c r="CH326" s="85"/>
      <c r="CI326" s="85"/>
      <c r="CJ326" s="85"/>
      <c r="CK326" s="85"/>
      <c r="CL326" s="85">
        <v>0</v>
      </c>
      <c r="CM326" s="110">
        <v>24520000</v>
      </c>
      <c r="CN326" s="85"/>
      <c r="CO326" s="89">
        <v>46277</v>
      </c>
      <c r="CP326" s="89">
        <f t="shared" si="13"/>
        <v>46457</v>
      </c>
      <c r="CQ326" s="115">
        <v>24520000</v>
      </c>
      <c r="CR326" s="85" t="s">
        <v>172</v>
      </c>
      <c r="CS326" s="89">
        <v>46032</v>
      </c>
      <c r="CT326" s="128" t="s">
        <v>3855</v>
      </c>
      <c r="CU326" s="85"/>
      <c r="CV326" s="85"/>
      <c r="CW326" s="85" t="s">
        <v>3846</v>
      </c>
      <c r="CX326" s="85" t="s">
        <v>846</v>
      </c>
      <c r="CY326" s="85" t="s">
        <v>1849</v>
      </c>
      <c r="CZ326" s="85">
        <v>2583</v>
      </c>
      <c r="DA326" s="85" t="s">
        <v>3614</v>
      </c>
      <c r="DB326" s="85">
        <v>5</v>
      </c>
      <c r="DC326" s="85" t="s">
        <v>153</v>
      </c>
      <c r="DD326" s="85"/>
      <c r="DE326" s="85"/>
      <c r="DF326" s="85"/>
      <c r="DG326" s="85"/>
      <c r="DH326" s="85"/>
      <c r="DI326" s="85"/>
      <c r="DJ326" s="85"/>
      <c r="DK326" s="85"/>
      <c r="DL326" s="85"/>
      <c r="DM326" s="85"/>
      <c r="DN326" s="85"/>
      <c r="DO326" s="85"/>
      <c r="DP326" s="85"/>
      <c r="DQ326" s="85"/>
      <c r="DR326" s="85"/>
      <c r="DS326" s="85"/>
      <c r="DT326" s="86"/>
      <c r="DU326" s="81"/>
      <c r="DV326" s="72"/>
      <c r="DW326" s="72"/>
      <c r="DX326" s="72"/>
      <c r="DY326" s="72"/>
      <c r="DZ326" s="74"/>
      <c r="EA326" s="68"/>
      <c r="EB326" s="68"/>
      <c r="EC326" s="68"/>
      <c r="ED326" s="68"/>
      <c r="EE326" s="68"/>
      <c r="EF326" s="68"/>
      <c r="EG326" s="68"/>
      <c r="EH326" s="68"/>
      <c r="EI326" s="68"/>
      <c r="EJ326" s="68"/>
      <c r="EK326" s="68"/>
    </row>
    <row r="327" spans="1:141" ht="30" customHeight="1">
      <c r="A327" s="2" t="s">
        <v>2064</v>
      </c>
      <c r="B327" s="84">
        <v>2026</v>
      </c>
      <c r="C327" s="85" t="s">
        <v>3856</v>
      </c>
      <c r="D327" s="85" t="e">
        <v>#REF!</v>
      </c>
      <c r="E327" s="85" t="s">
        <v>125</v>
      </c>
      <c r="F327" s="85">
        <v>147365</v>
      </c>
      <c r="G327" s="89">
        <v>46031</v>
      </c>
      <c r="H327" s="85" t="s">
        <v>3836</v>
      </c>
      <c r="I327" s="85" t="s">
        <v>3857</v>
      </c>
      <c r="J327" s="92" t="s">
        <v>3858</v>
      </c>
      <c r="K327" s="92" t="s">
        <v>3859</v>
      </c>
      <c r="L327" s="85" t="s">
        <v>3860</v>
      </c>
      <c r="M327" s="85" t="s">
        <v>3841</v>
      </c>
      <c r="N327" s="85">
        <v>80111700</v>
      </c>
      <c r="O327" s="85" t="s">
        <v>3842</v>
      </c>
      <c r="P327" s="85" t="s">
        <v>3861</v>
      </c>
      <c r="Q327" s="85">
        <v>156</v>
      </c>
      <c r="R327" s="89">
        <v>46030</v>
      </c>
      <c r="S327" s="85">
        <v>39</v>
      </c>
      <c r="T327" s="89">
        <v>46035</v>
      </c>
      <c r="U327" s="85" t="s">
        <v>3609</v>
      </c>
      <c r="V327" s="85" t="s">
        <v>135</v>
      </c>
      <c r="W327" s="85" t="s">
        <v>460</v>
      </c>
      <c r="X327" s="85">
        <v>1</v>
      </c>
      <c r="Y327" s="85" t="s">
        <v>3778</v>
      </c>
      <c r="Z327" s="85" t="s">
        <v>3860</v>
      </c>
      <c r="AA327" s="85" t="s">
        <v>138</v>
      </c>
      <c r="AB327" s="85" t="s">
        <v>164</v>
      </c>
      <c r="AC327" s="85" t="s">
        <v>218</v>
      </c>
      <c r="AD327" s="85"/>
      <c r="AE327" s="85">
        <v>79573265</v>
      </c>
      <c r="AF327" s="85">
        <v>0</v>
      </c>
      <c r="AG327" s="89">
        <v>25797</v>
      </c>
      <c r="AH327" s="85" t="s">
        <v>3862</v>
      </c>
      <c r="AI327" s="85" t="e">
        <v>#REF!</v>
      </c>
      <c r="AJ327" s="92" t="s">
        <v>3863</v>
      </c>
      <c r="AK327" s="85" t="s">
        <v>3864</v>
      </c>
      <c r="AL327" s="85" t="s">
        <v>3187</v>
      </c>
      <c r="AM327" s="85" t="s">
        <v>3865</v>
      </c>
      <c r="AN327" s="85" t="s">
        <v>3712</v>
      </c>
      <c r="AO327" s="85">
        <v>79553844</v>
      </c>
      <c r="AP327" s="85" t="s">
        <v>3713</v>
      </c>
      <c r="AQ327" s="85"/>
      <c r="AR327" s="85"/>
      <c r="AS327" s="89">
        <v>46062</v>
      </c>
      <c r="AT327" s="85"/>
      <c r="AU327" s="85"/>
      <c r="AV327" s="85"/>
      <c r="AW327" s="85"/>
      <c r="AX327" s="85" t="s">
        <v>3714</v>
      </c>
      <c r="AY327" s="85" t="s">
        <v>147</v>
      </c>
      <c r="AZ327" s="105">
        <v>46031</v>
      </c>
      <c r="BA327" s="105">
        <v>46031</v>
      </c>
      <c r="BB327" s="115">
        <v>24520000</v>
      </c>
      <c r="BC327" s="105">
        <v>46035</v>
      </c>
      <c r="BD327" s="105">
        <v>46277</v>
      </c>
      <c r="BE327" s="105">
        <f t="shared" si="12"/>
        <v>46277</v>
      </c>
      <c r="BF327" s="122"/>
      <c r="BG327" s="85" t="s">
        <v>929</v>
      </c>
      <c r="BH327" s="110">
        <v>3065000</v>
      </c>
      <c r="BI327" s="85"/>
      <c r="BJ327" s="85"/>
      <c r="BK327" s="85"/>
      <c r="BL327" s="85"/>
      <c r="BM327" s="85"/>
      <c r="BN327" s="85"/>
      <c r="BO327" s="85"/>
      <c r="BP327" s="85"/>
      <c r="BQ327" s="85"/>
      <c r="BR327" s="85"/>
      <c r="BS327" s="85"/>
      <c r="BT327" s="85"/>
      <c r="BU327" s="85"/>
      <c r="BV327" s="85"/>
      <c r="BW327" s="85"/>
      <c r="BX327" s="85"/>
      <c r="BY327" s="85"/>
      <c r="BZ327" s="85"/>
      <c r="CA327" s="85"/>
      <c r="CB327" s="85"/>
      <c r="CC327" s="85"/>
      <c r="CD327" s="85"/>
      <c r="CE327" s="85"/>
      <c r="CF327" s="85"/>
      <c r="CG327" s="85"/>
      <c r="CH327" s="85"/>
      <c r="CI327" s="85"/>
      <c r="CJ327" s="85"/>
      <c r="CK327" s="85"/>
      <c r="CL327" s="85">
        <v>0</v>
      </c>
      <c r="CM327" s="110">
        <v>24520000</v>
      </c>
      <c r="CN327" s="85"/>
      <c r="CO327" s="89">
        <v>46277</v>
      </c>
      <c r="CP327" s="89">
        <f t="shared" si="13"/>
        <v>46457</v>
      </c>
      <c r="CQ327" s="115">
        <v>24520000</v>
      </c>
      <c r="CR327" s="85" t="s">
        <v>342</v>
      </c>
      <c r="CS327" s="89">
        <v>46032</v>
      </c>
      <c r="CT327" s="128" t="s">
        <v>3866</v>
      </c>
      <c r="CU327" s="85"/>
      <c r="CV327" s="85"/>
      <c r="CW327" s="85" t="s">
        <v>3846</v>
      </c>
      <c r="CX327" s="85" t="s">
        <v>218</v>
      </c>
      <c r="CY327" s="85" t="s">
        <v>3867</v>
      </c>
      <c r="CZ327" s="85">
        <v>2583</v>
      </c>
      <c r="DA327" s="85" t="s">
        <v>3614</v>
      </c>
      <c r="DB327" s="85">
        <v>5</v>
      </c>
      <c r="DC327" s="85" t="s">
        <v>153</v>
      </c>
      <c r="DD327" s="85"/>
      <c r="DE327" s="85"/>
      <c r="DF327" s="85"/>
      <c r="DG327" s="85"/>
      <c r="DH327" s="85"/>
      <c r="DI327" s="85"/>
      <c r="DJ327" s="85"/>
      <c r="DK327" s="85"/>
      <c r="DL327" s="85"/>
      <c r="DM327" s="85"/>
      <c r="DN327" s="85"/>
      <c r="DO327" s="85"/>
      <c r="DP327" s="85"/>
      <c r="DQ327" s="85"/>
      <c r="DR327" s="85"/>
      <c r="DS327" s="85"/>
      <c r="DT327" s="86"/>
      <c r="DU327" s="81"/>
      <c r="DV327" s="72"/>
      <c r="DW327" s="72"/>
      <c r="DX327" s="72"/>
      <c r="DY327" s="72"/>
      <c r="DZ327" s="74"/>
      <c r="EA327" s="68"/>
      <c r="EB327" s="68"/>
      <c r="EC327" s="68"/>
      <c r="ED327" s="68"/>
      <c r="EE327" s="68"/>
      <c r="EF327" s="68"/>
      <c r="EG327" s="68"/>
      <c r="EH327" s="68"/>
      <c r="EI327" s="68"/>
      <c r="EJ327" s="68"/>
      <c r="EK327" s="68"/>
    </row>
    <row r="328" spans="1:141" ht="30" customHeight="1">
      <c r="A328" s="2" t="s">
        <v>2064</v>
      </c>
      <c r="B328" s="84">
        <v>2026</v>
      </c>
      <c r="C328" s="85" t="s">
        <v>3868</v>
      </c>
      <c r="D328" s="85" t="e">
        <v>#REF!</v>
      </c>
      <c r="E328" s="85" t="s">
        <v>125</v>
      </c>
      <c r="F328" s="85">
        <v>147365</v>
      </c>
      <c r="G328" s="89">
        <v>46031</v>
      </c>
      <c r="H328" s="85" t="s">
        <v>3836</v>
      </c>
      <c r="I328" s="85" t="s">
        <v>3869</v>
      </c>
      <c r="J328" s="92" t="s">
        <v>3870</v>
      </c>
      <c r="K328" s="92" t="s">
        <v>3871</v>
      </c>
      <c r="L328" s="85" t="s">
        <v>3872</v>
      </c>
      <c r="M328" s="85" t="s">
        <v>3841</v>
      </c>
      <c r="N328" s="85">
        <v>80111700</v>
      </c>
      <c r="O328" s="85" t="s">
        <v>3842</v>
      </c>
      <c r="P328" s="85" t="s">
        <v>3873</v>
      </c>
      <c r="Q328" s="85">
        <v>156</v>
      </c>
      <c r="R328" s="89">
        <v>46030</v>
      </c>
      <c r="S328" s="85">
        <v>40</v>
      </c>
      <c r="T328" s="89">
        <v>46035</v>
      </c>
      <c r="U328" s="85" t="s">
        <v>3609</v>
      </c>
      <c r="V328" s="85" t="s">
        <v>135</v>
      </c>
      <c r="W328" s="85" t="s">
        <v>460</v>
      </c>
      <c r="X328" s="85">
        <v>1</v>
      </c>
      <c r="Y328" s="85" t="s">
        <v>3778</v>
      </c>
      <c r="Z328" s="85" t="s">
        <v>3872</v>
      </c>
      <c r="AA328" s="85" t="s">
        <v>138</v>
      </c>
      <c r="AB328" s="85" t="s">
        <v>164</v>
      </c>
      <c r="AC328" s="85" t="s">
        <v>203</v>
      </c>
      <c r="AD328" s="85"/>
      <c r="AE328" s="85">
        <v>1019028360</v>
      </c>
      <c r="AF328" s="85">
        <v>9</v>
      </c>
      <c r="AG328" s="89">
        <v>32441</v>
      </c>
      <c r="AH328" s="85" t="s">
        <v>3874</v>
      </c>
      <c r="AI328" s="85"/>
      <c r="AJ328" s="92" t="s">
        <v>3875</v>
      </c>
      <c r="AK328" s="85" t="s">
        <v>3876</v>
      </c>
      <c r="AL328" s="85" t="s">
        <v>3187</v>
      </c>
      <c r="AM328" s="85" t="s">
        <v>234</v>
      </c>
      <c r="AN328" s="85" t="s">
        <v>3712</v>
      </c>
      <c r="AO328" s="85">
        <v>79553844</v>
      </c>
      <c r="AP328" s="85" t="s">
        <v>3713</v>
      </c>
      <c r="AQ328" s="85"/>
      <c r="AR328" s="85"/>
      <c r="AS328" s="89">
        <v>46062</v>
      </c>
      <c r="AT328" s="85"/>
      <c r="AU328" s="85"/>
      <c r="AV328" s="85"/>
      <c r="AW328" s="85"/>
      <c r="AX328" s="85" t="s">
        <v>3714</v>
      </c>
      <c r="AY328" s="85" t="s">
        <v>147</v>
      </c>
      <c r="AZ328" s="105">
        <v>46031</v>
      </c>
      <c r="BA328" s="105">
        <v>46031</v>
      </c>
      <c r="BB328" s="115">
        <v>24520000</v>
      </c>
      <c r="BC328" s="105">
        <v>46035</v>
      </c>
      <c r="BD328" s="105">
        <v>46277</v>
      </c>
      <c r="BE328" s="105">
        <f t="shared" si="12"/>
        <v>46277</v>
      </c>
      <c r="BF328" s="122"/>
      <c r="BG328" s="85" t="s">
        <v>929</v>
      </c>
      <c r="BH328" s="110">
        <v>3065000</v>
      </c>
      <c r="BI328" s="85"/>
      <c r="BJ328" s="85"/>
      <c r="BK328" s="85"/>
      <c r="BL328" s="85"/>
      <c r="BM328" s="85"/>
      <c r="BN328" s="85"/>
      <c r="BO328" s="85"/>
      <c r="BP328" s="85"/>
      <c r="BQ328" s="85"/>
      <c r="BR328" s="85"/>
      <c r="BS328" s="85"/>
      <c r="BT328" s="85"/>
      <c r="BU328" s="85"/>
      <c r="BV328" s="85"/>
      <c r="BW328" s="85"/>
      <c r="BX328" s="85"/>
      <c r="BY328" s="85"/>
      <c r="BZ328" s="85"/>
      <c r="CA328" s="85"/>
      <c r="CB328" s="85"/>
      <c r="CC328" s="85"/>
      <c r="CD328" s="85"/>
      <c r="CE328" s="85"/>
      <c r="CF328" s="85"/>
      <c r="CG328" s="85"/>
      <c r="CH328" s="85"/>
      <c r="CI328" s="85"/>
      <c r="CJ328" s="85"/>
      <c r="CK328" s="85"/>
      <c r="CL328" s="85">
        <v>0</v>
      </c>
      <c r="CM328" s="110">
        <v>24520000</v>
      </c>
      <c r="CN328" s="85"/>
      <c r="CO328" s="89">
        <v>46277</v>
      </c>
      <c r="CP328" s="89">
        <f t="shared" si="13"/>
        <v>46457</v>
      </c>
      <c r="CQ328" s="115">
        <v>24520000</v>
      </c>
      <c r="CR328" s="85" t="s">
        <v>3221</v>
      </c>
      <c r="CS328" s="89">
        <v>46032</v>
      </c>
      <c r="CT328" s="128">
        <v>3344101271414</v>
      </c>
      <c r="CU328" s="85"/>
      <c r="CV328" s="85"/>
      <c r="CW328" s="85" t="s">
        <v>3846</v>
      </c>
      <c r="CX328" s="85" t="s">
        <v>203</v>
      </c>
      <c r="CY328" s="85" t="s">
        <v>324</v>
      </c>
      <c r="CZ328" s="85">
        <v>2583</v>
      </c>
      <c r="DA328" s="85" t="s">
        <v>3614</v>
      </c>
      <c r="DB328" s="85">
        <v>5</v>
      </c>
      <c r="DC328" s="85" t="s">
        <v>153</v>
      </c>
      <c r="DD328" s="85"/>
      <c r="DE328" s="85"/>
      <c r="DF328" s="85"/>
      <c r="DG328" s="85"/>
      <c r="DH328" s="85"/>
      <c r="DI328" s="85"/>
      <c r="DJ328" s="85"/>
      <c r="DK328" s="85"/>
      <c r="DL328" s="85"/>
      <c r="DM328" s="85"/>
      <c r="DN328" s="85"/>
      <c r="DO328" s="85"/>
      <c r="DP328" s="85"/>
      <c r="DQ328" s="85"/>
      <c r="DR328" s="85"/>
      <c r="DS328" s="85"/>
      <c r="DT328" s="86"/>
      <c r="DU328" s="81"/>
      <c r="DV328" s="72"/>
      <c r="DW328" s="72"/>
      <c r="DX328" s="72"/>
      <c r="DY328" s="72"/>
      <c r="DZ328" s="74"/>
      <c r="EA328" s="68"/>
      <c r="EB328" s="68"/>
      <c r="EC328" s="68"/>
      <c r="ED328" s="68"/>
      <c r="EE328" s="68"/>
      <c r="EF328" s="68"/>
      <c r="EG328" s="68"/>
      <c r="EH328" s="68"/>
      <c r="EI328" s="68"/>
      <c r="EJ328" s="68"/>
      <c r="EK328" s="68"/>
    </row>
    <row r="329" spans="1:141" ht="30" customHeight="1">
      <c r="A329" s="2" t="s">
        <v>2064</v>
      </c>
      <c r="B329" s="84">
        <v>2026</v>
      </c>
      <c r="C329" s="85" t="s">
        <v>3877</v>
      </c>
      <c r="D329" s="85" t="e">
        <v>#REF!</v>
      </c>
      <c r="E329" s="85" t="s">
        <v>125</v>
      </c>
      <c r="F329" s="85">
        <v>147365</v>
      </c>
      <c r="G329" s="89">
        <v>46031</v>
      </c>
      <c r="H329" s="85" t="s">
        <v>3836</v>
      </c>
      <c r="I329" s="85" t="s">
        <v>3878</v>
      </c>
      <c r="J329" s="92" t="s">
        <v>3879</v>
      </c>
      <c r="K329" s="92" t="s">
        <v>3880</v>
      </c>
      <c r="L329" s="85" t="s">
        <v>3881</v>
      </c>
      <c r="M329" s="85" t="s">
        <v>3841</v>
      </c>
      <c r="N329" s="85">
        <v>80111700</v>
      </c>
      <c r="O329" s="85" t="s">
        <v>3842</v>
      </c>
      <c r="P329" s="85" t="s">
        <v>3882</v>
      </c>
      <c r="Q329" s="85">
        <v>156</v>
      </c>
      <c r="R329" s="89">
        <v>46030</v>
      </c>
      <c r="S329" s="85">
        <v>41</v>
      </c>
      <c r="T329" s="89">
        <v>46035</v>
      </c>
      <c r="U329" s="85" t="s">
        <v>3609</v>
      </c>
      <c r="V329" s="85" t="s">
        <v>135</v>
      </c>
      <c r="W329" s="85" t="s">
        <v>460</v>
      </c>
      <c r="X329" s="85">
        <v>1</v>
      </c>
      <c r="Y329" s="85" t="s">
        <v>3778</v>
      </c>
      <c r="Z329" s="85" t="s">
        <v>3881</v>
      </c>
      <c r="AA329" s="85" t="s">
        <v>138</v>
      </c>
      <c r="AB329" s="85" t="s">
        <v>164</v>
      </c>
      <c r="AC329" s="85" t="s">
        <v>218</v>
      </c>
      <c r="AD329" s="85"/>
      <c r="AE329" s="85">
        <v>1001196773</v>
      </c>
      <c r="AF329" s="85">
        <v>0</v>
      </c>
      <c r="AG329" s="89">
        <v>36733</v>
      </c>
      <c r="AH329" s="85" t="s">
        <v>3883</v>
      </c>
      <c r="AI329" s="85"/>
      <c r="AJ329" s="92">
        <v>3225124821</v>
      </c>
      <c r="AK329" s="85" t="s">
        <v>3884</v>
      </c>
      <c r="AL329" s="85" t="s">
        <v>3187</v>
      </c>
      <c r="AM329" s="85" t="s">
        <v>144</v>
      </c>
      <c r="AN329" s="85" t="s">
        <v>3712</v>
      </c>
      <c r="AO329" s="85">
        <v>79553844</v>
      </c>
      <c r="AP329" s="85" t="s">
        <v>3713</v>
      </c>
      <c r="AQ329" s="85"/>
      <c r="AR329" s="85"/>
      <c r="AS329" s="89">
        <v>46062</v>
      </c>
      <c r="AT329" s="85"/>
      <c r="AU329" s="85"/>
      <c r="AV329" s="85"/>
      <c r="AW329" s="85"/>
      <c r="AX329" s="85" t="s">
        <v>3714</v>
      </c>
      <c r="AY329" s="85" t="s">
        <v>147</v>
      </c>
      <c r="AZ329" s="105">
        <v>46031</v>
      </c>
      <c r="BA329" s="105">
        <v>46031</v>
      </c>
      <c r="BB329" s="115">
        <v>24520000</v>
      </c>
      <c r="BC329" s="105">
        <v>46035</v>
      </c>
      <c r="BD329" s="105">
        <v>46277</v>
      </c>
      <c r="BE329" s="105">
        <f t="shared" si="12"/>
        <v>46277</v>
      </c>
      <c r="BF329" s="122"/>
      <c r="BG329" s="85" t="s">
        <v>929</v>
      </c>
      <c r="BH329" s="110">
        <v>3065000</v>
      </c>
      <c r="BI329" s="85"/>
      <c r="BJ329" s="85"/>
      <c r="BK329" s="85"/>
      <c r="BL329" s="85"/>
      <c r="BM329" s="85"/>
      <c r="BN329" s="85"/>
      <c r="BO329" s="85"/>
      <c r="BP329" s="85"/>
      <c r="BQ329" s="85"/>
      <c r="BR329" s="85"/>
      <c r="BS329" s="85"/>
      <c r="BT329" s="85"/>
      <c r="BU329" s="85"/>
      <c r="BV329" s="85"/>
      <c r="BW329" s="85"/>
      <c r="BX329" s="85"/>
      <c r="BY329" s="85"/>
      <c r="BZ329" s="85"/>
      <c r="CA329" s="85"/>
      <c r="CB329" s="85"/>
      <c r="CC329" s="85"/>
      <c r="CD329" s="85"/>
      <c r="CE329" s="85"/>
      <c r="CF329" s="85"/>
      <c r="CG329" s="85"/>
      <c r="CH329" s="85"/>
      <c r="CI329" s="85"/>
      <c r="CJ329" s="85"/>
      <c r="CK329" s="85"/>
      <c r="CL329" s="85">
        <v>0</v>
      </c>
      <c r="CM329" s="110">
        <v>24520000</v>
      </c>
      <c r="CN329" s="85"/>
      <c r="CO329" s="89">
        <v>46277</v>
      </c>
      <c r="CP329" s="89">
        <f t="shared" si="13"/>
        <v>46457</v>
      </c>
      <c r="CQ329" s="115">
        <v>24520000</v>
      </c>
      <c r="CR329" s="85" t="s">
        <v>149</v>
      </c>
      <c r="CS329" s="89">
        <v>46032</v>
      </c>
      <c r="CT329" s="128">
        <v>1444101252939</v>
      </c>
      <c r="CU329" s="85"/>
      <c r="CV329" s="85"/>
      <c r="CW329" s="85" t="s">
        <v>3846</v>
      </c>
      <c r="CX329" s="85" t="s">
        <v>218</v>
      </c>
      <c r="CY329" s="85" t="s">
        <v>1214</v>
      </c>
      <c r="CZ329" s="85">
        <v>2583</v>
      </c>
      <c r="DA329" s="85" t="s">
        <v>3614</v>
      </c>
      <c r="DB329" s="85">
        <v>5</v>
      </c>
      <c r="DC329" s="85" t="s">
        <v>153</v>
      </c>
      <c r="DD329" s="85"/>
      <c r="DE329" s="85"/>
      <c r="DF329" s="85"/>
      <c r="DG329" s="85"/>
      <c r="DH329" s="85"/>
      <c r="DI329" s="85"/>
      <c r="DJ329" s="85"/>
      <c r="DK329" s="85"/>
      <c r="DL329" s="85"/>
      <c r="DM329" s="85"/>
      <c r="DN329" s="85"/>
      <c r="DO329" s="85"/>
      <c r="DP329" s="85"/>
      <c r="DQ329" s="85"/>
      <c r="DR329" s="85"/>
      <c r="DS329" s="85"/>
      <c r="DT329" s="86"/>
      <c r="DU329" s="81"/>
      <c r="DV329" s="72"/>
      <c r="DW329" s="72"/>
      <c r="DX329" s="72"/>
      <c r="DY329" s="72"/>
      <c r="DZ329" s="74"/>
      <c r="EA329" s="68"/>
      <c r="EB329" s="68"/>
      <c r="EC329" s="68"/>
      <c r="ED329" s="68"/>
      <c r="EE329" s="68"/>
      <c r="EF329" s="68"/>
      <c r="EG329" s="68"/>
      <c r="EH329" s="68"/>
      <c r="EI329" s="68"/>
      <c r="EJ329" s="68"/>
      <c r="EK329" s="68"/>
    </row>
    <row r="330" spans="1:141" ht="30" customHeight="1">
      <c r="A330" s="2" t="s">
        <v>2064</v>
      </c>
      <c r="B330" s="84">
        <v>2026</v>
      </c>
      <c r="C330" s="85" t="s">
        <v>3885</v>
      </c>
      <c r="D330" s="85" t="e">
        <v>#REF!</v>
      </c>
      <c r="E330" s="85" t="s">
        <v>125</v>
      </c>
      <c r="F330" s="85">
        <v>147365</v>
      </c>
      <c r="G330" s="89">
        <v>46031</v>
      </c>
      <c r="H330" s="85" t="s">
        <v>3836</v>
      </c>
      <c r="I330" s="85" t="s">
        <v>3886</v>
      </c>
      <c r="J330" s="92" t="s">
        <v>3887</v>
      </c>
      <c r="K330" s="92" t="s">
        <v>3888</v>
      </c>
      <c r="L330" s="85" t="s">
        <v>3889</v>
      </c>
      <c r="M330" s="85" t="s">
        <v>3841</v>
      </c>
      <c r="N330" s="85">
        <v>80111700</v>
      </c>
      <c r="O330" s="85" t="s">
        <v>3842</v>
      </c>
      <c r="P330" s="85" t="s">
        <v>3890</v>
      </c>
      <c r="Q330" s="85">
        <v>156</v>
      </c>
      <c r="R330" s="89">
        <v>46030</v>
      </c>
      <c r="S330" s="85">
        <v>42</v>
      </c>
      <c r="T330" s="89">
        <v>46035</v>
      </c>
      <c r="U330" s="85" t="s">
        <v>3609</v>
      </c>
      <c r="V330" s="85" t="s">
        <v>135</v>
      </c>
      <c r="W330" s="85" t="s">
        <v>460</v>
      </c>
      <c r="X330" s="85">
        <v>1</v>
      </c>
      <c r="Y330" s="85" t="s">
        <v>3778</v>
      </c>
      <c r="Z330" s="85" t="s">
        <v>3889</v>
      </c>
      <c r="AA330" s="85" t="s">
        <v>138</v>
      </c>
      <c r="AB330" s="85" t="s">
        <v>164</v>
      </c>
      <c r="AC330" s="85" t="s">
        <v>218</v>
      </c>
      <c r="AD330" s="85"/>
      <c r="AE330" s="85">
        <v>1000575275</v>
      </c>
      <c r="AF330" s="85">
        <v>7</v>
      </c>
      <c r="AG330" s="89">
        <v>36769</v>
      </c>
      <c r="AH330" s="85" t="s">
        <v>3891</v>
      </c>
      <c r="AI330" s="85"/>
      <c r="AJ330" s="92">
        <v>304737940</v>
      </c>
      <c r="AK330" s="85" t="s">
        <v>3892</v>
      </c>
      <c r="AL330" s="85" t="s">
        <v>3187</v>
      </c>
      <c r="AM330" s="85" t="s">
        <v>234</v>
      </c>
      <c r="AN330" s="85" t="s">
        <v>3712</v>
      </c>
      <c r="AO330" s="85">
        <v>79553844</v>
      </c>
      <c r="AP330" s="85" t="s">
        <v>3713</v>
      </c>
      <c r="AQ330" s="85"/>
      <c r="AR330" s="85"/>
      <c r="AS330" s="89">
        <v>46062</v>
      </c>
      <c r="AT330" s="85"/>
      <c r="AU330" s="85"/>
      <c r="AV330" s="85"/>
      <c r="AW330" s="85"/>
      <c r="AX330" s="85" t="s">
        <v>3714</v>
      </c>
      <c r="AY330" s="85" t="s">
        <v>147</v>
      </c>
      <c r="AZ330" s="105">
        <v>46031</v>
      </c>
      <c r="BA330" s="105">
        <v>46031</v>
      </c>
      <c r="BB330" s="115">
        <v>24520000</v>
      </c>
      <c r="BC330" s="105">
        <v>46035</v>
      </c>
      <c r="BD330" s="105">
        <v>46277</v>
      </c>
      <c r="BE330" s="105">
        <f t="shared" si="12"/>
        <v>46277</v>
      </c>
      <c r="BF330" s="122"/>
      <c r="BG330" s="85" t="s">
        <v>929</v>
      </c>
      <c r="BH330" s="110">
        <v>3065000</v>
      </c>
      <c r="BI330" s="85"/>
      <c r="BJ330" s="85"/>
      <c r="BK330" s="85"/>
      <c r="BL330" s="85"/>
      <c r="BM330" s="85"/>
      <c r="BN330" s="85"/>
      <c r="BO330" s="85"/>
      <c r="BP330" s="85"/>
      <c r="BQ330" s="85"/>
      <c r="BR330" s="85"/>
      <c r="BS330" s="85"/>
      <c r="BT330" s="85"/>
      <c r="BU330" s="85"/>
      <c r="BV330" s="85"/>
      <c r="BW330" s="85"/>
      <c r="BX330" s="85"/>
      <c r="BY330" s="85"/>
      <c r="BZ330" s="85"/>
      <c r="CA330" s="85"/>
      <c r="CB330" s="85"/>
      <c r="CC330" s="85"/>
      <c r="CD330" s="85"/>
      <c r="CE330" s="85"/>
      <c r="CF330" s="85"/>
      <c r="CG330" s="85"/>
      <c r="CH330" s="85"/>
      <c r="CI330" s="85"/>
      <c r="CJ330" s="85"/>
      <c r="CK330" s="85"/>
      <c r="CL330" s="85">
        <v>0</v>
      </c>
      <c r="CM330" s="110">
        <v>24520000</v>
      </c>
      <c r="CN330" s="85"/>
      <c r="CO330" s="89">
        <v>46277</v>
      </c>
      <c r="CP330" s="89">
        <f t="shared" si="13"/>
        <v>46457</v>
      </c>
      <c r="CQ330" s="115">
        <v>24520000</v>
      </c>
      <c r="CR330" s="85" t="s">
        <v>149</v>
      </c>
      <c r="CS330" s="89">
        <v>46032</v>
      </c>
      <c r="CT330" s="128">
        <v>2546101046131</v>
      </c>
      <c r="CU330" s="85"/>
      <c r="CV330" s="85"/>
      <c r="CW330" s="85" t="s">
        <v>3846</v>
      </c>
      <c r="CX330" s="85" t="s">
        <v>218</v>
      </c>
      <c r="CY330" s="85" t="s">
        <v>3893</v>
      </c>
      <c r="CZ330" s="85">
        <v>2583</v>
      </c>
      <c r="DA330" s="85" t="s">
        <v>3614</v>
      </c>
      <c r="DB330" s="85">
        <v>5</v>
      </c>
      <c r="DC330" s="85" t="s">
        <v>153</v>
      </c>
      <c r="DD330" s="85"/>
      <c r="DE330" s="85"/>
      <c r="DF330" s="85"/>
      <c r="DG330" s="85"/>
      <c r="DH330" s="85"/>
      <c r="DI330" s="85"/>
      <c r="DJ330" s="85"/>
      <c r="DK330" s="85"/>
      <c r="DL330" s="85"/>
      <c r="DM330" s="85"/>
      <c r="DN330" s="85"/>
      <c r="DO330" s="85"/>
      <c r="DP330" s="85"/>
      <c r="DQ330" s="85"/>
      <c r="DR330" s="85"/>
      <c r="DS330" s="85"/>
      <c r="DT330" s="86"/>
      <c r="DU330" s="81"/>
      <c r="DV330" s="72"/>
      <c r="DW330" s="72"/>
      <c r="DX330" s="72"/>
      <c r="DY330" s="72"/>
      <c r="DZ330" s="74"/>
      <c r="EA330" s="68"/>
      <c r="EB330" s="68"/>
      <c r="EC330" s="68"/>
      <c r="ED330" s="68"/>
      <c r="EE330" s="68"/>
      <c r="EF330" s="68"/>
      <c r="EG330" s="68"/>
      <c r="EH330" s="68"/>
      <c r="EI330" s="68"/>
      <c r="EJ330" s="68"/>
      <c r="EK330" s="68"/>
    </row>
    <row r="331" spans="1:141" ht="30" customHeight="1">
      <c r="A331" s="2" t="s">
        <v>2064</v>
      </c>
      <c r="B331" s="84">
        <v>2026</v>
      </c>
      <c r="C331" s="85" t="s">
        <v>3894</v>
      </c>
      <c r="D331" s="85" t="e">
        <v>#REF!</v>
      </c>
      <c r="E331" s="85" t="s">
        <v>125</v>
      </c>
      <c r="F331" s="85">
        <v>147365</v>
      </c>
      <c r="G331" s="89">
        <v>46031</v>
      </c>
      <c r="H331" s="85" t="s">
        <v>3836</v>
      </c>
      <c r="I331" s="85" t="s">
        <v>3895</v>
      </c>
      <c r="J331" s="92" t="s">
        <v>3896</v>
      </c>
      <c r="K331" s="92" t="s">
        <v>3897</v>
      </c>
      <c r="L331" s="85" t="s">
        <v>3898</v>
      </c>
      <c r="M331" s="85" t="s">
        <v>3841</v>
      </c>
      <c r="N331" s="85">
        <v>80111700</v>
      </c>
      <c r="O331" s="85" t="s">
        <v>3842</v>
      </c>
      <c r="P331" s="85" t="s">
        <v>3899</v>
      </c>
      <c r="Q331" s="85">
        <v>156</v>
      </c>
      <c r="R331" s="89">
        <v>46030</v>
      </c>
      <c r="S331" s="85">
        <v>43</v>
      </c>
      <c r="T331" s="89">
        <v>46035</v>
      </c>
      <c r="U331" s="85" t="s">
        <v>3609</v>
      </c>
      <c r="V331" s="85" t="s">
        <v>135</v>
      </c>
      <c r="W331" s="85" t="s">
        <v>460</v>
      </c>
      <c r="X331" s="85">
        <v>1</v>
      </c>
      <c r="Y331" s="85" t="s">
        <v>3748</v>
      </c>
      <c r="Z331" s="85" t="s">
        <v>3898</v>
      </c>
      <c r="AA331" s="85" t="s">
        <v>138</v>
      </c>
      <c r="AB331" s="85" t="s">
        <v>164</v>
      </c>
      <c r="AC331" s="85" t="s">
        <v>218</v>
      </c>
      <c r="AD331" s="85"/>
      <c r="AE331" s="85">
        <v>1012445138</v>
      </c>
      <c r="AF331" s="85">
        <v>2</v>
      </c>
      <c r="AG331" s="89">
        <v>35602</v>
      </c>
      <c r="AH331" s="85" t="s">
        <v>3900</v>
      </c>
      <c r="AI331" s="85"/>
      <c r="AJ331" s="92">
        <v>3133622563</v>
      </c>
      <c r="AK331" s="85" t="s">
        <v>3901</v>
      </c>
      <c r="AL331" s="85" t="s">
        <v>3187</v>
      </c>
      <c r="AM331" s="85" t="s">
        <v>234</v>
      </c>
      <c r="AN331" s="85" t="s">
        <v>3712</v>
      </c>
      <c r="AO331" s="85">
        <v>79553844</v>
      </c>
      <c r="AP331" s="85" t="s">
        <v>3713</v>
      </c>
      <c r="AQ331" s="85"/>
      <c r="AR331" s="85"/>
      <c r="AS331" s="89">
        <v>46062</v>
      </c>
      <c r="AT331" s="85"/>
      <c r="AU331" s="85"/>
      <c r="AV331" s="85"/>
      <c r="AW331" s="85"/>
      <c r="AX331" s="85" t="s">
        <v>3714</v>
      </c>
      <c r="AY331" s="85" t="s">
        <v>147</v>
      </c>
      <c r="AZ331" s="105">
        <v>46031</v>
      </c>
      <c r="BA331" s="105">
        <v>46032</v>
      </c>
      <c r="BB331" s="115">
        <v>24520000</v>
      </c>
      <c r="BC331" s="105">
        <v>46035</v>
      </c>
      <c r="BD331" s="105">
        <v>46277</v>
      </c>
      <c r="BE331" s="105">
        <f t="shared" ref="BE331:BE394" si="14">$CO331</f>
        <v>46277</v>
      </c>
      <c r="BF331" s="122"/>
      <c r="BG331" s="85" t="s">
        <v>929</v>
      </c>
      <c r="BH331" s="110">
        <v>3065000</v>
      </c>
      <c r="BI331" s="85"/>
      <c r="BJ331" s="85"/>
      <c r="BK331" s="85"/>
      <c r="BL331" s="85"/>
      <c r="BM331" s="85"/>
      <c r="BN331" s="85"/>
      <c r="BO331" s="85"/>
      <c r="BP331" s="85"/>
      <c r="BQ331" s="85"/>
      <c r="BR331" s="85"/>
      <c r="BS331" s="85"/>
      <c r="BT331" s="85"/>
      <c r="BU331" s="85"/>
      <c r="BV331" s="85"/>
      <c r="BW331" s="85"/>
      <c r="BX331" s="85"/>
      <c r="BY331" s="85"/>
      <c r="BZ331" s="85"/>
      <c r="CA331" s="85"/>
      <c r="CB331" s="85"/>
      <c r="CC331" s="85"/>
      <c r="CD331" s="85"/>
      <c r="CE331" s="85"/>
      <c r="CF331" s="85"/>
      <c r="CG331" s="85"/>
      <c r="CH331" s="85"/>
      <c r="CI331" s="85"/>
      <c r="CJ331" s="85"/>
      <c r="CK331" s="85"/>
      <c r="CL331" s="85">
        <v>0</v>
      </c>
      <c r="CM331" s="110">
        <v>24520000</v>
      </c>
      <c r="CN331" s="85"/>
      <c r="CO331" s="89">
        <v>46277</v>
      </c>
      <c r="CP331" s="89">
        <f t="shared" si="13"/>
        <v>46457</v>
      </c>
      <c r="CQ331" s="115">
        <v>24520000</v>
      </c>
      <c r="CR331" s="85" t="s">
        <v>149</v>
      </c>
      <c r="CS331" s="89">
        <v>46032</v>
      </c>
      <c r="CT331" s="128">
        <v>3344101271419</v>
      </c>
      <c r="CU331" s="85"/>
      <c r="CV331" s="85"/>
      <c r="CW331" s="85" t="s">
        <v>3846</v>
      </c>
      <c r="CX331" s="85" t="s">
        <v>218</v>
      </c>
      <c r="CY331" s="85" t="s">
        <v>1849</v>
      </c>
      <c r="CZ331" s="85">
        <v>2583</v>
      </c>
      <c r="DA331" s="85" t="s">
        <v>3614</v>
      </c>
      <c r="DB331" s="85">
        <v>5</v>
      </c>
      <c r="DC331" s="85" t="s">
        <v>153</v>
      </c>
      <c r="DD331" s="85"/>
      <c r="DE331" s="85"/>
      <c r="DF331" s="85"/>
      <c r="DG331" s="85"/>
      <c r="DH331" s="85"/>
      <c r="DI331" s="85"/>
      <c r="DJ331" s="85"/>
      <c r="DK331" s="85"/>
      <c r="DL331" s="85"/>
      <c r="DM331" s="85"/>
      <c r="DN331" s="85"/>
      <c r="DO331" s="85"/>
      <c r="DP331" s="85"/>
      <c r="DQ331" s="85"/>
      <c r="DR331" s="85"/>
      <c r="DS331" s="85"/>
      <c r="DT331" s="86"/>
      <c r="DU331" s="81"/>
      <c r="DV331" s="72"/>
      <c r="DW331" s="72"/>
      <c r="DX331" s="72"/>
      <c r="DY331" s="72"/>
      <c r="DZ331" s="74"/>
      <c r="EA331" s="68"/>
      <c r="EB331" s="68"/>
      <c r="EC331" s="68"/>
      <c r="ED331" s="68"/>
      <c r="EE331" s="68"/>
      <c r="EF331" s="68"/>
      <c r="EG331" s="68"/>
      <c r="EH331" s="68"/>
      <c r="EI331" s="68"/>
      <c r="EJ331" s="68"/>
      <c r="EK331" s="68"/>
    </row>
    <row r="332" spans="1:141" ht="30" customHeight="1">
      <c r="A332" s="2" t="s">
        <v>2064</v>
      </c>
      <c r="B332" s="84">
        <v>2026</v>
      </c>
      <c r="C332" s="85" t="s">
        <v>3902</v>
      </c>
      <c r="D332" s="85" t="e">
        <v>#REF!</v>
      </c>
      <c r="E332" s="85" t="s">
        <v>125</v>
      </c>
      <c r="F332" s="85">
        <v>147365</v>
      </c>
      <c r="G332" s="89">
        <v>46031</v>
      </c>
      <c r="H332" s="85" t="s">
        <v>3836</v>
      </c>
      <c r="I332" s="85" t="s">
        <v>3903</v>
      </c>
      <c r="J332" s="92" t="s">
        <v>3904</v>
      </c>
      <c r="K332" s="92" t="s">
        <v>3905</v>
      </c>
      <c r="L332" s="85" t="s">
        <v>3906</v>
      </c>
      <c r="M332" s="85" t="s">
        <v>3841</v>
      </c>
      <c r="N332" s="85">
        <v>80111700</v>
      </c>
      <c r="O332" s="85" t="s">
        <v>3842</v>
      </c>
      <c r="P332" s="85" t="s">
        <v>3907</v>
      </c>
      <c r="Q332" s="85">
        <v>156</v>
      </c>
      <c r="R332" s="89">
        <v>46030</v>
      </c>
      <c r="S332" s="85">
        <v>44</v>
      </c>
      <c r="T332" s="89">
        <v>46035</v>
      </c>
      <c r="U332" s="85" t="s">
        <v>3609</v>
      </c>
      <c r="V332" s="85" t="s">
        <v>135</v>
      </c>
      <c r="W332" s="85" t="s">
        <v>460</v>
      </c>
      <c r="X332" s="85">
        <v>1</v>
      </c>
      <c r="Y332" s="85" t="s">
        <v>3748</v>
      </c>
      <c r="Z332" s="85" t="s">
        <v>3906</v>
      </c>
      <c r="AA332" s="85" t="s">
        <v>138</v>
      </c>
      <c r="AB332" s="85" t="s">
        <v>139</v>
      </c>
      <c r="AC332" s="85" t="s">
        <v>218</v>
      </c>
      <c r="AD332" s="85"/>
      <c r="AE332" s="85">
        <v>1020781915</v>
      </c>
      <c r="AF332" s="85">
        <v>8</v>
      </c>
      <c r="AG332" s="89">
        <v>34044</v>
      </c>
      <c r="AH332" s="85" t="s">
        <v>3908</v>
      </c>
      <c r="AI332" s="85"/>
      <c r="AJ332" s="92" t="s">
        <v>3909</v>
      </c>
      <c r="AK332" s="85" t="s">
        <v>3910</v>
      </c>
      <c r="AL332" s="85" t="s">
        <v>3187</v>
      </c>
      <c r="AM332" s="85" t="s">
        <v>222</v>
      </c>
      <c r="AN332" s="85" t="s">
        <v>3712</v>
      </c>
      <c r="AO332" s="85">
        <v>79553844</v>
      </c>
      <c r="AP332" s="85" t="s">
        <v>3713</v>
      </c>
      <c r="AQ332" s="85"/>
      <c r="AR332" s="85"/>
      <c r="AS332" s="89">
        <v>46062</v>
      </c>
      <c r="AT332" s="85"/>
      <c r="AU332" s="85"/>
      <c r="AV332" s="85"/>
      <c r="AW332" s="85"/>
      <c r="AX332" s="85" t="s">
        <v>3714</v>
      </c>
      <c r="AY332" s="85" t="s">
        <v>147</v>
      </c>
      <c r="AZ332" s="105">
        <v>46031</v>
      </c>
      <c r="BA332" s="105">
        <v>46032</v>
      </c>
      <c r="BB332" s="115">
        <v>24520000</v>
      </c>
      <c r="BC332" s="105">
        <v>46036</v>
      </c>
      <c r="BD332" s="105">
        <v>46278</v>
      </c>
      <c r="BE332" s="105">
        <f t="shared" si="14"/>
        <v>46278</v>
      </c>
      <c r="BF332" s="122"/>
      <c r="BG332" s="85" t="s">
        <v>929</v>
      </c>
      <c r="BH332" s="110">
        <v>3065000</v>
      </c>
      <c r="BI332" s="85"/>
      <c r="BJ332" s="85"/>
      <c r="BK332" s="85"/>
      <c r="BL332" s="85"/>
      <c r="BM332" s="85"/>
      <c r="BN332" s="85"/>
      <c r="BO332" s="85"/>
      <c r="BP332" s="85"/>
      <c r="BQ332" s="85"/>
      <c r="BR332" s="85"/>
      <c r="BS332" s="85"/>
      <c r="BT332" s="85"/>
      <c r="BU332" s="85"/>
      <c r="BV332" s="85"/>
      <c r="BW332" s="85"/>
      <c r="BX332" s="85"/>
      <c r="BY332" s="85"/>
      <c r="BZ332" s="85"/>
      <c r="CA332" s="85"/>
      <c r="CB332" s="85"/>
      <c r="CC332" s="85"/>
      <c r="CD332" s="85"/>
      <c r="CE332" s="85"/>
      <c r="CF332" s="85"/>
      <c r="CG332" s="85"/>
      <c r="CH332" s="85"/>
      <c r="CI332" s="85"/>
      <c r="CJ332" s="85"/>
      <c r="CK332" s="85"/>
      <c r="CL332" s="85">
        <v>0</v>
      </c>
      <c r="CM332" s="110">
        <v>24520000</v>
      </c>
      <c r="CN332" s="85"/>
      <c r="CO332" s="89">
        <v>46278</v>
      </c>
      <c r="CP332" s="89">
        <f t="shared" si="13"/>
        <v>46458</v>
      </c>
      <c r="CQ332" s="115">
        <v>24520000</v>
      </c>
      <c r="CR332" s="85" t="s">
        <v>149</v>
      </c>
      <c r="CS332" s="89">
        <v>46035</v>
      </c>
      <c r="CT332" s="128">
        <v>1444101253007</v>
      </c>
      <c r="CU332" s="85"/>
      <c r="CV332" s="85"/>
      <c r="CW332" s="85" t="s">
        <v>3846</v>
      </c>
      <c r="CX332" s="85" t="s">
        <v>218</v>
      </c>
      <c r="CY332" s="85" t="s">
        <v>3911</v>
      </c>
      <c r="CZ332" s="85">
        <v>2583</v>
      </c>
      <c r="DA332" s="85" t="s">
        <v>3614</v>
      </c>
      <c r="DB332" s="85">
        <v>5</v>
      </c>
      <c r="DC332" s="85" t="s">
        <v>153</v>
      </c>
      <c r="DD332" s="85"/>
      <c r="DE332" s="85"/>
      <c r="DF332" s="85"/>
      <c r="DG332" s="85"/>
      <c r="DH332" s="85"/>
      <c r="DI332" s="85"/>
      <c r="DJ332" s="85"/>
      <c r="DK332" s="85"/>
      <c r="DL332" s="85"/>
      <c r="DM332" s="85"/>
      <c r="DN332" s="85"/>
      <c r="DO332" s="85"/>
      <c r="DP332" s="85"/>
      <c r="DQ332" s="85"/>
      <c r="DR332" s="85"/>
      <c r="DS332" s="85"/>
      <c r="DT332" s="86"/>
      <c r="DU332" s="81"/>
      <c r="DV332" s="72"/>
      <c r="DW332" s="72"/>
      <c r="DX332" s="72"/>
      <c r="DY332" s="72"/>
      <c r="DZ332" s="74"/>
      <c r="EA332" s="68"/>
      <c r="EB332" s="68"/>
      <c r="EC332" s="68"/>
      <c r="ED332" s="68"/>
      <c r="EE332" s="68"/>
      <c r="EF332" s="68"/>
      <c r="EG332" s="68"/>
      <c r="EH332" s="68"/>
      <c r="EI332" s="68"/>
      <c r="EJ332" s="68"/>
      <c r="EK332" s="68"/>
    </row>
    <row r="333" spans="1:141" ht="30" customHeight="1">
      <c r="A333" s="2" t="s">
        <v>2064</v>
      </c>
      <c r="B333" s="84">
        <v>2026</v>
      </c>
      <c r="C333" s="85" t="s">
        <v>3912</v>
      </c>
      <c r="D333" s="85" t="e">
        <v>#REF!</v>
      </c>
      <c r="E333" s="85" t="s">
        <v>125</v>
      </c>
      <c r="F333" s="85">
        <v>147365</v>
      </c>
      <c r="G333" s="89">
        <v>46031</v>
      </c>
      <c r="H333" s="85" t="s">
        <v>3836</v>
      </c>
      <c r="I333" s="85" t="s">
        <v>3913</v>
      </c>
      <c r="J333" s="92" t="s">
        <v>3914</v>
      </c>
      <c r="K333" s="92" t="s">
        <v>3915</v>
      </c>
      <c r="L333" s="85" t="s">
        <v>3916</v>
      </c>
      <c r="M333" s="85" t="s">
        <v>3841</v>
      </c>
      <c r="N333" s="85">
        <v>80111700</v>
      </c>
      <c r="O333" s="85" t="s">
        <v>3842</v>
      </c>
      <c r="P333" s="85" t="s">
        <v>3917</v>
      </c>
      <c r="Q333" s="85">
        <v>156</v>
      </c>
      <c r="R333" s="89">
        <v>46030</v>
      </c>
      <c r="S333" s="85">
        <v>45</v>
      </c>
      <c r="T333" s="89">
        <v>46035</v>
      </c>
      <c r="U333" s="85" t="s">
        <v>3609</v>
      </c>
      <c r="V333" s="85" t="s">
        <v>135</v>
      </c>
      <c r="W333" s="85" t="s">
        <v>460</v>
      </c>
      <c r="X333" s="85">
        <v>1</v>
      </c>
      <c r="Y333" s="85" t="s">
        <v>3748</v>
      </c>
      <c r="Z333" s="85" t="s">
        <v>3916</v>
      </c>
      <c r="AA333" s="85" t="s">
        <v>138</v>
      </c>
      <c r="AB333" s="85" t="s">
        <v>164</v>
      </c>
      <c r="AC333" s="85" t="s">
        <v>447</v>
      </c>
      <c r="AD333" s="85"/>
      <c r="AE333" s="85">
        <v>1019109735</v>
      </c>
      <c r="AF333" s="85">
        <v>5</v>
      </c>
      <c r="AG333" s="89">
        <v>34903</v>
      </c>
      <c r="AH333" s="85" t="s">
        <v>3918</v>
      </c>
      <c r="AI333" s="85"/>
      <c r="AJ333" s="92">
        <v>3214261384</v>
      </c>
      <c r="AK333" s="85" t="s">
        <v>3919</v>
      </c>
      <c r="AL333" s="85" t="s">
        <v>3187</v>
      </c>
      <c r="AM333" s="85" t="s">
        <v>222</v>
      </c>
      <c r="AN333" s="85" t="s">
        <v>3712</v>
      </c>
      <c r="AO333" s="85">
        <v>79553844</v>
      </c>
      <c r="AP333" s="85" t="s">
        <v>3713</v>
      </c>
      <c r="AQ333" s="85"/>
      <c r="AR333" s="85"/>
      <c r="AS333" s="89">
        <v>46062</v>
      </c>
      <c r="AT333" s="85"/>
      <c r="AU333" s="85"/>
      <c r="AV333" s="85"/>
      <c r="AW333" s="85"/>
      <c r="AX333" s="85" t="s">
        <v>3714</v>
      </c>
      <c r="AY333" s="85" t="s">
        <v>147</v>
      </c>
      <c r="AZ333" s="105">
        <v>46031</v>
      </c>
      <c r="BA333" s="105">
        <v>46032</v>
      </c>
      <c r="BB333" s="115">
        <v>24520000</v>
      </c>
      <c r="BC333" s="105">
        <v>46035</v>
      </c>
      <c r="BD333" s="105">
        <v>46277</v>
      </c>
      <c r="BE333" s="105">
        <f t="shared" si="14"/>
        <v>46277</v>
      </c>
      <c r="BF333" s="122"/>
      <c r="BG333" s="85" t="s">
        <v>929</v>
      </c>
      <c r="BH333" s="110">
        <v>3065000</v>
      </c>
      <c r="BI333" s="85"/>
      <c r="BJ333" s="85"/>
      <c r="BK333" s="85"/>
      <c r="BL333" s="85"/>
      <c r="BM333" s="85"/>
      <c r="BN333" s="85"/>
      <c r="BO333" s="85"/>
      <c r="BP333" s="85"/>
      <c r="BQ333" s="85"/>
      <c r="BR333" s="85"/>
      <c r="BS333" s="85"/>
      <c r="BT333" s="85"/>
      <c r="BU333" s="85"/>
      <c r="BV333" s="85"/>
      <c r="BW333" s="85"/>
      <c r="BX333" s="85"/>
      <c r="BY333" s="85"/>
      <c r="BZ333" s="85"/>
      <c r="CA333" s="85"/>
      <c r="CB333" s="85"/>
      <c r="CC333" s="85"/>
      <c r="CD333" s="85"/>
      <c r="CE333" s="85"/>
      <c r="CF333" s="85"/>
      <c r="CG333" s="85"/>
      <c r="CH333" s="85"/>
      <c r="CI333" s="85"/>
      <c r="CJ333" s="85"/>
      <c r="CK333" s="85"/>
      <c r="CL333" s="85">
        <v>0</v>
      </c>
      <c r="CM333" s="110">
        <v>24520000</v>
      </c>
      <c r="CN333" s="85"/>
      <c r="CO333" s="89">
        <v>46277</v>
      </c>
      <c r="CP333" s="89">
        <f t="shared" si="13"/>
        <v>46457</v>
      </c>
      <c r="CQ333" s="115">
        <v>24520000</v>
      </c>
      <c r="CR333" s="85" t="s">
        <v>223</v>
      </c>
      <c r="CS333" s="89">
        <v>46032</v>
      </c>
      <c r="CT333" s="128">
        <v>1146101094936</v>
      </c>
      <c r="CU333" s="85"/>
      <c r="CV333" s="85"/>
      <c r="CW333" s="85" t="s">
        <v>3846</v>
      </c>
      <c r="CX333" s="85" t="s">
        <v>447</v>
      </c>
      <c r="CY333" s="85" t="s">
        <v>2333</v>
      </c>
      <c r="CZ333" s="85">
        <v>2583</v>
      </c>
      <c r="DA333" s="85" t="s">
        <v>3614</v>
      </c>
      <c r="DB333" s="85">
        <v>5</v>
      </c>
      <c r="DC333" s="85" t="s">
        <v>153</v>
      </c>
      <c r="DD333" s="85"/>
      <c r="DE333" s="85"/>
      <c r="DF333" s="85"/>
      <c r="DG333" s="85"/>
      <c r="DH333" s="85"/>
      <c r="DI333" s="85"/>
      <c r="DJ333" s="85"/>
      <c r="DK333" s="85"/>
      <c r="DL333" s="85"/>
      <c r="DM333" s="85"/>
      <c r="DN333" s="85"/>
      <c r="DO333" s="85"/>
      <c r="DP333" s="85"/>
      <c r="DQ333" s="85"/>
      <c r="DR333" s="85"/>
      <c r="DS333" s="85"/>
      <c r="DT333" s="86"/>
      <c r="DU333" s="81"/>
      <c r="DV333" s="72"/>
      <c r="DW333" s="72"/>
      <c r="DX333" s="72"/>
      <c r="DY333" s="72"/>
      <c r="DZ333" s="74"/>
      <c r="EA333" s="68"/>
      <c r="EB333" s="68"/>
      <c r="EC333" s="68"/>
      <c r="ED333" s="68"/>
      <c r="EE333" s="68"/>
      <c r="EF333" s="68"/>
      <c r="EG333" s="68"/>
      <c r="EH333" s="68"/>
      <c r="EI333" s="68"/>
      <c r="EJ333" s="68"/>
      <c r="EK333" s="68"/>
    </row>
    <row r="334" spans="1:141" ht="30" customHeight="1">
      <c r="A334" s="2" t="s">
        <v>2064</v>
      </c>
      <c r="B334" s="84">
        <v>2026</v>
      </c>
      <c r="C334" s="85" t="s">
        <v>3920</v>
      </c>
      <c r="D334" s="85" t="e">
        <v>#REF!</v>
      </c>
      <c r="E334" s="85" t="s">
        <v>125</v>
      </c>
      <c r="F334" s="85">
        <v>147365</v>
      </c>
      <c r="G334" s="89">
        <v>46031</v>
      </c>
      <c r="H334" s="85" t="s">
        <v>3836</v>
      </c>
      <c r="I334" s="85" t="s">
        <v>3921</v>
      </c>
      <c r="J334" s="92" t="s">
        <v>3922</v>
      </c>
      <c r="K334" s="92" t="s">
        <v>3923</v>
      </c>
      <c r="L334" s="85" t="s">
        <v>3924</v>
      </c>
      <c r="M334" s="85" t="s">
        <v>3841</v>
      </c>
      <c r="N334" s="85">
        <v>80111700</v>
      </c>
      <c r="O334" s="85" t="s">
        <v>3842</v>
      </c>
      <c r="P334" s="85" t="s">
        <v>3925</v>
      </c>
      <c r="Q334" s="85">
        <v>156</v>
      </c>
      <c r="R334" s="89">
        <v>46030</v>
      </c>
      <c r="S334" s="85">
        <v>46</v>
      </c>
      <c r="T334" s="89">
        <v>46035</v>
      </c>
      <c r="U334" s="85" t="s">
        <v>3609</v>
      </c>
      <c r="V334" s="85" t="s">
        <v>135</v>
      </c>
      <c r="W334" s="85" t="s">
        <v>460</v>
      </c>
      <c r="X334" s="85">
        <v>1</v>
      </c>
      <c r="Y334" s="85" t="s">
        <v>3748</v>
      </c>
      <c r="Z334" s="85" t="s">
        <v>3924</v>
      </c>
      <c r="AA334" s="85" t="s">
        <v>138</v>
      </c>
      <c r="AB334" s="85" t="s">
        <v>139</v>
      </c>
      <c r="AC334" s="85" t="s">
        <v>218</v>
      </c>
      <c r="AD334" s="85"/>
      <c r="AE334" s="85">
        <v>52586736</v>
      </c>
      <c r="AF334" s="85">
        <v>6</v>
      </c>
      <c r="AG334" s="89">
        <v>26475</v>
      </c>
      <c r="AH334" s="85" t="s">
        <v>3926</v>
      </c>
      <c r="AI334" s="85"/>
      <c r="AJ334" s="92">
        <v>3142893010</v>
      </c>
      <c r="AK334" s="85" t="s">
        <v>3927</v>
      </c>
      <c r="AL334" s="85" t="s">
        <v>3187</v>
      </c>
      <c r="AM334" s="85" t="s">
        <v>385</v>
      </c>
      <c r="AN334" s="85" t="s">
        <v>3712</v>
      </c>
      <c r="AO334" s="85">
        <v>79553844</v>
      </c>
      <c r="AP334" s="85" t="s">
        <v>3713</v>
      </c>
      <c r="AQ334" s="85"/>
      <c r="AR334" s="85"/>
      <c r="AS334" s="89">
        <v>46062</v>
      </c>
      <c r="AT334" s="85"/>
      <c r="AU334" s="85"/>
      <c r="AV334" s="85"/>
      <c r="AW334" s="85"/>
      <c r="AX334" s="85" t="s">
        <v>3714</v>
      </c>
      <c r="AY334" s="85" t="s">
        <v>147</v>
      </c>
      <c r="AZ334" s="105">
        <v>46031</v>
      </c>
      <c r="BA334" s="105">
        <v>46032</v>
      </c>
      <c r="BB334" s="115">
        <v>24520000</v>
      </c>
      <c r="BC334" s="105">
        <v>46035</v>
      </c>
      <c r="BD334" s="105">
        <v>46277</v>
      </c>
      <c r="BE334" s="105">
        <f t="shared" si="14"/>
        <v>46277</v>
      </c>
      <c r="BF334" s="122"/>
      <c r="BG334" s="85" t="s">
        <v>929</v>
      </c>
      <c r="BH334" s="110">
        <v>3065000</v>
      </c>
      <c r="BI334" s="85"/>
      <c r="BJ334" s="85"/>
      <c r="BK334" s="85"/>
      <c r="BL334" s="85"/>
      <c r="BM334" s="85"/>
      <c r="BN334" s="85"/>
      <c r="BO334" s="85"/>
      <c r="BP334" s="85"/>
      <c r="BQ334" s="85"/>
      <c r="BR334" s="85"/>
      <c r="BS334" s="85"/>
      <c r="BT334" s="85"/>
      <c r="BU334" s="85"/>
      <c r="BV334" s="85"/>
      <c r="BW334" s="85"/>
      <c r="BX334" s="85"/>
      <c r="BY334" s="85"/>
      <c r="BZ334" s="85"/>
      <c r="CA334" s="85"/>
      <c r="CB334" s="85"/>
      <c r="CC334" s="85"/>
      <c r="CD334" s="85"/>
      <c r="CE334" s="85"/>
      <c r="CF334" s="85"/>
      <c r="CG334" s="85"/>
      <c r="CH334" s="85"/>
      <c r="CI334" s="85"/>
      <c r="CJ334" s="85"/>
      <c r="CK334" s="85"/>
      <c r="CL334" s="85">
        <v>0</v>
      </c>
      <c r="CM334" s="110">
        <v>24520000</v>
      </c>
      <c r="CN334" s="85"/>
      <c r="CO334" s="89">
        <v>46277</v>
      </c>
      <c r="CP334" s="89">
        <f t="shared" si="13"/>
        <v>46457</v>
      </c>
      <c r="CQ334" s="115">
        <v>24520000</v>
      </c>
      <c r="CR334" s="85" t="s">
        <v>149</v>
      </c>
      <c r="CS334" s="89">
        <v>46032</v>
      </c>
      <c r="CT334" s="128">
        <v>2146101126911</v>
      </c>
      <c r="CU334" s="85"/>
      <c r="CV334" s="85"/>
      <c r="CW334" s="85" t="s">
        <v>3846</v>
      </c>
      <c r="CX334" s="85" t="s">
        <v>218</v>
      </c>
      <c r="CY334" s="85" t="s">
        <v>1849</v>
      </c>
      <c r="CZ334" s="85">
        <v>2583</v>
      </c>
      <c r="DA334" s="85" t="s">
        <v>3614</v>
      </c>
      <c r="DB334" s="85">
        <v>5</v>
      </c>
      <c r="DC334" s="85" t="s">
        <v>153</v>
      </c>
      <c r="DD334" s="85"/>
      <c r="DE334" s="85"/>
      <c r="DF334" s="85"/>
      <c r="DG334" s="85"/>
      <c r="DH334" s="85"/>
      <c r="DI334" s="85"/>
      <c r="DJ334" s="85"/>
      <c r="DK334" s="85"/>
      <c r="DL334" s="85"/>
      <c r="DM334" s="85"/>
      <c r="DN334" s="85"/>
      <c r="DO334" s="85"/>
      <c r="DP334" s="85"/>
      <c r="DQ334" s="85"/>
      <c r="DR334" s="85"/>
      <c r="DS334" s="85"/>
      <c r="DT334" s="86"/>
      <c r="DU334" s="81"/>
      <c r="DV334" s="72"/>
      <c r="DW334" s="72"/>
      <c r="DX334" s="72"/>
      <c r="DY334" s="72"/>
      <c r="DZ334" s="74"/>
      <c r="EA334" s="68"/>
      <c r="EB334" s="68"/>
      <c r="EC334" s="68"/>
      <c r="ED334" s="68"/>
      <c r="EE334" s="68"/>
      <c r="EF334" s="68"/>
      <c r="EG334" s="68"/>
      <c r="EH334" s="68"/>
      <c r="EI334" s="68"/>
      <c r="EJ334" s="68"/>
      <c r="EK334" s="68"/>
    </row>
    <row r="335" spans="1:141" ht="30" customHeight="1">
      <c r="A335" s="2" t="s">
        <v>2064</v>
      </c>
      <c r="B335" s="84">
        <v>2026</v>
      </c>
      <c r="C335" s="85" t="s">
        <v>3928</v>
      </c>
      <c r="D335" s="85" t="e">
        <v>#REF!</v>
      </c>
      <c r="E335" s="85" t="s">
        <v>125</v>
      </c>
      <c r="F335" s="85">
        <v>147365</v>
      </c>
      <c r="G335" s="89">
        <v>46031</v>
      </c>
      <c r="H335" s="85" t="s">
        <v>3836</v>
      </c>
      <c r="I335" s="85" t="s">
        <v>3929</v>
      </c>
      <c r="J335" s="92" t="s">
        <v>3930</v>
      </c>
      <c r="K335" s="92" t="s">
        <v>3931</v>
      </c>
      <c r="L335" s="85" t="s">
        <v>3932</v>
      </c>
      <c r="M335" s="85" t="s">
        <v>3841</v>
      </c>
      <c r="N335" s="85">
        <v>80111700</v>
      </c>
      <c r="O335" s="85" t="s">
        <v>3842</v>
      </c>
      <c r="P335" s="85" t="s">
        <v>3933</v>
      </c>
      <c r="Q335" s="85">
        <v>156</v>
      </c>
      <c r="R335" s="89">
        <v>46030</v>
      </c>
      <c r="S335" s="85">
        <v>47</v>
      </c>
      <c r="T335" s="89">
        <v>46035</v>
      </c>
      <c r="U335" s="85" t="s">
        <v>3609</v>
      </c>
      <c r="V335" s="85" t="s">
        <v>135</v>
      </c>
      <c r="W335" s="85" t="s">
        <v>460</v>
      </c>
      <c r="X335" s="85">
        <v>1</v>
      </c>
      <c r="Y335" s="85" t="s">
        <v>3748</v>
      </c>
      <c r="Z335" s="85" t="s">
        <v>3932</v>
      </c>
      <c r="AA335" s="85" t="s">
        <v>138</v>
      </c>
      <c r="AB335" s="85" t="s">
        <v>164</v>
      </c>
      <c r="AC335" s="85" t="s">
        <v>203</v>
      </c>
      <c r="AD335" s="85"/>
      <c r="AE335" s="85">
        <v>79620012</v>
      </c>
      <c r="AF335" s="85">
        <v>6</v>
      </c>
      <c r="AG335" s="89">
        <v>26748</v>
      </c>
      <c r="AH335" s="85" t="s">
        <v>3934</v>
      </c>
      <c r="AI335" s="85"/>
      <c r="AJ335" s="92">
        <v>3134873535</v>
      </c>
      <c r="AK335" s="85" t="s">
        <v>3935</v>
      </c>
      <c r="AL335" s="85" t="s">
        <v>3187</v>
      </c>
      <c r="AM335" s="85" t="s">
        <v>169</v>
      </c>
      <c r="AN335" s="85" t="s">
        <v>3712</v>
      </c>
      <c r="AO335" s="85">
        <v>79553844</v>
      </c>
      <c r="AP335" s="85" t="s">
        <v>3713</v>
      </c>
      <c r="AQ335" s="85"/>
      <c r="AR335" s="85"/>
      <c r="AS335" s="89">
        <v>46062</v>
      </c>
      <c r="AT335" s="85"/>
      <c r="AU335" s="85"/>
      <c r="AV335" s="85"/>
      <c r="AW335" s="85"/>
      <c r="AX335" s="85" t="s">
        <v>3714</v>
      </c>
      <c r="AY335" s="85" t="s">
        <v>147</v>
      </c>
      <c r="AZ335" s="105">
        <v>46031</v>
      </c>
      <c r="BA335" s="105">
        <v>46032</v>
      </c>
      <c r="BB335" s="115">
        <v>24520000</v>
      </c>
      <c r="BC335" s="105">
        <v>46035</v>
      </c>
      <c r="BD335" s="105">
        <v>46277</v>
      </c>
      <c r="BE335" s="105">
        <f t="shared" si="14"/>
        <v>46277</v>
      </c>
      <c r="BF335" s="122"/>
      <c r="BG335" s="85" t="s">
        <v>929</v>
      </c>
      <c r="BH335" s="110">
        <v>3065000</v>
      </c>
      <c r="BI335" s="85"/>
      <c r="BJ335" s="85"/>
      <c r="BK335" s="85"/>
      <c r="BL335" s="85"/>
      <c r="BM335" s="85"/>
      <c r="BN335" s="85"/>
      <c r="BO335" s="85"/>
      <c r="BP335" s="85"/>
      <c r="BQ335" s="85"/>
      <c r="BR335" s="85"/>
      <c r="BS335" s="85"/>
      <c r="BT335" s="85"/>
      <c r="BU335" s="85"/>
      <c r="BV335" s="85"/>
      <c r="BW335" s="85"/>
      <c r="BX335" s="85"/>
      <c r="BY335" s="85"/>
      <c r="BZ335" s="85"/>
      <c r="CA335" s="85"/>
      <c r="CB335" s="85"/>
      <c r="CC335" s="85"/>
      <c r="CD335" s="85"/>
      <c r="CE335" s="85"/>
      <c r="CF335" s="85"/>
      <c r="CG335" s="85"/>
      <c r="CH335" s="85"/>
      <c r="CI335" s="85"/>
      <c r="CJ335" s="85"/>
      <c r="CK335" s="85"/>
      <c r="CL335" s="85">
        <v>0</v>
      </c>
      <c r="CM335" s="110">
        <v>24520000</v>
      </c>
      <c r="CN335" s="85"/>
      <c r="CO335" s="89">
        <v>46277</v>
      </c>
      <c r="CP335" s="89">
        <f t="shared" si="13"/>
        <v>46457</v>
      </c>
      <c r="CQ335" s="115">
        <v>24520000</v>
      </c>
      <c r="CR335" s="85" t="s">
        <v>149</v>
      </c>
      <c r="CS335" s="89">
        <v>46033</v>
      </c>
      <c r="CT335" s="128">
        <v>3344101271438</v>
      </c>
      <c r="CU335" s="85"/>
      <c r="CV335" s="85"/>
      <c r="CW335" s="85" t="s">
        <v>3846</v>
      </c>
      <c r="CX335" s="85" t="s">
        <v>203</v>
      </c>
      <c r="CY335" s="85" t="s">
        <v>1251</v>
      </c>
      <c r="CZ335" s="85">
        <v>2583</v>
      </c>
      <c r="DA335" s="85" t="s">
        <v>3614</v>
      </c>
      <c r="DB335" s="85">
        <v>5</v>
      </c>
      <c r="DC335" s="85" t="s">
        <v>153</v>
      </c>
      <c r="DD335" s="85"/>
      <c r="DE335" s="85"/>
      <c r="DF335" s="85"/>
      <c r="DG335" s="85"/>
      <c r="DH335" s="85"/>
      <c r="DI335" s="85"/>
      <c r="DJ335" s="85"/>
      <c r="DK335" s="85"/>
      <c r="DL335" s="85"/>
      <c r="DM335" s="85"/>
      <c r="DN335" s="85"/>
      <c r="DO335" s="85"/>
      <c r="DP335" s="85"/>
      <c r="DQ335" s="85"/>
      <c r="DR335" s="85"/>
      <c r="DS335" s="85"/>
      <c r="DT335" s="86"/>
      <c r="DU335" s="81"/>
      <c r="DV335" s="72"/>
      <c r="DW335" s="72"/>
      <c r="DX335" s="72"/>
      <c r="DY335" s="72"/>
      <c r="DZ335" s="74"/>
      <c r="EA335" s="68"/>
      <c r="EB335" s="68"/>
      <c r="EC335" s="68"/>
      <c r="ED335" s="68"/>
      <c r="EE335" s="68"/>
      <c r="EF335" s="68"/>
      <c r="EG335" s="68"/>
      <c r="EH335" s="68"/>
      <c r="EI335" s="68"/>
      <c r="EJ335" s="68"/>
      <c r="EK335" s="68"/>
    </row>
    <row r="336" spans="1:141" ht="30" customHeight="1">
      <c r="A336" s="2" t="s">
        <v>2064</v>
      </c>
      <c r="B336" s="84">
        <v>2026</v>
      </c>
      <c r="C336" s="85" t="s">
        <v>3936</v>
      </c>
      <c r="D336" s="85" t="e">
        <v>#REF!</v>
      </c>
      <c r="E336" s="85" t="s">
        <v>125</v>
      </c>
      <c r="F336" s="85">
        <v>147365</v>
      </c>
      <c r="G336" s="89">
        <v>46031</v>
      </c>
      <c r="H336" s="85" t="s">
        <v>3836</v>
      </c>
      <c r="I336" s="85" t="s">
        <v>3937</v>
      </c>
      <c r="J336" s="92" t="s">
        <v>3938</v>
      </c>
      <c r="K336" s="92" t="s">
        <v>3939</v>
      </c>
      <c r="L336" s="85" t="s">
        <v>3940</v>
      </c>
      <c r="M336" s="85" t="s">
        <v>3841</v>
      </c>
      <c r="N336" s="85">
        <v>80111700</v>
      </c>
      <c r="O336" s="85" t="s">
        <v>3842</v>
      </c>
      <c r="P336" s="85" t="s">
        <v>3941</v>
      </c>
      <c r="Q336" s="85">
        <v>156</v>
      </c>
      <c r="R336" s="89">
        <v>46030</v>
      </c>
      <c r="S336" s="85">
        <v>48</v>
      </c>
      <c r="T336" s="89">
        <v>46035</v>
      </c>
      <c r="U336" s="85" t="s">
        <v>3609</v>
      </c>
      <c r="V336" s="85" t="s">
        <v>135</v>
      </c>
      <c r="W336" s="85" t="s">
        <v>460</v>
      </c>
      <c r="X336" s="85">
        <v>1</v>
      </c>
      <c r="Y336" s="85" t="s">
        <v>3748</v>
      </c>
      <c r="Z336" s="85" t="s">
        <v>3940</v>
      </c>
      <c r="AA336" s="85" t="s">
        <v>138</v>
      </c>
      <c r="AB336" s="85" t="s">
        <v>164</v>
      </c>
      <c r="AC336" s="85" t="s">
        <v>218</v>
      </c>
      <c r="AD336" s="85"/>
      <c r="AE336" s="85">
        <v>79372964</v>
      </c>
      <c r="AF336" s="85">
        <v>8</v>
      </c>
      <c r="AG336" s="89">
        <v>23718</v>
      </c>
      <c r="AH336" s="85" t="s">
        <v>3942</v>
      </c>
      <c r="AI336" s="85"/>
      <c r="AJ336" s="92">
        <v>3103338727</v>
      </c>
      <c r="AK336" s="85" t="s">
        <v>3943</v>
      </c>
      <c r="AL336" s="85" t="s">
        <v>3187</v>
      </c>
      <c r="AM336" s="85" t="s">
        <v>144</v>
      </c>
      <c r="AN336" s="85" t="s">
        <v>3712</v>
      </c>
      <c r="AO336" s="85">
        <v>79553844</v>
      </c>
      <c r="AP336" s="85" t="s">
        <v>3713</v>
      </c>
      <c r="AQ336" s="85"/>
      <c r="AR336" s="85"/>
      <c r="AS336" s="89">
        <v>46062</v>
      </c>
      <c r="AT336" s="85"/>
      <c r="AU336" s="85"/>
      <c r="AV336" s="85"/>
      <c r="AW336" s="85"/>
      <c r="AX336" s="85" t="s">
        <v>3714</v>
      </c>
      <c r="AY336" s="85" t="s">
        <v>147</v>
      </c>
      <c r="AZ336" s="105">
        <v>46031</v>
      </c>
      <c r="BA336" s="105">
        <v>46032</v>
      </c>
      <c r="BB336" s="115">
        <v>24520000</v>
      </c>
      <c r="BC336" s="105">
        <v>46036</v>
      </c>
      <c r="BD336" s="105">
        <v>46278</v>
      </c>
      <c r="BE336" s="105">
        <f t="shared" si="14"/>
        <v>46278</v>
      </c>
      <c r="BF336" s="122"/>
      <c r="BG336" s="85" t="s">
        <v>929</v>
      </c>
      <c r="BH336" s="110">
        <v>3065000</v>
      </c>
      <c r="BI336" s="85"/>
      <c r="BJ336" s="85"/>
      <c r="BK336" s="85"/>
      <c r="BL336" s="85"/>
      <c r="BM336" s="85"/>
      <c r="BN336" s="85"/>
      <c r="BO336" s="85"/>
      <c r="BP336" s="85"/>
      <c r="BQ336" s="85"/>
      <c r="BR336" s="85"/>
      <c r="BS336" s="85"/>
      <c r="BT336" s="85"/>
      <c r="BU336" s="85"/>
      <c r="BV336" s="85"/>
      <c r="BW336" s="85"/>
      <c r="BX336" s="85"/>
      <c r="BY336" s="85"/>
      <c r="BZ336" s="85"/>
      <c r="CA336" s="85"/>
      <c r="CB336" s="85"/>
      <c r="CC336" s="85"/>
      <c r="CD336" s="85"/>
      <c r="CE336" s="85"/>
      <c r="CF336" s="85"/>
      <c r="CG336" s="85"/>
      <c r="CH336" s="85"/>
      <c r="CI336" s="85"/>
      <c r="CJ336" s="85"/>
      <c r="CK336" s="85"/>
      <c r="CL336" s="85">
        <v>0</v>
      </c>
      <c r="CM336" s="110">
        <v>24520000</v>
      </c>
      <c r="CN336" s="85"/>
      <c r="CO336" s="89">
        <v>46278</v>
      </c>
      <c r="CP336" s="89">
        <f t="shared" si="13"/>
        <v>46458</v>
      </c>
      <c r="CQ336" s="115">
        <v>24520000</v>
      </c>
      <c r="CR336" s="85" t="s">
        <v>149</v>
      </c>
      <c r="CS336" s="89">
        <v>46035</v>
      </c>
      <c r="CT336" s="128">
        <v>3344101271440</v>
      </c>
      <c r="CU336" s="85"/>
      <c r="CV336" s="85"/>
      <c r="CW336" s="85" t="s">
        <v>3846</v>
      </c>
      <c r="CX336" s="85" t="s">
        <v>218</v>
      </c>
      <c r="CY336" s="85" t="s">
        <v>3944</v>
      </c>
      <c r="CZ336" s="85">
        <v>2583</v>
      </c>
      <c r="DA336" s="85" t="s">
        <v>3614</v>
      </c>
      <c r="DB336" s="85">
        <v>5</v>
      </c>
      <c r="DC336" s="85" t="s">
        <v>153</v>
      </c>
      <c r="DD336" s="85"/>
      <c r="DE336" s="85"/>
      <c r="DF336" s="85"/>
      <c r="DG336" s="85"/>
      <c r="DH336" s="85"/>
      <c r="DI336" s="85"/>
      <c r="DJ336" s="85"/>
      <c r="DK336" s="85"/>
      <c r="DL336" s="85"/>
      <c r="DM336" s="85"/>
      <c r="DN336" s="85"/>
      <c r="DO336" s="85"/>
      <c r="DP336" s="85"/>
      <c r="DQ336" s="85"/>
      <c r="DR336" s="85"/>
      <c r="DS336" s="85"/>
      <c r="DT336" s="86"/>
      <c r="DU336" s="81"/>
      <c r="DV336" s="72"/>
      <c r="DW336" s="72"/>
      <c r="DX336" s="72"/>
      <c r="DY336" s="72"/>
      <c r="DZ336" s="74"/>
      <c r="EA336" s="68"/>
      <c r="EB336" s="68"/>
      <c r="EC336" s="68"/>
      <c r="ED336" s="68"/>
      <c r="EE336" s="68"/>
      <c r="EF336" s="68"/>
      <c r="EG336" s="68"/>
      <c r="EH336" s="68"/>
      <c r="EI336" s="68"/>
      <c r="EJ336" s="68"/>
      <c r="EK336" s="68"/>
    </row>
    <row r="337" spans="1:141" ht="30" customHeight="1">
      <c r="A337" s="2" t="s">
        <v>2064</v>
      </c>
      <c r="B337" s="84">
        <v>2026</v>
      </c>
      <c r="C337" s="85" t="s">
        <v>3945</v>
      </c>
      <c r="D337" s="85" t="e">
        <v>#REF!</v>
      </c>
      <c r="E337" s="85" t="s">
        <v>125</v>
      </c>
      <c r="F337" s="85">
        <v>147365</v>
      </c>
      <c r="G337" s="89">
        <v>46031</v>
      </c>
      <c r="H337" s="85" t="s">
        <v>3836</v>
      </c>
      <c r="I337" s="85" t="s">
        <v>3946</v>
      </c>
      <c r="J337" s="92" t="s">
        <v>3947</v>
      </c>
      <c r="K337" s="92" t="s">
        <v>3948</v>
      </c>
      <c r="L337" s="85" t="s">
        <v>3949</v>
      </c>
      <c r="M337" s="85" t="s">
        <v>3841</v>
      </c>
      <c r="N337" s="85">
        <v>80111700</v>
      </c>
      <c r="O337" s="85" t="s">
        <v>3842</v>
      </c>
      <c r="P337" s="85" t="s">
        <v>3950</v>
      </c>
      <c r="Q337" s="85">
        <v>156</v>
      </c>
      <c r="R337" s="89">
        <v>46030</v>
      </c>
      <c r="S337" s="85">
        <v>49</v>
      </c>
      <c r="T337" s="89">
        <v>46035</v>
      </c>
      <c r="U337" s="85" t="s">
        <v>3609</v>
      </c>
      <c r="V337" s="85" t="s">
        <v>135</v>
      </c>
      <c r="W337" s="85" t="s">
        <v>460</v>
      </c>
      <c r="X337" s="85">
        <v>1</v>
      </c>
      <c r="Y337" s="85" t="s">
        <v>3748</v>
      </c>
      <c r="Z337" s="85" t="s">
        <v>3949</v>
      </c>
      <c r="AA337" s="85" t="s">
        <v>138</v>
      </c>
      <c r="AB337" s="85" t="s">
        <v>164</v>
      </c>
      <c r="AC337" s="85" t="s">
        <v>218</v>
      </c>
      <c r="AD337" s="85"/>
      <c r="AE337" s="85">
        <v>87942747</v>
      </c>
      <c r="AF337" s="85">
        <v>1</v>
      </c>
      <c r="AG337" s="89">
        <v>29677</v>
      </c>
      <c r="AH337" s="85" t="s">
        <v>3951</v>
      </c>
      <c r="AI337" s="85"/>
      <c r="AJ337" s="92">
        <v>3218259874</v>
      </c>
      <c r="AK337" s="85" t="s">
        <v>3952</v>
      </c>
      <c r="AL337" s="85" t="s">
        <v>3187</v>
      </c>
      <c r="AM337" s="85" t="s">
        <v>169</v>
      </c>
      <c r="AN337" s="85" t="s">
        <v>3712</v>
      </c>
      <c r="AO337" s="85">
        <v>79553844</v>
      </c>
      <c r="AP337" s="85" t="s">
        <v>3713</v>
      </c>
      <c r="AQ337" s="85"/>
      <c r="AR337" s="85"/>
      <c r="AS337" s="89">
        <v>46062</v>
      </c>
      <c r="AT337" s="85"/>
      <c r="AU337" s="85"/>
      <c r="AV337" s="85"/>
      <c r="AW337" s="85"/>
      <c r="AX337" s="85" t="s">
        <v>3714</v>
      </c>
      <c r="AY337" s="85" t="s">
        <v>147</v>
      </c>
      <c r="AZ337" s="105">
        <v>46031</v>
      </c>
      <c r="BA337" s="105">
        <v>46032</v>
      </c>
      <c r="BB337" s="115">
        <v>24520000</v>
      </c>
      <c r="BC337" s="105">
        <v>46035</v>
      </c>
      <c r="BD337" s="105">
        <v>46277</v>
      </c>
      <c r="BE337" s="105">
        <f t="shared" si="14"/>
        <v>46277</v>
      </c>
      <c r="BF337" s="122"/>
      <c r="BG337" s="85" t="s">
        <v>929</v>
      </c>
      <c r="BH337" s="110">
        <v>3065000</v>
      </c>
      <c r="BI337" s="85"/>
      <c r="BJ337" s="85"/>
      <c r="BK337" s="85"/>
      <c r="BL337" s="85"/>
      <c r="BM337" s="85"/>
      <c r="BN337" s="85"/>
      <c r="BO337" s="85"/>
      <c r="BP337" s="85"/>
      <c r="BQ337" s="85"/>
      <c r="BR337" s="85"/>
      <c r="BS337" s="85"/>
      <c r="BT337" s="85"/>
      <c r="BU337" s="85"/>
      <c r="BV337" s="85"/>
      <c r="BW337" s="85"/>
      <c r="BX337" s="85"/>
      <c r="BY337" s="85"/>
      <c r="BZ337" s="85"/>
      <c r="CA337" s="85"/>
      <c r="CB337" s="85"/>
      <c r="CC337" s="85"/>
      <c r="CD337" s="85"/>
      <c r="CE337" s="85"/>
      <c r="CF337" s="85"/>
      <c r="CG337" s="85"/>
      <c r="CH337" s="85"/>
      <c r="CI337" s="85"/>
      <c r="CJ337" s="85"/>
      <c r="CK337" s="85"/>
      <c r="CL337" s="85">
        <v>0</v>
      </c>
      <c r="CM337" s="110">
        <v>24520000</v>
      </c>
      <c r="CN337" s="85"/>
      <c r="CO337" s="89">
        <v>46277</v>
      </c>
      <c r="CP337" s="89">
        <f t="shared" si="13"/>
        <v>46457</v>
      </c>
      <c r="CQ337" s="115">
        <v>24520000</v>
      </c>
      <c r="CR337" s="85" t="s">
        <v>1651</v>
      </c>
      <c r="CS337" s="89">
        <v>46032</v>
      </c>
      <c r="CT337" s="128">
        <v>3344101271418</v>
      </c>
      <c r="CU337" s="85"/>
      <c r="CV337" s="85"/>
      <c r="CW337" s="85" t="s">
        <v>3846</v>
      </c>
      <c r="CX337" s="85" t="s">
        <v>218</v>
      </c>
      <c r="CY337" s="85" t="s">
        <v>3953</v>
      </c>
      <c r="CZ337" s="85">
        <v>2583</v>
      </c>
      <c r="DA337" s="85" t="s">
        <v>3614</v>
      </c>
      <c r="DB337" s="85">
        <v>5</v>
      </c>
      <c r="DC337" s="85" t="s">
        <v>153</v>
      </c>
      <c r="DD337" s="85"/>
      <c r="DE337" s="85"/>
      <c r="DF337" s="85"/>
      <c r="DG337" s="85"/>
      <c r="DH337" s="85"/>
      <c r="DI337" s="85"/>
      <c r="DJ337" s="85"/>
      <c r="DK337" s="85"/>
      <c r="DL337" s="85"/>
      <c r="DM337" s="85"/>
      <c r="DN337" s="85"/>
      <c r="DO337" s="85"/>
      <c r="DP337" s="85"/>
      <c r="DQ337" s="85"/>
      <c r="DR337" s="85"/>
      <c r="DS337" s="85"/>
      <c r="DT337" s="86"/>
      <c r="DU337" s="81"/>
      <c r="DV337" s="72"/>
      <c r="DW337" s="72"/>
      <c r="DX337" s="72"/>
      <c r="DY337" s="72"/>
      <c r="DZ337" s="74"/>
      <c r="EA337" s="68"/>
      <c r="EB337" s="68"/>
      <c r="EC337" s="68"/>
      <c r="ED337" s="68"/>
      <c r="EE337" s="68"/>
      <c r="EF337" s="68"/>
      <c r="EG337" s="68"/>
      <c r="EH337" s="68"/>
      <c r="EI337" s="68"/>
      <c r="EJ337" s="68"/>
      <c r="EK337" s="68"/>
    </row>
    <row r="338" spans="1:141" ht="30" customHeight="1">
      <c r="A338" s="2" t="s">
        <v>2064</v>
      </c>
      <c r="B338" s="84">
        <v>2026</v>
      </c>
      <c r="C338" s="85" t="s">
        <v>3954</v>
      </c>
      <c r="D338" s="85" t="e">
        <v>#REF!</v>
      </c>
      <c r="E338" s="85" t="s">
        <v>125</v>
      </c>
      <c r="F338" s="85">
        <v>147365</v>
      </c>
      <c r="G338" s="89">
        <v>46031</v>
      </c>
      <c r="H338" s="85" t="s">
        <v>3836</v>
      </c>
      <c r="I338" s="85" t="s">
        <v>3955</v>
      </c>
      <c r="J338" s="92" t="s">
        <v>3956</v>
      </c>
      <c r="K338" s="92" t="s">
        <v>3957</v>
      </c>
      <c r="L338" s="85" t="s">
        <v>3958</v>
      </c>
      <c r="M338" s="85" t="s">
        <v>3841</v>
      </c>
      <c r="N338" s="85">
        <v>80111700</v>
      </c>
      <c r="O338" s="85" t="s">
        <v>3842</v>
      </c>
      <c r="P338" s="85" t="s">
        <v>3959</v>
      </c>
      <c r="Q338" s="85">
        <v>156</v>
      </c>
      <c r="R338" s="89">
        <v>46030</v>
      </c>
      <c r="S338" s="85">
        <v>50</v>
      </c>
      <c r="T338" s="89">
        <v>46035</v>
      </c>
      <c r="U338" s="85" t="s">
        <v>3609</v>
      </c>
      <c r="V338" s="85" t="s">
        <v>135</v>
      </c>
      <c r="W338" s="85" t="s">
        <v>460</v>
      </c>
      <c r="X338" s="85">
        <v>1</v>
      </c>
      <c r="Y338" s="85" t="s">
        <v>3748</v>
      </c>
      <c r="Z338" s="85" t="s">
        <v>3958</v>
      </c>
      <c r="AA338" s="85" t="s">
        <v>138</v>
      </c>
      <c r="AB338" s="85" t="s">
        <v>139</v>
      </c>
      <c r="AC338" s="85" t="s">
        <v>447</v>
      </c>
      <c r="AD338" s="85"/>
      <c r="AE338" s="85">
        <v>1015444103</v>
      </c>
      <c r="AF338" s="85">
        <v>1</v>
      </c>
      <c r="AG338" s="89">
        <v>34338</v>
      </c>
      <c r="AH338" s="85" t="s">
        <v>3960</v>
      </c>
      <c r="AI338" s="85" t="e">
        <v>#REF!</v>
      </c>
      <c r="AJ338" s="92">
        <v>3102746363</v>
      </c>
      <c r="AK338" s="85" t="s">
        <v>3961</v>
      </c>
      <c r="AL338" s="85" t="s">
        <v>3187</v>
      </c>
      <c r="AM338" s="85" t="s">
        <v>385</v>
      </c>
      <c r="AN338" s="85" t="s">
        <v>3712</v>
      </c>
      <c r="AO338" s="85">
        <v>79553844</v>
      </c>
      <c r="AP338" s="85" t="s">
        <v>3713</v>
      </c>
      <c r="AQ338" s="85"/>
      <c r="AR338" s="85"/>
      <c r="AS338" s="89">
        <v>46062</v>
      </c>
      <c r="AT338" s="85"/>
      <c r="AU338" s="85"/>
      <c r="AV338" s="85"/>
      <c r="AW338" s="85"/>
      <c r="AX338" s="85" t="s">
        <v>3714</v>
      </c>
      <c r="AY338" s="85" t="s">
        <v>147</v>
      </c>
      <c r="AZ338" s="105">
        <v>46031</v>
      </c>
      <c r="BA338" s="105">
        <v>46032</v>
      </c>
      <c r="BB338" s="115">
        <v>24520000</v>
      </c>
      <c r="BC338" s="105">
        <v>46036</v>
      </c>
      <c r="BD338" s="105">
        <v>46277</v>
      </c>
      <c r="BE338" s="105">
        <f t="shared" si="14"/>
        <v>46277</v>
      </c>
      <c r="BF338" s="122"/>
      <c r="BG338" s="85" t="s">
        <v>929</v>
      </c>
      <c r="BH338" s="110">
        <v>3065000</v>
      </c>
      <c r="BI338" s="85"/>
      <c r="BJ338" s="85"/>
      <c r="BK338" s="85"/>
      <c r="BL338" s="85"/>
      <c r="BM338" s="85"/>
      <c r="BN338" s="85"/>
      <c r="BO338" s="85"/>
      <c r="BP338" s="85"/>
      <c r="BQ338" s="85"/>
      <c r="BR338" s="85"/>
      <c r="BS338" s="85"/>
      <c r="BT338" s="85"/>
      <c r="BU338" s="85"/>
      <c r="BV338" s="85"/>
      <c r="BW338" s="85"/>
      <c r="BX338" s="85"/>
      <c r="BY338" s="85"/>
      <c r="BZ338" s="85"/>
      <c r="CA338" s="85"/>
      <c r="CB338" s="85"/>
      <c r="CC338" s="85"/>
      <c r="CD338" s="85"/>
      <c r="CE338" s="85"/>
      <c r="CF338" s="85"/>
      <c r="CG338" s="85"/>
      <c r="CH338" s="85"/>
      <c r="CI338" s="85"/>
      <c r="CJ338" s="85"/>
      <c r="CK338" s="85"/>
      <c r="CL338" s="85">
        <v>0</v>
      </c>
      <c r="CM338" s="110">
        <v>24520000</v>
      </c>
      <c r="CN338" s="85"/>
      <c r="CO338" s="89">
        <v>46277</v>
      </c>
      <c r="CP338" s="89">
        <f t="shared" si="13"/>
        <v>46457</v>
      </c>
      <c r="CQ338" s="115">
        <v>24520000</v>
      </c>
      <c r="CR338" s="85" t="s">
        <v>149</v>
      </c>
      <c r="CS338" s="89">
        <v>46035</v>
      </c>
      <c r="CT338" s="128">
        <v>2146101127347</v>
      </c>
      <c r="CU338" s="85"/>
      <c r="CV338" s="85"/>
      <c r="CW338" s="85" t="s">
        <v>3846</v>
      </c>
      <c r="CX338" s="85" t="s">
        <v>447</v>
      </c>
      <c r="CY338" s="85" t="s">
        <v>957</v>
      </c>
      <c r="CZ338" s="85">
        <v>2583</v>
      </c>
      <c r="DA338" s="85" t="s">
        <v>3614</v>
      </c>
      <c r="DB338" s="85">
        <v>5</v>
      </c>
      <c r="DC338" s="85" t="s">
        <v>153</v>
      </c>
      <c r="DD338" s="85"/>
      <c r="DE338" s="85"/>
      <c r="DF338" s="85"/>
      <c r="DG338" s="85"/>
      <c r="DH338" s="85"/>
      <c r="DI338" s="85"/>
      <c r="DJ338" s="85"/>
      <c r="DK338" s="85"/>
      <c r="DL338" s="85"/>
      <c r="DM338" s="85"/>
      <c r="DN338" s="85"/>
      <c r="DO338" s="85"/>
      <c r="DP338" s="85"/>
      <c r="DQ338" s="85"/>
      <c r="DR338" s="85"/>
      <c r="DS338" s="85"/>
      <c r="DT338" s="86"/>
      <c r="DU338" s="81"/>
      <c r="DV338" s="72"/>
      <c r="DW338" s="72"/>
      <c r="DX338" s="72"/>
      <c r="DY338" s="72"/>
      <c r="DZ338" s="74"/>
      <c r="EA338" s="68"/>
      <c r="EB338" s="68"/>
      <c r="EC338" s="68"/>
      <c r="ED338" s="68"/>
      <c r="EE338" s="68"/>
      <c r="EF338" s="68"/>
      <c r="EG338" s="68"/>
      <c r="EH338" s="68"/>
      <c r="EI338" s="68"/>
      <c r="EJ338" s="68"/>
      <c r="EK338" s="68"/>
    </row>
    <row r="339" spans="1:141" ht="30" customHeight="1">
      <c r="A339" s="2" t="s">
        <v>2064</v>
      </c>
      <c r="B339" s="84">
        <v>2026</v>
      </c>
      <c r="C339" s="85" t="s">
        <v>3962</v>
      </c>
      <c r="D339" s="85" t="e">
        <v>#REF!</v>
      </c>
      <c r="E339" s="85" t="s">
        <v>125</v>
      </c>
      <c r="F339" s="85">
        <v>147365</v>
      </c>
      <c r="G339" s="89">
        <v>46031</v>
      </c>
      <c r="H339" s="85" t="s">
        <v>3836</v>
      </c>
      <c r="I339" s="85" t="s">
        <v>3963</v>
      </c>
      <c r="J339" s="92" t="s">
        <v>3964</v>
      </c>
      <c r="K339" s="92" t="s">
        <v>3965</v>
      </c>
      <c r="L339" s="85" t="s">
        <v>3966</v>
      </c>
      <c r="M339" s="85" t="s">
        <v>3841</v>
      </c>
      <c r="N339" s="85">
        <v>80111700</v>
      </c>
      <c r="O339" s="85" t="s">
        <v>3842</v>
      </c>
      <c r="P339" s="85" t="s">
        <v>3967</v>
      </c>
      <c r="Q339" s="85">
        <v>156</v>
      </c>
      <c r="R339" s="89">
        <v>46030</v>
      </c>
      <c r="S339" s="85">
        <v>51</v>
      </c>
      <c r="T339" s="89">
        <v>46035</v>
      </c>
      <c r="U339" s="85" t="s">
        <v>3609</v>
      </c>
      <c r="V339" s="85" t="s">
        <v>135</v>
      </c>
      <c r="W339" s="85" t="s">
        <v>460</v>
      </c>
      <c r="X339" s="85">
        <v>1</v>
      </c>
      <c r="Y339" s="85" t="s">
        <v>3748</v>
      </c>
      <c r="Z339" s="85" t="s">
        <v>3966</v>
      </c>
      <c r="AA339" s="85" t="s">
        <v>138</v>
      </c>
      <c r="AB339" s="85" t="s">
        <v>139</v>
      </c>
      <c r="AC339" s="85" t="s">
        <v>218</v>
      </c>
      <c r="AD339" s="85"/>
      <c r="AE339" s="85">
        <v>52064851</v>
      </c>
      <c r="AF339" s="85">
        <v>5</v>
      </c>
      <c r="AG339" s="89">
        <v>25039</v>
      </c>
      <c r="AH339" s="85" t="s">
        <v>3968</v>
      </c>
      <c r="AI339" s="85"/>
      <c r="AJ339" s="92" t="s">
        <v>3969</v>
      </c>
      <c r="AK339" s="85" t="s">
        <v>3970</v>
      </c>
      <c r="AL339" s="85" t="s">
        <v>3187</v>
      </c>
      <c r="AM339" s="85" t="s">
        <v>144</v>
      </c>
      <c r="AN339" s="85" t="s">
        <v>3712</v>
      </c>
      <c r="AO339" s="85">
        <v>79553844</v>
      </c>
      <c r="AP339" s="85" t="s">
        <v>3713</v>
      </c>
      <c r="AQ339" s="85"/>
      <c r="AR339" s="85"/>
      <c r="AS339" s="89">
        <v>46062</v>
      </c>
      <c r="AT339" s="85"/>
      <c r="AU339" s="85"/>
      <c r="AV339" s="85"/>
      <c r="AW339" s="85"/>
      <c r="AX339" s="85" t="s">
        <v>3714</v>
      </c>
      <c r="AY339" s="85" t="s">
        <v>147</v>
      </c>
      <c r="AZ339" s="105">
        <v>46031</v>
      </c>
      <c r="BA339" s="105">
        <v>46032</v>
      </c>
      <c r="BB339" s="115">
        <v>24520000</v>
      </c>
      <c r="BC339" s="105">
        <v>46035</v>
      </c>
      <c r="BD339" s="105">
        <v>46277</v>
      </c>
      <c r="BE339" s="105">
        <f t="shared" si="14"/>
        <v>46277</v>
      </c>
      <c r="BF339" s="122"/>
      <c r="BG339" s="85" t="s">
        <v>929</v>
      </c>
      <c r="BH339" s="110">
        <v>3065000</v>
      </c>
      <c r="BI339" s="85"/>
      <c r="BJ339" s="85"/>
      <c r="BK339" s="85"/>
      <c r="BL339" s="85"/>
      <c r="BM339" s="85"/>
      <c r="BN339" s="85"/>
      <c r="BO339" s="85"/>
      <c r="BP339" s="85"/>
      <c r="BQ339" s="85"/>
      <c r="BR339" s="85"/>
      <c r="BS339" s="85"/>
      <c r="BT339" s="85"/>
      <c r="BU339" s="85"/>
      <c r="BV339" s="85"/>
      <c r="BW339" s="85"/>
      <c r="BX339" s="85"/>
      <c r="BY339" s="85"/>
      <c r="BZ339" s="85"/>
      <c r="CA339" s="85"/>
      <c r="CB339" s="85"/>
      <c r="CC339" s="85"/>
      <c r="CD339" s="85"/>
      <c r="CE339" s="85"/>
      <c r="CF339" s="85"/>
      <c r="CG339" s="85"/>
      <c r="CH339" s="85"/>
      <c r="CI339" s="85"/>
      <c r="CJ339" s="85"/>
      <c r="CK339" s="85"/>
      <c r="CL339" s="85">
        <v>0</v>
      </c>
      <c r="CM339" s="110">
        <v>24520000</v>
      </c>
      <c r="CN339" s="85"/>
      <c r="CO339" s="89">
        <v>46277</v>
      </c>
      <c r="CP339" s="89">
        <f t="shared" si="13"/>
        <v>46457</v>
      </c>
      <c r="CQ339" s="115">
        <v>24520000</v>
      </c>
      <c r="CR339" s="85" t="s">
        <v>149</v>
      </c>
      <c r="CS339" s="89">
        <v>46033</v>
      </c>
      <c r="CT339" s="128">
        <v>3344101271429</v>
      </c>
      <c r="CU339" s="85"/>
      <c r="CV339" s="85"/>
      <c r="CW339" s="85" t="s">
        <v>3846</v>
      </c>
      <c r="CX339" s="85" t="s">
        <v>218</v>
      </c>
      <c r="CY339" s="85" t="s">
        <v>501</v>
      </c>
      <c r="CZ339" s="85">
        <v>2583</v>
      </c>
      <c r="DA339" s="85" t="s">
        <v>3614</v>
      </c>
      <c r="DB339" s="85">
        <v>5</v>
      </c>
      <c r="DC339" s="85" t="s">
        <v>153</v>
      </c>
      <c r="DD339" s="85"/>
      <c r="DE339" s="85"/>
      <c r="DF339" s="85"/>
      <c r="DG339" s="85"/>
      <c r="DH339" s="85"/>
      <c r="DI339" s="85"/>
      <c r="DJ339" s="85"/>
      <c r="DK339" s="85"/>
      <c r="DL339" s="85"/>
      <c r="DM339" s="85"/>
      <c r="DN339" s="85"/>
      <c r="DO339" s="85"/>
      <c r="DP339" s="85"/>
      <c r="DQ339" s="85"/>
      <c r="DR339" s="85"/>
      <c r="DS339" s="85"/>
      <c r="DT339" s="86"/>
      <c r="DU339" s="81"/>
      <c r="DV339" s="72"/>
      <c r="DW339" s="72"/>
      <c r="DX339" s="72"/>
      <c r="DY339" s="72"/>
      <c r="DZ339" s="74"/>
      <c r="EA339" s="68"/>
      <c r="EB339" s="68"/>
      <c r="EC339" s="68"/>
      <c r="ED339" s="68"/>
      <c r="EE339" s="68"/>
      <c r="EF339" s="68"/>
      <c r="EG339" s="68"/>
      <c r="EH339" s="68"/>
      <c r="EI339" s="68"/>
      <c r="EJ339" s="68"/>
      <c r="EK339" s="68"/>
    </row>
    <row r="340" spans="1:141" ht="30" customHeight="1">
      <c r="A340" s="2" t="s">
        <v>2064</v>
      </c>
      <c r="B340" s="84">
        <v>2026</v>
      </c>
      <c r="C340" s="85" t="s">
        <v>3971</v>
      </c>
      <c r="D340" s="85" t="e">
        <v>#REF!</v>
      </c>
      <c r="E340" s="85" t="s">
        <v>125</v>
      </c>
      <c r="F340" s="85">
        <v>147365</v>
      </c>
      <c r="G340" s="89">
        <v>46031</v>
      </c>
      <c r="H340" s="85" t="s">
        <v>3836</v>
      </c>
      <c r="I340" s="85" t="s">
        <v>3972</v>
      </c>
      <c r="J340" s="92" t="s">
        <v>3973</v>
      </c>
      <c r="K340" s="92" t="s">
        <v>3974</v>
      </c>
      <c r="L340" s="85" t="s">
        <v>3975</v>
      </c>
      <c r="M340" s="85" t="s">
        <v>3841</v>
      </c>
      <c r="N340" s="85">
        <v>80111700</v>
      </c>
      <c r="O340" s="85" t="s">
        <v>3842</v>
      </c>
      <c r="P340" s="85" t="s">
        <v>3976</v>
      </c>
      <c r="Q340" s="85">
        <v>156</v>
      </c>
      <c r="R340" s="89">
        <v>46030</v>
      </c>
      <c r="S340" s="85">
        <v>52</v>
      </c>
      <c r="T340" s="89">
        <v>46035</v>
      </c>
      <c r="U340" s="85" t="s">
        <v>3609</v>
      </c>
      <c r="V340" s="85" t="s">
        <v>135</v>
      </c>
      <c r="W340" s="85" t="s">
        <v>460</v>
      </c>
      <c r="X340" s="85">
        <v>1</v>
      </c>
      <c r="Y340" s="85" t="s">
        <v>3748</v>
      </c>
      <c r="Z340" s="85" t="s">
        <v>3975</v>
      </c>
      <c r="AA340" s="85" t="s">
        <v>138</v>
      </c>
      <c r="AB340" s="85" t="s">
        <v>139</v>
      </c>
      <c r="AC340" s="85" t="s">
        <v>218</v>
      </c>
      <c r="AD340" s="85"/>
      <c r="AE340" s="85">
        <v>1099208734</v>
      </c>
      <c r="AF340" s="85">
        <v>3</v>
      </c>
      <c r="AG340" s="89">
        <v>33366</v>
      </c>
      <c r="AH340" s="85" t="s">
        <v>3977</v>
      </c>
      <c r="AI340" s="85"/>
      <c r="AJ340" s="92">
        <v>3158617128</v>
      </c>
      <c r="AK340" s="85" t="s">
        <v>3978</v>
      </c>
      <c r="AL340" s="85" t="s">
        <v>3187</v>
      </c>
      <c r="AM340" s="85" t="s">
        <v>234</v>
      </c>
      <c r="AN340" s="85" t="s">
        <v>3712</v>
      </c>
      <c r="AO340" s="85">
        <v>79553844</v>
      </c>
      <c r="AP340" s="85" t="s">
        <v>3713</v>
      </c>
      <c r="AQ340" s="85"/>
      <c r="AR340" s="85"/>
      <c r="AS340" s="89">
        <v>46062</v>
      </c>
      <c r="AT340" s="85"/>
      <c r="AU340" s="85"/>
      <c r="AV340" s="85"/>
      <c r="AW340" s="85"/>
      <c r="AX340" s="85" t="s">
        <v>3714</v>
      </c>
      <c r="AY340" s="85" t="s">
        <v>147</v>
      </c>
      <c r="AZ340" s="105">
        <v>46031</v>
      </c>
      <c r="BA340" s="105">
        <v>46032</v>
      </c>
      <c r="BB340" s="115">
        <v>24520000</v>
      </c>
      <c r="BC340" s="105">
        <v>46035</v>
      </c>
      <c r="BD340" s="105">
        <v>46277</v>
      </c>
      <c r="BE340" s="105">
        <f t="shared" si="14"/>
        <v>46277</v>
      </c>
      <c r="BF340" s="122"/>
      <c r="BG340" s="85" t="s">
        <v>929</v>
      </c>
      <c r="BH340" s="110">
        <v>3065000</v>
      </c>
      <c r="BI340" s="85"/>
      <c r="BJ340" s="85"/>
      <c r="BK340" s="85"/>
      <c r="BL340" s="85"/>
      <c r="BM340" s="85"/>
      <c r="BN340" s="85"/>
      <c r="BO340" s="85"/>
      <c r="BP340" s="85"/>
      <c r="BQ340" s="85"/>
      <c r="BR340" s="85"/>
      <c r="BS340" s="85"/>
      <c r="BT340" s="85"/>
      <c r="BU340" s="85"/>
      <c r="BV340" s="85"/>
      <c r="BW340" s="85"/>
      <c r="BX340" s="85"/>
      <c r="BY340" s="85"/>
      <c r="BZ340" s="85"/>
      <c r="CA340" s="85"/>
      <c r="CB340" s="85"/>
      <c r="CC340" s="85"/>
      <c r="CD340" s="85"/>
      <c r="CE340" s="85"/>
      <c r="CF340" s="85"/>
      <c r="CG340" s="85"/>
      <c r="CH340" s="85"/>
      <c r="CI340" s="85"/>
      <c r="CJ340" s="85"/>
      <c r="CK340" s="85"/>
      <c r="CL340" s="85">
        <v>0</v>
      </c>
      <c r="CM340" s="110">
        <v>24520000</v>
      </c>
      <c r="CN340" s="85"/>
      <c r="CO340" s="89">
        <v>46277</v>
      </c>
      <c r="CP340" s="89">
        <f t="shared" si="13"/>
        <v>46457</v>
      </c>
      <c r="CQ340" s="115">
        <v>24520000</v>
      </c>
      <c r="CR340" s="85" t="s">
        <v>149</v>
      </c>
      <c r="CS340" s="89">
        <v>46032</v>
      </c>
      <c r="CT340" s="128">
        <v>2146101126925</v>
      </c>
      <c r="CU340" s="85"/>
      <c r="CV340" s="85"/>
      <c r="CW340" s="85" t="s">
        <v>3846</v>
      </c>
      <c r="CX340" s="85" t="s">
        <v>218</v>
      </c>
      <c r="CY340" s="85" t="s">
        <v>1251</v>
      </c>
      <c r="CZ340" s="85">
        <v>2583</v>
      </c>
      <c r="DA340" s="85" t="s">
        <v>3614</v>
      </c>
      <c r="DB340" s="85">
        <v>5</v>
      </c>
      <c r="DC340" s="85" t="s">
        <v>153</v>
      </c>
      <c r="DD340" s="85"/>
      <c r="DE340" s="85"/>
      <c r="DF340" s="85"/>
      <c r="DG340" s="85"/>
      <c r="DH340" s="85"/>
      <c r="DI340" s="85"/>
      <c r="DJ340" s="85"/>
      <c r="DK340" s="85"/>
      <c r="DL340" s="85"/>
      <c r="DM340" s="85"/>
      <c r="DN340" s="85"/>
      <c r="DO340" s="85"/>
      <c r="DP340" s="85"/>
      <c r="DQ340" s="85"/>
      <c r="DR340" s="85"/>
      <c r="DS340" s="85"/>
      <c r="DT340" s="86"/>
      <c r="DU340" s="81"/>
      <c r="DV340" s="72"/>
      <c r="DW340" s="72"/>
      <c r="DX340" s="72"/>
      <c r="DY340" s="72"/>
      <c r="DZ340" s="74"/>
      <c r="EA340" s="68"/>
      <c r="EB340" s="68"/>
      <c r="EC340" s="68"/>
      <c r="ED340" s="68"/>
      <c r="EE340" s="68"/>
      <c r="EF340" s="68"/>
      <c r="EG340" s="68"/>
      <c r="EH340" s="68"/>
      <c r="EI340" s="68"/>
      <c r="EJ340" s="68"/>
      <c r="EK340" s="68"/>
    </row>
    <row r="341" spans="1:141" ht="30" customHeight="1">
      <c r="A341" s="2" t="s">
        <v>2064</v>
      </c>
      <c r="B341" s="84">
        <v>2026</v>
      </c>
      <c r="C341" s="85" t="s">
        <v>3979</v>
      </c>
      <c r="D341" s="85" t="e">
        <v>#REF!</v>
      </c>
      <c r="E341" s="85" t="s">
        <v>125</v>
      </c>
      <c r="F341" s="85">
        <v>147365</v>
      </c>
      <c r="G341" s="89">
        <v>46031</v>
      </c>
      <c r="H341" s="85" t="s">
        <v>3836</v>
      </c>
      <c r="I341" s="85" t="s">
        <v>3980</v>
      </c>
      <c r="J341" s="92" t="s">
        <v>3981</v>
      </c>
      <c r="K341" s="92" t="s">
        <v>3982</v>
      </c>
      <c r="L341" s="85" t="s">
        <v>3983</v>
      </c>
      <c r="M341" s="85" t="s">
        <v>3841</v>
      </c>
      <c r="N341" s="85">
        <v>80111700</v>
      </c>
      <c r="O341" s="85" t="s">
        <v>3842</v>
      </c>
      <c r="P341" s="85" t="s">
        <v>3984</v>
      </c>
      <c r="Q341" s="85">
        <v>156</v>
      </c>
      <c r="R341" s="89">
        <v>46030</v>
      </c>
      <c r="S341" s="85">
        <v>53</v>
      </c>
      <c r="T341" s="89">
        <v>46035</v>
      </c>
      <c r="U341" s="85" t="s">
        <v>3609</v>
      </c>
      <c r="V341" s="85" t="s">
        <v>135</v>
      </c>
      <c r="W341" s="85" t="s">
        <v>460</v>
      </c>
      <c r="X341" s="85">
        <v>1</v>
      </c>
      <c r="Y341" s="85" t="s">
        <v>3748</v>
      </c>
      <c r="Z341" s="85" t="s">
        <v>3983</v>
      </c>
      <c r="AA341" s="85" t="s">
        <v>138</v>
      </c>
      <c r="AB341" s="85" t="s">
        <v>139</v>
      </c>
      <c r="AC341" s="85" t="s">
        <v>218</v>
      </c>
      <c r="AD341" s="85"/>
      <c r="AE341" s="85">
        <v>1015416350</v>
      </c>
      <c r="AF341" s="85">
        <v>5</v>
      </c>
      <c r="AG341" s="89">
        <v>32930</v>
      </c>
      <c r="AH341" s="85" t="s">
        <v>3985</v>
      </c>
      <c r="AI341" s="85"/>
      <c r="AJ341" s="92">
        <v>3108553798</v>
      </c>
      <c r="AK341" s="85" t="s">
        <v>3986</v>
      </c>
      <c r="AL341" s="85" t="s">
        <v>3187</v>
      </c>
      <c r="AM341" s="85" t="s">
        <v>144</v>
      </c>
      <c r="AN341" s="85" t="s">
        <v>3712</v>
      </c>
      <c r="AO341" s="85">
        <v>79553844</v>
      </c>
      <c r="AP341" s="85" t="s">
        <v>3713</v>
      </c>
      <c r="AQ341" s="85"/>
      <c r="AR341" s="85"/>
      <c r="AS341" s="89">
        <v>46062</v>
      </c>
      <c r="AT341" s="85"/>
      <c r="AU341" s="85"/>
      <c r="AV341" s="85"/>
      <c r="AW341" s="85"/>
      <c r="AX341" s="85" t="s">
        <v>3714</v>
      </c>
      <c r="AY341" s="85" t="s">
        <v>147</v>
      </c>
      <c r="AZ341" s="105">
        <v>46031</v>
      </c>
      <c r="BA341" s="105">
        <v>46032</v>
      </c>
      <c r="BB341" s="115">
        <v>24520000</v>
      </c>
      <c r="BC341" s="105">
        <v>46035</v>
      </c>
      <c r="BD341" s="105">
        <v>46277</v>
      </c>
      <c r="BE341" s="105">
        <f t="shared" si="14"/>
        <v>46277</v>
      </c>
      <c r="BF341" s="122"/>
      <c r="BG341" s="85" t="s">
        <v>929</v>
      </c>
      <c r="BH341" s="110">
        <v>3065000</v>
      </c>
      <c r="BI341" s="85"/>
      <c r="BJ341" s="85"/>
      <c r="BK341" s="85"/>
      <c r="BL341" s="85"/>
      <c r="BM341" s="85"/>
      <c r="BN341" s="85"/>
      <c r="BO341" s="85"/>
      <c r="BP341" s="85"/>
      <c r="BQ341" s="85"/>
      <c r="BR341" s="85"/>
      <c r="BS341" s="85"/>
      <c r="BT341" s="85"/>
      <c r="BU341" s="85"/>
      <c r="BV341" s="85"/>
      <c r="BW341" s="85"/>
      <c r="BX341" s="85"/>
      <c r="BY341" s="85"/>
      <c r="BZ341" s="85"/>
      <c r="CA341" s="85"/>
      <c r="CB341" s="85"/>
      <c r="CC341" s="85"/>
      <c r="CD341" s="85"/>
      <c r="CE341" s="85"/>
      <c r="CF341" s="85"/>
      <c r="CG341" s="85"/>
      <c r="CH341" s="85"/>
      <c r="CI341" s="85"/>
      <c r="CJ341" s="85"/>
      <c r="CK341" s="85"/>
      <c r="CL341" s="85">
        <v>0</v>
      </c>
      <c r="CM341" s="110">
        <v>24520000</v>
      </c>
      <c r="CN341" s="85"/>
      <c r="CO341" s="89">
        <v>46277</v>
      </c>
      <c r="CP341" s="89">
        <f t="shared" si="13"/>
        <v>46457</v>
      </c>
      <c r="CQ341" s="115">
        <v>24520000</v>
      </c>
      <c r="CR341" s="85" t="s">
        <v>149</v>
      </c>
      <c r="CS341" s="89">
        <v>46032</v>
      </c>
      <c r="CT341" s="128">
        <v>3344101271421</v>
      </c>
      <c r="CU341" s="85"/>
      <c r="CV341" s="85"/>
      <c r="CW341" s="85" t="s">
        <v>3846</v>
      </c>
      <c r="CX341" s="85" t="s">
        <v>218</v>
      </c>
      <c r="CY341" s="85" t="s">
        <v>3987</v>
      </c>
      <c r="CZ341" s="85">
        <v>2583</v>
      </c>
      <c r="DA341" s="85" t="s">
        <v>3614</v>
      </c>
      <c r="DB341" s="85">
        <v>5</v>
      </c>
      <c r="DC341" s="85" t="s">
        <v>153</v>
      </c>
      <c r="DD341" s="85"/>
      <c r="DE341" s="85"/>
      <c r="DF341" s="85"/>
      <c r="DG341" s="85"/>
      <c r="DH341" s="85"/>
      <c r="DI341" s="85"/>
      <c r="DJ341" s="85"/>
      <c r="DK341" s="85"/>
      <c r="DL341" s="85"/>
      <c r="DM341" s="85"/>
      <c r="DN341" s="85"/>
      <c r="DO341" s="85"/>
      <c r="DP341" s="85"/>
      <c r="DQ341" s="85"/>
      <c r="DR341" s="85"/>
      <c r="DS341" s="85"/>
      <c r="DT341" s="86"/>
      <c r="DU341" s="81"/>
      <c r="DV341" s="72"/>
      <c r="DW341" s="72"/>
      <c r="DX341" s="72"/>
      <c r="DY341" s="72"/>
      <c r="DZ341" s="74"/>
      <c r="EA341" s="68"/>
      <c r="EB341" s="68"/>
      <c r="EC341" s="68"/>
      <c r="ED341" s="68"/>
      <c r="EE341" s="68"/>
      <c r="EF341" s="68"/>
      <c r="EG341" s="68"/>
      <c r="EH341" s="68"/>
      <c r="EI341" s="68"/>
      <c r="EJ341" s="68"/>
      <c r="EK341" s="68"/>
    </row>
    <row r="342" spans="1:141" ht="30" customHeight="1">
      <c r="A342" s="2" t="s">
        <v>2064</v>
      </c>
      <c r="B342" s="84">
        <v>2026</v>
      </c>
      <c r="C342" s="85" t="s">
        <v>3988</v>
      </c>
      <c r="D342" s="85" t="e">
        <v>#REF!</v>
      </c>
      <c r="E342" s="85" t="s">
        <v>125</v>
      </c>
      <c r="F342" s="85">
        <v>147365</v>
      </c>
      <c r="G342" s="89">
        <v>46031</v>
      </c>
      <c r="H342" s="85" t="s">
        <v>3836</v>
      </c>
      <c r="I342" s="85" t="s">
        <v>3989</v>
      </c>
      <c r="J342" s="92" t="s">
        <v>3990</v>
      </c>
      <c r="K342" s="92" t="s">
        <v>3991</v>
      </c>
      <c r="L342" s="85" t="s">
        <v>3992</v>
      </c>
      <c r="M342" s="85" t="s">
        <v>3841</v>
      </c>
      <c r="N342" s="85">
        <v>80111700</v>
      </c>
      <c r="O342" s="85" t="s">
        <v>3842</v>
      </c>
      <c r="P342" s="85" t="s">
        <v>3993</v>
      </c>
      <c r="Q342" s="85">
        <v>156</v>
      </c>
      <c r="R342" s="89">
        <v>46030</v>
      </c>
      <c r="S342" s="85">
        <v>54</v>
      </c>
      <c r="T342" s="89">
        <v>46035</v>
      </c>
      <c r="U342" s="85" t="s">
        <v>3609</v>
      </c>
      <c r="V342" s="85" t="s">
        <v>135</v>
      </c>
      <c r="W342" s="85" t="s">
        <v>460</v>
      </c>
      <c r="X342" s="85">
        <v>1</v>
      </c>
      <c r="Y342" s="85" t="s">
        <v>3748</v>
      </c>
      <c r="Z342" s="85" t="s">
        <v>3992</v>
      </c>
      <c r="AA342" s="85" t="s">
        <v>138</v>
      </c>
      <c r="AB342" s="85" t="s">
        <v>139</v>
      </c>
      <c r="AC342" s="85" t="s">
        <v>461</v>
      </c>
      <c r="AD342" s="85"/>
      <c r="AE342" s="85">
        <v>52273907</v>
      </c>
      <c r="AF342" s="85">
        <v>5</v>
      </c>
      <c r="AG342" s="89">
        <v>32310</v>
      </c>
      <c r="AH342" s="85" t="s">
        <v>3994</v>
      </c>
      <c r="AI342" s="85"/>
      <c r="AJ342" s="92">
        <v>3133178907</v>
      </c>
      <c r="AK342" s="85" t="s">
        <v>3995</v>
      </c>
      <c r="AL342" s="85" t="s">
        <v>3187</v>
      </c>
      <c r="AM342" s="85" t="s">
        <v>144</v>
      </c>
      <c r="AN342" s="85" t="s">
        <v>3712</v>
      </c>
      <c r="AO342" s="85">
        <v>79553844</v>
      </c>
      <c r="AP342" s="85" t="s">
        <v>3713</v>
      </c>
      <c r="AQ342" s="85"/>
      <c r="AR342" s="85"/>
      <c r="AS342" s="89">
        <v>46062</v>
      </c>
      <c r="AT342" s="85"/>
      <c r="AU342" s="85"/>
      <c r="AV342" s="85"/>
      <c r="AW342" s="85"/>
      <c r="AX342" s="85" t="s">
        <v>3714</v>
      </c>
      <c r="AY342" s="85" t="s">
        <v>147</v>
      </c>
      <c r="AZ342" s="105">
        <v>46031</v>
      </c>
      <c r="BA342" s="105">
        <v>46032</v>
      </c>
      <c r="BB342" s="115">
        <v>24520000</v>
      </c>
      <c r="BC342" s="105">
        <v>46037</v>
      </c>
      <c r="BD342" s="105">
        <v>46279</v>
      </c>
      <c r="BE342" s="105">
        <f t="shared" si="14"/>
        <v>46279</v>
      </c>
      <c r="BF342" s="122"/>
      <c r="BG342" s="85" t="s">
        <v>929</v>
      </c>
      <c r="BH342" s="110">
        <v>3065000</v>
      </c>
      <c r="BI342" s="85"/>
      <c r="BJ342" s="85"/>
      <c r="BK342" s="85"/>
      <c r="BL342" s="85"/>
      <c r="BM342" s="85"/>
      <c r="BN342" s="85"/>
      <c r="BO342" s="85"/>
      <c r="BP342" s="85"/>
      <c r="BQ342" s="85"/>
      <c r="BR342" s="85"/>
      <c r="BS342" s="85"/>
      <c r="BT342" s="85"/>
      <c r="BU342" s="85"/>
      <c r="BV342" s="85"/>
      <c r="BW342" s="85"/>
      <c r="BX342" s="85"/>
      <c r="BY342" s="85"/>
      <c r="BZ342" s="85"/>
      <c r="CA342" s="85"/>
      <c r="CB342" s="85"/>
      <c r="CC342" s="85"/>
      <c r="CD342" s="85"/>
      <c r="CE342" s="85"/>
      <c r="CF342" s="85"/>
      <c r="CG342" s="85"/>
      <c r="CH342" s="85"/>
      <c r="CI342" s="85"/>
      <c r="CJ342" s="85"/>
      <c r="CK342" s="85"/>
      <c r="CL342" s="85">
        <v>0</v>
      </c>
      <c r="CM342" s="110">
        <v>24520000</v>
      </c>
      <c r="CN342" s="85"/>
      <c r="CO342" s="89">
        <v>46279</v>
      </c>
      <c r="CP342" s="89">
        <f t="shared" si="13"/>
        <v>46459</v>
      </c>
      <c r="CQ342" s="115">
        <v>24520000</v>
      </c>
      <c r="CR342" s="85" t="s">
        <v>223</v>
      </c>
      <c r="CS342" s="89">
        <v>46032</v>
      </c>
      <c r="CT342" s="128">
        <v>1146101094921</v>
      </c>
      <c r="CU342" s="85"/>
      <c r="CV342" s="85"/>
      <c r="CW342" s="85" t="s">
        <v>3846</v>
      </c>
      <c r="CX342" s="85" t="s">
        <v>461</v>
      </c>
      <c r="CY342" s="85" t="s">
        <v>1214</v>
      </c>
      <c r="CZ342" s="85">
        <v>2583</v>
      </c>
      <c r="DA342" s="85" t="s">
        <v>3614</v>
      </c>
      <c r="DB342" s="85">
        <v>5</v>
      </c>
      <c r="DC342" s="85" t="s">
        <v>153</v>
      </c>
      <c r="DD342" s="85"/>
      <c r="DE342" s="85"/>
      <c r="DF342" s="85"/>
      <c r="DG342" s="85"/>
      <c r="DH342" s="85"/>
      <c r="DI342" s="85"/>
      <c r="DJ342" s="85"/>
      <c r="DK342" s="85"/>
      <c r="DL342" s="85"/>
      <c r="DM342" s="85"/>
      <c r="DN342" s="85"/>
      <c r="DO342" s="85"/>
      <c r="DP342" s="85"/>
      <c r="DQ342" s="85"/>
      <c r="DR342" s="85"/>
      <c r="DS342" s="85"/>
      <c r="DT342" s="86"/>
      <c r="DU342" s="81"/>
      <c r="DV342" s="72"/>
      <c r="DW342" s="72"/>
      <c r="DX342" s="72"/>
      <c r="DY342" s="72"/>
      <c r="DZ342" s="74"/>
      <c r="EA342" s="68"/>
      <c r="EB342" s="68"/>
      <c r="EC342" s="68"/>
      <c r="ED342" s="68"/>
      <c r="EE342" s="68"/>
      <c r="EF342" s="68"/>
      <c r="EG342" s="68"/>
      <c r="EH342" s="68"/>
      <c r="EI342" s="68"/>
      <c r="EJ342" s="68"/>
      <c r="EK342" s="68"/>
    </row>
    <row r="343" spans="1:141" ht="30" customHeight="1">
      <c r="A343" s="2" t="s">
        <v>2064</v>
      </c>
      <c r="B343" s="84">
        <v>2026</v>
      </c>
      <c r="C343" s="85" t="s">
        <v>3996</v>
      </c>
      <c r="D343" s="85" t="e">
        <v>#REF!</v>
      </c>
      <c r="E343" s="85" t="s">
        <v>125</v>
      </c>
      <c r="F343" s="85">
        <v>147365</v>
      </c>
      <c r="G343" s="89">
        <v>46031</v>
      </c>
      <c r="H343" s="85" t="s">
        <v>3836</v>
      </c>
      <c r="I343" s="85" t="s">
        <v>3997</v>
      </c>
      <c r="J343" s="92" t="s">
        <v>3998</v>
      </c>
      <c r="K343" s="92" t="s">
        <v>3999</v>
      </c>
      <c r="L343" s="85" t="s">
        <v>4000</v>
      </c>
      <c r="M343" s="85" t="s">
        <v>3841</v>
      </c>
      <c r="N343" s="85">
        <v>80111700</v>
      </c>
      <c r="O343" s="85" t="s">
        <v>3842</v>
      </c>
      <c r="P343" s="85" t="s">
        <v>4001</v>
      </c>
      <c r="Q343" s="85">
        <v>156</v>
      </c>
      <c r="R343" s="89">
        <v>46030</v>
      </c>
      <c r="S343" s="85">
        <v>55</v>
      </c>
      <c r="T343" s="89">
        <v>46035</v>
      </c>
      <c r="U343" s="85" t="s">
        <v>3609</v>
      </c>
      <c r="V343" s="85" t="s">
        <v>135</v>
      </c>
      <c r="W343" s="85" t="s">
        <v>460</v>
      </c>
      <c r="X343" s="85">
        <v>1</v>
      </c>
      <c r="Y343" s="85" t="s">
        <v>3748</v>
      </c>
      <c r="Z343" s="85" t="s">
        <v>4000</v>
      </c>
      <c r="AA343" s="85" t="s">
        <v>138</v>
      </c>
      <c r="AB343" s="85" t="s">
        <v>139</v>
      </c>
      <c r="AC343" s="85" t="s">
        <v>447</v>
      </c>
      <c r="AD343" s="85"/>
      <c r="AE343" s="85">
        <v>51724006</v>
      </c>
      <c r="AF343" s="85">
        <v>7</v>
      </c>
      <c r="AG343" s="89">
        <v>23090</v>
      </c>
      <c r="AH343" s="85" t="s">
        <v>4002</v>
      </c>
      <c r="AI343" s="85" t="e">
        <v>#REF!</v>
      </c>
      <c r="AJ343" s="92">
        <v>3152063564</v>
      </c>
      <c r="AK343" s="85" t="s">
        <v>4003</v>
      </c>
      <c r="AL343" s="85" t="s">
        <v>3187</v>
      </c>
      <c r="AM343" s="85" t="s">
        <v>385</v>
      </c>
      <c r="AN343" s="85" t="s">
        <v>3712</v>
      </c>
      <c r="AO343" s="85">
        <v>79553844</v>
      </c>
      <c r="AP343" s="85" t="s">
        <v>3713</v>
      </c>
      <c r="AQ343" s="85"/>
      <c r="AR343" s="85"/>
      <c r="AS343" s="89">
        <v>46062</v>
      </c>
      <c r="AT343" s="85"/>
      <c r="AU343" s="85"/>
      <c r="AV343" s="85"/>
      <c r="AW343" s="85"/>
      <c r="AX343" s="85" t="s">
        <v>3714</v>
      </c>
      <c r="AY343" s="85" t="s">
        <v>147</v>
      </c>
      <c r="AZ343" s="105">
        <v>46031</v>
      </c>
      <c r="BA343" s="105">
        <v>46032</v>
      </c>
      <c r="BB343" s="115">
        <v>24520000</v>
      </c>
      <c r="BC343" s="105">
        <v>46035</v>
      </c>
      <c r="BD343" s="105">
        <v>46277</v>
      </c>
      <c r="BE343" s="105">
        <f t="shared" si="14"/>
        <v>46277</v>
      </c>
      <c r="BF343" s="122"/>
      <c r="BG343" s="85" t="s">
        <v>929</v>
      </c>
      <c r="BH343" s="110">
        <v>3065000</v>
      </c>
      <c r="BI343" s="85"/>
      <c r="BJ343" s="85"/>
      <c r="BK343" s="85"/>
      <c r="BL343" s="85"/>
      <c r="BM343" s="85"/>
      <c r="BN343" s="85"/>
      <c r="BO343" s="85"/>
      <c r="BP343" s="85"/>
      <c r="BQ343" s="85"/>
      <c r="BR343" s="85"/>
      <c r="BS343" s="85"/>
      <c r="BT343" s="85"/>
      <c r="BU343" s="85"/>
      <c r="BV343" s="85"/>
      <c r="BW343" s="85"/>
      <c r="BX343" s="85"/>
      <c r="BY343" s="85"/>
      <c r="BZ343" s="85"/>
      <c r="CA343" s="85"/>
      <c r="CB343" s="85"/>
      <c r="CC343" s="85"/>
      <c r="CD343" s="85"/>
      <c r="CE343" s="85"/>
      <c r="CF343" s="85"/>
      <c r="CG343" s="85"/>
      <c r="CH343" s="85"/>
      <c r="CI343" s="85"/>
      <c r="CJ343" s="85"/>
      <c r="CK343" s="85"/>
      <c r="CL343" s="85">
        <v>0</v>
      </c>
      <c r="CM343" s="110">
        <v>24520000</v>
      </c>
      <c r="CN343" s="85"/>
      <c r="CO343" s="89">
        <v>46277</v>
      </c>
      <c r="CP343" s="89">
        <f t="shared" si="13"/>
        <v>46457</v>
      </c>
      <c r="CQ343" s="115">
        <v>24520000</v>
      </c>
      <c r="CR343" s="85" t="s">
        <v>172</v>
      </c>
      <c r="CS343" s="89">
        <v>46032</v>
      </c>
      <c r="CT343" s="128">
        <v>2146101126946</v>
      </c>
      <c r="CU343" s="85"/>
      <c r="CV343" s="85"/>
      <c r="CW343" s="85" t="s">
        <v>3846</v>
      </c>
      <c r="CX343" s="85" t="s">
        <v>447</v>
      </c>
      <c r="CY343" s="85" t="s">
        <v>4004</v>
      </c>
      <c r="CZ343" s="85">
        <v>2583</v>
      </c>
      <c r="DA343" s="85" t="s">
        <v>3614</v>
      </c>
      <c r="DB343" s="85">
        <v>5</v>
      </c>
      <c r="DC343" s="85" t="s">
        <v>153</v>
      </c>
      <c r="DD343" s="85"/>
      <c r="DE343" s="85"/>
      <c r="DF343" s="85"/>
      <c r="DG343" s="85"/>
      <c r="DH343" s="85"/>
      <c r="DI343" s="85"/>
      <c r="DJ343" s="85"/>
      <c r="DK343" s="85"/>
      <c r="DL343" s="85"/>
      <c r="DM343" s="85"/>
      <c r="DN343" s="85"/>
      <c r="DO343" s="85"/>
      <c r="DP343" s="85"/>
      <c r="DQ343" s="85"/>
      <c r="DR343" s="85"/>
      <c r="DS343" s="85"/>
      <c r="DT343" s="86"/>
      <c r="DU343" s="81"/>
      <c r="DV343" s="72"/>
      <c r="DW343" s="72"/>
      <c r="DX343" s="72"/>
      <c r="DY343" s="72"/>
      <c r="DZ343" s="74"/>
      <c r="EA343" s="68"/>
      <c r="EB343" s="68"/>
      <c r="EC343" s="68"/>
      <c r="ED343" s="68"/>
      <c r="EE343" s="68"/>
      <c r="EF343" s="68"/>
      <c r="EG343" s="68"/>
      <c r="EH343" s="68"/>
      <c r="EI343" s="68"/>
      <c r="EJ343" s="68"/>
      <c r="EK343" s="68"/>
    </row>
    <row r="344" spans="1:141" ht="30" customHeight="1">
      <c r="A344" s="2" t="s">
        <v>2064</v>
      </c>
      <c r="B344" s="84">
        <v>2026</v>
      </c>
      <c r="C344" s="85" t="s">
        <v>4005</v>
      </c>
      <c r="D344" s="85" t="e">
        <v>#REF!</v>
      </c>
      <c r="E344" s="85" t="s">
        <v>125</v>
      </c>
      <c r="F344" s="85">
        <v>147365</v>
      </c>
      <c r="G344" s="89">
        <v>46031</v>
      </c>
      <c r="H344" s="85" t="s">
        <v>3836</v>
      </c>
      <c r="I344" s="85" t="s">
        <v>4006</v>
      </c>
      <c r="J344" s="92" t="s">
        <v>4007</v>
      </c>
      <c r="K344" s="92" t="s">
        <v>4008</v>
      </c>
      <c r="L344" s="85" t="s">
        <v>4009</v>
      </c>
      <c r="M344" s="85" t="s">
        <v>3841</v>
      </c>
      <c r="N344" s="85">
        <v>80111700</v>
      </c>
      <c r="O344" s="85" t="s">
        <v>3842</v>
      </c>
      <c r="P344" s="85" t="s">
        <v>4010</v>
      </c>
      <c r="Q344" s="85">
        <v>156</v>
      </c>
      <c r="R344" s="89">
        <v>46030</v>
      </c>
      <c r="S344" s="85">
        <v>56</v>
      </c>
      <c r="T344" s="89">
        <v>46035</v>
      </c>
      <c r="U344" s="85" t="s">
        <v>3609</v>
      </c>
      <c r="V344" s="85" t="s">
        <v>135</v>
      </c>
      <c r="W344" s="85" t="s">
        <v>460</v>
      </c>
      <c r="X344" s="85">
        <v>1</v>
      </c>
      <c r="Y344" s="85" t="s">
        <v>3748</v>
      </c>
      <c r="Z344" s="85" t="s">
        <v>4009</v>
      </c>
      <c r="AA344" s="85" t="s">
        <v>138</v>
      </c>
      <c r="AB344" s="85" t="s">
        <v>164</v>
      </c>
      <c r="AC344" s="85" t="s">
        <v>218</v>
      </c>
      <c r="AD344" s="85"/>
      <c r="AE344" s="85">
        <v>1060417462</v>
      </c>
      <c r="AF344" s="85">
        <v>1</v>
      </c>
      <c r="AG344" s="89">
        <v>33437</v>
      </c>
      <c r="AH344" s="85" t="s">
        <v>4011</v>
      </c>
      <c r="AI344" s="85" t="e">
        <v>#REF!</v>
      </c>
      <c r="AJ344" s="92">
        <v>3118119730</v>
      </c>
      <c r="AK344" s="85" t="s">
        <v>4012</v>
      </c>
      <c r="AL344" s="85" t="s">
        <v>3187</v>
      </c>
      <c r="AM344" s="85" t="s">
        <v>385</v>
      </c>
      <c r="AN344" s="85" t="s">
        <v>3712</v>
      </c>
      <c r="AO344" s="85">
        <v>79553844</v>
      </c>
      <c r="AP344" s="85" t="s">
        <v>3713</v>
      </c>
      <c r="AQ344" s="85"/>
      <c r="AR344" s="85"/>
      <c r="AS344" s="89">
        <v>46062</v>
      </c>
      <c r="AT344" s="85"/>
      <c r="AU344" s="85"/>
      <c r="AV344" s="85"/>
      <c r="AW344" s="85"/>
      <c r="AX344" s="85" t="s">
        <v>3714</v>
      </c>
      <c r="AY344" s="85" t="s">
        <v>147</v>
      </c>
      <c r="AZ344" s="105">
        <v>46031</v>
      </c>
      <c r="BA344" s="105">
        <v>46032</v>
      </c>
      <c r="BB344" s="115">
        <v>24520000</v>
      </c>
      <c r="BC344" s="105">
        <v>46036</v>
      </c>
      <c r="BD344" s="105">
        <v>46278</v>
      </c>
      <c r="BE344" s="105">
        <f t="shared" si="14"/>
        <v>46278</v>
      </c>
      <c r="BF344" s="122"/>
      <c r="BG344" s="85" t="s">
        <v>929</v>
      </c>
      <c r="BH344" s="110">
        <v>3065000</v>
      </c>
      <c r="BI344" s="85"/>
      <c r="BJ344" s="85"/>
      <c r="BK344" s="85"/>
      <c r="BL344" s="85"/>
      <c r="BM344" s="85"/>
      <c r="BN344" s="85"/>
      <c r="BO344" s="85"/>
      <c r="BP344" s="85"/>
      <c r="BQ344" s="85"/>
      <c r="BR344" s="85"/>
      <c r="BS344" s="85"/>
      <c r="BT344" s="85"/>
      <c r="BU344" s="85"/>
      <c r="BV344" s="85"/>
      <c r="BW344" s="85"/>
      <c r="BX344" s="85"/>
      <c r="BY344" s="85"/>
      <c r="BZ344" s="85"/>
      <c r="CA344" s="85"/>
      <c r="CB344" s="85"/>
      <c r="CC344" s="85"/>
      <c r="CD344" s="85"/>
      <c r="CE344" s="85"/>
      <c r="CF344" s="85"/>
      <c r="CG344" s="85"/>
      <c r="CH344" s="85"/>
      <c r="CI344" s="85"/>
      <c r="CJ344" s="85"/>
      <c r="CK344" s="85"/>
      <c r="CL344" s="85">
        <v>0</v>
      </c>
      <c r="CM344" s="110">
        <v>24520000</v>
      </c>
      <c r="CN344" s="85"/>
      <c r="CO344" s="89">
        <v>46278</v>
      </c>
      <c r="CP344" s="89">
        <f t="shared" si="13"/>
        <v>46458</v>
      </c>
      <c r="CQ344" s="115">
        <v>24520000</v>
      </c>
      <c r="CR344" s="85" t="s">
        <v>223</v>
      </c>
      <c r="CS344" s="89">
        <v>46035</v>
      </c>
      <c r="CT344" s="128">
        <v>3746101008011</v>
      </c>
      <c r="CU344" s="85"/>
      <c r="CV344" s="85"/>
      <c r="CW344" s="85" t="s">
        <v>3846</v>
      </c>
      <c r="CX344" s="85" t="s">
        <v>218</v>
      </c>
      <c r="CY344" s="85" t="s">
        <v>1021</v>
      </c>
      <c r="CZ344" s="85">
        <v>2583</v>
      </c>
      <c r="DA344" s="85" t="s">
        <v>3614</v>
      </c>
      <c r="DB344" s="85">
        <v>5</v>
      </c>
      <c r="DC344" s="85" t="s">
        <v>153</v>
      </c>
      <c r="DD344" s="85"/>
      <c r="DE344" s="85"/>
      <c r="DF344" s="85"/>
      <c r="DG344" s="85"/>
      <c r="DH344" s="85"/>
      <c r="DI344" s="85"/>
      <c r="DJ344" s="85"/>
      <c r="DK344" s="85"/>
      <c r="DL344" s="85"/>
      <c r="DM344" s="85"/>
      <c r="DN344" s="85"/>
      <c r="DO344" s="85"/>
      <c r="DP344" s="85"/>
      <c r="DQ344" s="85"/>
      <c r="DR344" s="85"/>
      <c r="DS344" s="85"/>
      <c r="DT344" s="86"/>
      <c r="DU344" s="81"/>
      <c r="DV344" s="72"/>
      <c r="DW344" s="72"/>
      <c r="DX344" s="72"/>
      <c r="DY344" s="72"/>
      <c r="DZ344" s="74"/>
      <c r="EA344" s="68"/>
      <c r="EB344" s="68"/>
      <c r="EC344" s="68"/>
      <c r="ED344" s="68"/>
      <c r="EE344" s="68"/>
      <c r="EF344" s="68"/>
      <c r="EG344" s="68"/>
      <c r="EH344" s="68"/>
      <c r="EI344" s="68"/>
      <c r="EJ344" s="68"/>
      <c r="EK344" s="68"/>
    </row>
    <row r="345" spans="1:141" ht="30" customHeight="1">
      <c r="A345" s="2" t="s">
        <v>2064</v>
      </c>
      <c r="B345" s="84">
        <v>2026</v>
      </c>
      <c r="C345" s="85" t="s">
        <v>4013</v>
      </c>
      <c r="D345" s="85" t="e">
        <v>#REF!</v>
      </c>
      <c r="E345" s="85" t="s">
        <v>125</v>
      </c>
      <c r="F345" s="85">
        <v>147365</v>
      </c>
      <c r="G345" s="89">
        <v>46031</v>
      </c>
      <c r="H345" s="85" t="s">
        <v>3836</v>
      </c>
      <c r="I345" s="85" t="s">
        <v>4014</v>
      </c>
      <c r="J345" s="92" t="s">
        <v>4015</v>
      </c>
      <c r="K345" s="92" t="s">
        <v>4016</v>
      </c>
      <c r="L345" s="85" t="s">
        <v>4017</v>
      </c>
      <c r="M345" s="85" t="s">
        <v>3841</v>
      </c>
      <c r="N345" s="85">
        <v>80111700</v>
      </c>
      <c r="O345" s="85" t="s">
        <v>3842</v>
      </c>
      <c r="P345" s="85" t="s">
        <v>4018</v>
      </c>
      <c r="Q345" s="85">
        <v>156</v>
      </c>
      <c r="R345" s="89">
        <v>46030</v>
      </c>
      <c r="S345" s="85">
        <v>57</v>
      </c>
      <c r="T345" s="89">
        <v>46035</v>
      </c>
      <c r="U345" s="85" t="s">
        <v>3609</v>
      </c>
      <c r="V345" s="85" t="s">
        <v>135</v>
      </c>
      <c r="W345" s="85" t="s">
        <v>460</v>
      </c>
      <c r="X345" s="85">
        <v>1</v>
      </c>
      <c r="Y345" s="85" t="s">
        <v>3748</v>
      </c>
      <c r="Z345" s="85" t="s">
        <v>4017</v>
      </c>
      <c r="AA345" s="85" t="s">
        <v>138</v>
      </c>
      <c r="AB345" s="85" t="s">
        <v>139</v>
      </c>
      <c r="AC345" s="85" t="s">
        <v>218</v>
      </c>
      <c r="AD345" s="85"/>
      <c r="AE345" s="85">
        <v>35467656</v>
      </c>
      <c r="AF345" s="85">
        <v>3</v>
      </c>
      <c r="AG345" s="89">
        <v>22221</v>
      </c>
      <c r="AH345" s="85" t="s">
        <v>4019</v>
      </c>
      <c r="AI345" s="85"/>
      <c r="AJ345" s="92">
        <v>3112765348</v>
      </c>
      <c r="AK345" s="85" t="s">
        <v>4020</v>
      </c>
      <c r="AL345" s="85" t="s">
        <v>3187</v>
      </c>
      <c r="AM345" s="85" t="s">
        <v>222</v>
      </c>
      <c r="AN345" s="85" t="s">
        <v>3712</v>
      </c>
      <c r="AO345" s="85">
        <v>79553844</v>
      </c>
      <c r="AP345" s="85" t="s">
        <v>3713</v>
      </c>
      <c r="AQ345" s="85"/>
      <c r="AR345" s="85"/>
      <c r="AS345" s="89">
        <v>46062</v>
      </c>
      <c r="AT345" s="85"/>
      <c r="AU345" s="85"/>
      <c r="AV345" s="85"/>
      <c r="AW345" s="85"/>
      <c r="AX345" s="85" t="s">
        <v>3714</v>
      </c>
      <c r="AY345" s="85" t="s">
        <v>147</v>
      </c>
      <c r="AZ345" s="105">
        <v>46031</v>
      </c>
      <c r="BA345" s="105">
        <v>46032</v>
      </c>
      <c r="BB345" s="115">
        <v>24520000</v>
      </c>
      <c r="BC345" s="105">
        <v>46035</v>
      </c>
      <c r="BD345" s="105">
        <v>46277</v>
      </c>
      <c r="BE345" s="105">
        <f t="shared" si="14"/>
        <v>46277</v>
      </c>
      <c r="BF345" s="122"/>
      <c r="BG345" s="85" t="s">
        <v>929</v>
      </c>
      <c r="BH345" s="110">
        <v>3065000</v>
      </c>
      <c r="BI345" s="85"/>
      <c r="BJ345" s="85"/>
      <c r="BK345" s="85"/>
      <c r="BL345" s="85"/>
      <c r="BM345" s="85"/>
      <c r="BN345" s="85"/>
      <c r="BO345" s="85"/>
      <c r="BP345" s="85"/>
      <c r="BQ345" s="85"/>
      <c r="BR345" s="85"/>
      <c r="BS345" s="85"/>
      <c r="BT345" s="85"/>
      <c r="BU345" s="85"/>
      <c r="BV345" s="85"/>
      <c r="BW345" s="85"/>
      <c r="BX345" s="85"/>
      <c r="BY345" s="85"/>
      <c r="BZ345" s="85"/>
      <c r="CA345" s="85"/>
      <c r="CB345" s="85"/>
      <c r="CC345" s="85"/>
      <c r="CD345" s="85"/>
      <c r="CE345" s="85"/>
      <c r="CF345" s="85"/>
      <c r="CG345" s="85"/>
      <c r="CH345" s="85"/>
      <c r="CI345" s="85"/>
      <c r="CJ345" s="85"/>
      <c r="CK345" s="85"/>
      <c r="CL345" s="85">
        <v>0</v>
      </c>
      <c r="CM345" s="110">
        <v>24520000</v>
      </c>
      <c r="CN345" s="85"/>
      <c r="CO345" s="89">
        <v>46277</v>
      </c>
      <c r="CP345" s="89">
        <f t="shared" si="13"/>
        <v>46457</v>
      </c>
      <c r="CQ345" s="115">
        <v>24520000</v>
      </c>
      <c r="CR345" s="85" t="s">
        <v>1134</v>
      </c>
      <c r="CS345" s="89">
        <v>46033</v>
      </c>
      <c r="CT345" s="128">
        <v>1446101154850</v>
      </c>
      <c r="CU345" s="85"/>
      <c r="CV345" s="85"/>
      <c r="CW345" s="85" t="s">
        <v>3846</v>
      </c>
      <c r="CX345" s="85" t="s">
        <v>218</v>
      </c>
      <c r="CY345" s="85" t="s">
        <v>4021</v>
      </c>
      <c r="CZ345" s="85">
        <v>2583</v>
      </c>
      <c r="DA345" s="85" t="s">
        <v>3614</v>
      </c>
      <c r="DB345" s="85">
        <v>5</v>
      </c>
      <c r="DC345" s="85" t="s">
        <v>153</v>
      </c>
      <c r="DD345" s="85"/>
      <c r="DE345" s="85"/>
      <c r="DF345" s="85"/>
      <c r="DG345" s="85"/>
      <c r="DH345" s="85"/>
      <c r="DI345" s="85"/>
      <c r="DJ345" s="85"/>
      <c r="DK345" s="85"/>
      <c r="DL345" s="85"/>
      <c r="DM345" s="85"/>
      <c r="DN345" s="85"/>
      <c r="DO345" s="85"/>
      <c r="DP345" s="85"/>
      <c r="DQ345" s="85"/>
      <c r="DR345" s="85"/>
      <c r="DS345" s="85"/>
      <c r="DT345" s="86"/>
      <c r="DU345" s="81"/>
      <c r="DV345" s="72"/>
      <c r="DW345" s="72"/>
      <c r="DX345" s="72"/>
      <c r="DY345" s="72"/>
      <c r="DZ345" s="74"/>
      <c r="EA345" s="68"/>
      <c r="EB345" s="68"/>
      <c r="EC345" s="68"/>
      <c r="ED345" s="68"/>
      <c r="EE345" s="68"/>
      <c r="EF345" s="68"/>
      <c r="EG345" s="68"/>
      <c r="EH345" s="68"/>
      <c r="EI345" s="68"/>
      <c r="EJ345" s="68"/>
      <c r="EK345" s="68"/>
    </row>
    <row r="346" spans="1:141" ht="30" customHeight="1">
      <c r="A346" s="2" t="s">
        <v>2064</v>
      </c>
      <c r="B346" s="84">
        <v>2026</v>
      </c>
      <c r="C346" s="85" t="s">
        <v>4022</v>
      </c>
      <c r="D346" s="85" t="e">
        <v>#REF!</v>
      </c>
      <c r="E346" s="85" t="s">
        <v>125</v>
      </c>
      <c r="F346" s="85">
        <v>147365</v>
      </c>
      <c r="G346" s="89">
        <v>46031</v>
      </c>
      <c r="H346" s="85" t="s">
        <v>3836</v>
      </c>
      <c r="I346" s="85" t="s">
        <v>4023</v>
      </c>
      <c r="J346" s="92" t="s">
        <v>4024</v>
      </c>
      <c r="K346" s="92" t="s">
        <v>4025</v>
      </c>
      <c r="L346" s="85" t="s">
        <v>4026</v>
      </c>
      <c r="M346" s="85" t="s">
        <v>3841</v>
      </c>
      <c r="N346" s="85">
        <v>80111700</v>
      </c>
      <c r="O346" s="85" t="s">
        <v>3842</v>
      </c>
      <c r="P346" s="85" t="s">
        <v>4027</v>
      </c>
      <c r="Q346" s="85">
        <v>156</v>
      </c>
      <c r="R346" s="89">
        <v>46030</v>
      </c>
      <c r="S346" s="85">
        <v>58</v>
      </c>
      <c r="T346" s="89">
        <v>46035</v>
      </c>
      <c r="U346" s="85" t="s">
        <v>3609</v>
      </c>
      <c r="V346" s="85" t="s">
        <v>135</v>
      </c>
      <c r="W346" s="85" t="s">
        <v>460</v>
      </c>
      <c r="X346" s="85">
        <v>1</v>
      </c>
      <c r="Y346" s="85" t="s">
        <v>3748</v>
      </c>
      <c r="Z346" s="85" t="s">
        <v>4026</v>
      </c>
      <c r="AA346" s="85" t="s">
        <v>138</v>
      </c>
      <c r="AB346" s="85" t="s">
        <v>164</v>
      </c>
      <c r="AC346" s="85" t="s">
        <v>218</v>
      </c>
      <c r="AD346" s="85"/>
      <c r="AE346" s="85">
        <v>80175628</v>
      </c>
      <c r="AF346" s="85">
        <v>7</v>
      </c>
      <c r="AG346" s="89">
        <v>30684</v>
      </c>
      <c r="AH346" s="85" t="s">
        <v>4028</v>
      </c>
      <c r="AI346" s="85"/>
      <c r="AJ346" s="92">
        <v>3138422828</v>
      </c>
      <c r="AK346" s="85" t="s">
        <v>984</v>
      </c>
      <c r="AL346" s="85" t="s">
        <v>3187</v>
      </c>
      <c r="AM346" s="85" t="s">
        <v>144</v>
      </c>
      <c r="AN346" s="85" t="s">
        <v>3712</v>
      </c>
      <c r="AO346" s="85">
        <v>79553844</v>
      </c>
      <c r="AP346" s="85" t="s">
        <v>3713</v>
      </c>
      <c r="AQ346" s="85"/>
      <c r="AR346" s="85"/>
      <c r="AS346" s="89">
        <v>46062</v>
      </c>
      <c r="AT346" s="85"/>
      <c r="AU346" s="85"/>
      <c r="AV346" s="85"/>
      <c r="AW346" s="85"/>
      <c r="AX346" s="85" t="s">
        <v>3714</v>
      </c>
      <c r="AY346" s="85" t="s">
        <v>147</v>
      </c>
      <c r="AZ346" s="105">
        <v>46031</v>
      </c>
      <c r="BA346" s="105">
        <v>46032</v>
      </c>
      <c r="BB346" s="115">
        <v>24520000</v>
      </c>
      <c r="BC346" s="105">
        <v>46035</v>
      </c>
      <c r="BD346" s="105">
        <v>46277</v>
      </c>
      <c r="BE346" s="105">
        <f t="shared" si="14"/>
        <v>46277</v>
      </c>
      <c r="BF346" s="122"/>
      <c r="BG346" s="85" t="s">
        <v>929</v>
      </c>
      <c r="BH346" s="110">
        <v>3065000</v>
      </c>
      <c r="BI346" s="85"/>
      <c r="BJ346" s="85"/>
      <c r="BK346" s="85"/>
      <c r="BL346" s="85"/>
      <c r="BM346" s="85"/>
      <c r="BN346" s="85"/>
      <c r="BO346" s="85"/>
      <c r="BP346" s="85"/>
      <c r="BQ346" s="85"/>
      <c r="BR346" s="85"/>
      <c r="BS346" s="85"/>
      <c r="BT346" s="85"/>
      <c r="BU346" s="85"/>
      <c r="BV346" s="85"/>
      <c r="BW346" s="85"/>
      <c r="BX346" s="85"/>
      <c r="BY346" s="85"/>
      <c r="BZ346" s="85"/>
      <c r="CA346" s="85"/>
      <c r="CB346" s="85"/>
      <c r="CC346" s="85"/>
      <c r="CD346" s="85"/>
      <c r="CE346" s="85"/>
      <c r="CF346" s="85"/>
      <c r="CG346" s="85"/>
      <c r="CH346" s="85"/>
      <c r="CI346" s="85"/>
      <c r="CJ346" s="85"/>
      <c r="CK346" s="85"/>
      <c r="CL346" s="85">
        <v>0</v>
      </c>
      <c r="CM346" s="110">
        <v>24520000</v>
      </c>
      <c r="CN346" s="85"/>
      <c r="CO346" s="89">
        <v>46277</v>
      </c>
      <c r="CP346" s="89">
        <f t="shared" si="13"/>
        <v>46457</v>
      </c>
      <c r="CQ346" s="115">
        <v>24520000</v>
      </c>
      <c r="CR346" s="85" t="s">
        <v>223</v>
      </c>
      <c r="CS346" s="89">
        <v>46032</v>
      </c>
      <c r="CT346" s="128">
        <v>1146101094935</v>
      </c>
      <c r="CU346" s="85"/>
      <c r="CV346" s="85"/>
      <c r="CW346" s="85" t="s">
        <v>3846</v>
      </c>
      <c r="CX346" s="85" t="s">
        <v>218</v>
      </c>
      <c r="CY346" s="85" t="s">
        <v>4029</v>
      </c>
      <c r="CZ346" s="85">
        <v>2583</v>
      </c>
      <c r="DA346" s="85" t="s">
        <v>3614</v>
      </c>
      <c r="DB346" s="85">
        <v>5</v>
      </c>
      <c r="DC346" s="85" t="s">
        <v>153</v>
      </c>
      <c r="DD346" s="85"/>
      <c r="DE346" s="85"/>
      <c r="DF346" s="85"/>
      <c r="DG346" s="85"/>
      <c r="DH346" s="85"/>
      <c r="DI346" s="85"/>
      <c r="DJ346" s="85"/>
      <c r="DK346" s="85"/>
      <c r="DL346" s="85"/>
      <c r="DM346" s="85"/>
      <c r="DN346" s="85"/>
      <c r="DO346" s="85"/>
      <c r="DP346" s="85"/>
      <c r="DQ346" s="85"/>
      <c r="DR346" s="85"/>
      <c r="DS346" s="85"/>
      <c r="DT346" s="86"/>
      <c r="DU346" s="81"/>
      <c r="DV346" s="72"/>
      <c r="DW346" s="72"/>
      <c r="DX346" s="72"/>
      <c r="DY346" s="72"/>
      <c r="DZ346" s="74"/>
      <c r="EA346" s="68"/>
      <c r="EB346" s="68"/>
      <c r="EC346" s="68"/>
      <c r="ED346" s="68"/>
      <c r="EE346" s="68"/>
      <c r="EF346" s="68"/>
      <c r="EG346" s="68"/>
      <c r="EH346" s="68"/>
      <c r="EI346" s="68"/>
      <c r="EJ346" s="68"/>
      <c r="EK346" s="68"/>
    </row>
    <row r="347" spans="1:141" ht="30" customHeight="1">
      <c r="A347" s="2" t="s">
        <v>2064</v>
      </c>
      <c r="B347" s="84">
        <v>2026</v>
      </c>
      <c r="C347" s="85" t="s">
        <v>4030</v>
      </c>
      <c r="D347" s="85" t="e">
        <v>#REF!</v>
      </c>
      <c r="E347" s="85" t="s">
        <v>125</v>
      </c>
      <c r="F347" s="85">
        <v>147365</v>
      </c>
      <c r="G347" s="89">
        <v>46031</v>
      </c>
      <c r="H347" s="85" t="s">
        <v>3836</v>
      </c>
      <c r="I347" s="85" t="s">
        <v>4031</v>
      </c>
      <c r="J347" s="92" t="s">
        <v>4032</v>
      </c>
      <c r="K347" s="92" t="s">
        <v>4033</v>
      </c>
      <c r="L347" s="85" t="s">
        <v>4034</v>
      </c>
      <c r="M347" s="85" t="s">
        <v>3841</v>
      </c>
      <c r="N347" s="85">
        <v>80111700</v>
      </c>
      <c r="O347" s="85" t="s">
        <v>3842</v>
      </c>
      <c r="P347" s="85" t="s">
        <v>4035</v>
      </c>
      <c r="Q347" s="85">
        <v>156</v>
      </c>
      <c r="R347" s="89">
        <v>46030</v>
      </c>
      <c r="S347" s="85">
        <v>59</v>
      </c>
      <c r="T347" s="89">
        <v>46035</v>
      </c>
      <c r="U347" s="85" t="s">
        <v>3609</v>
      </c>
      <c r="V347" s="85" t="s">
        <v>135</v>
      </c>
      <c r="W347" s="85" t="s">
        <v>460</v>
      </c>
      <c r="X347" s="85">
        <v>1</v>
      </c>
      <c r="Y347" s="85" t="s">
        <v>3748</v>
      </c>
      <c r="Z347" s="85" t="s">
        <v>4034</v>
      </c>
      <c r="AA347" s="85" t="s">
        <v>138</v>
      </c>
      <c r="AB347" s="85" t="s">
        <v>164</v>
      </c>
      <c r="AC347" s="85" t="s">
        <v>218</v>
      </c>
      <c r="AD347" s="85"/>
      <c r="AE347" s="85">
        <v>80410327</v>
      </c>
      <c r="AF347" s="85">
        <v>3</v>
      </c>
      <c r="AG347" s="89">
        <v>24291</v>
      </c>
      <c r="AH347" s="85" t="s">
        <v>4036</v>
      </c>
      <c r="AI347" s="85"/>
      <c r="AJ347" s="92">
        <v>32034761970</v>
      </c>
      <c r="AK347" s="85" t="s">
        <v>4037</v>
      </c>
      <c r="AL347" s="85" t="s">
        <v>3187</v>
      </c>
      <c r="AM347" s="85" t="s">
        <v>144</v>
      </c>
      <c r="AN347" s="85" t="s">
        <v>3712</v>
      </c>
      <c r="AO347" s="85">
        <v>79553844</v>
      </c>
      <c r="AP347" s="85" t="s">
        <v>3713</v>
      </c>
      <c r="AQ347" s="85"/>
      <c r="AR347" s="85"/>
      <c r="AS347" s="89">
        <v>46062</v>
      </c>
      <c r="AT347" s="85"/>
      <c r="AU347" s="85"/>
      <c r="AV347" s="85"/>
      <c r="AW347" s="85"/>
      <c r="AX347" s="85" t="s">
        <v>3714</v>
      </c>
      <c r="AY347" s="85" t="s">
        <v>147</v>
      </c>
      <c r="AZ347" s="105">
        <v>46031</v>
      </c>
      <c r="BA347" s="105">
        <v>46032</v>
      </c>
      <c r="BB347" s="115">
        <v>24520000</v>
      </c>
      <c r="BC347" s="105">
        <v>46035</v>
      </c>
      <c r="BD347" s="105">
        <v>46277</v>
      </c>
      <c r="BE347" s="105">
        <f t="shared" si="14"/>
        <v>46277</v>
      </c>
      <c r="BF347" s="122"/>
      <c r="BG347" s="85" t="s">
        <v>929</v>
      </c>
      <c r="BH347" s="110">
        <v>3065000</v>
      </c>
      <c r="BI347" s="85"/>
      <c r="BJ347" s="85"/>
      <c r="BK347" s="85"/>
      <c r="BL347" s="85"/>
      <c r="BM347" s="85"/>
      <c r="BN347" s="85"/>
      <c r="BO347" s="85"/>
      <c r="BP347" s="85"/>
      <c r="BQ347" s="85"/>
      <c r="BR347" s="85"/>
      <c r="BS347" s="85"/>
      <c r="BT347" s="85"/>
      <c r="BU347" s="85"/>
      <c r="BV347" s="85"/>
      <c r="BW347" s="85"/>
      <c r="BX347" s="85"/>
      <c r="BY347" s="85"/>
      <c r="BZ347" s="85"/>
      <c r="CA347" s="85"/>
      <c r="CB347" s="85"/>
      <c r="CC347" s="85"/>
      <c r="CD347" s="85"/>
      <c r="CE347" s="85"/>
      <c r="CF347" s="85"/>
      <c r="CG347" s="85"/>
      <c r="CH347" s="85"/>
      <c r="CI347" s="85"/>
      <c r="CJ347" s="85"/>
      <c r="CK347" s="85"/>
      <c r="CL347" s="85">
        <v>0</v>
      </c>
      <c r="CM347" s="110">
        <v>24520000</v>
      </c>
      <c r="CN347" s="85"/>
      <c r="CO347" s="89">
        <v>46277</v>
      </c>
      <c r="CP347" s="89">
        <f t="shared" si="13"/>
        <v>46457</v>
      </c>
      <c r="CQ347" s="115">
        <v>24520000</v>
      </c>
      <c r="CR347" s="85" t="s">
        <v>223</v>
      </c>
      <c r="CS347" s="89">
        <v>46032</v>
      </c>
      <c r="CT347" s="128">
        <v>2546101046146</v>
      </c>
      <c r="CU347" s="85"/>
      <c r="CV347" s="85"/>
      <c r="CW347" s="85" t="s">
        <v>3846</v>
      </c>
      <c r="CX347" s="85" t="s">
        <v>218</v>
      </c>
      <c r="CY347" s="85" t="s">
        <v>957</v>
      </c>
      <c r="CZ347" s="85">
        <v>2583</v>
      </c>
      <c r="DA347" s="85" t="s">
        <v>3614</v>
      </c>
      <c r="DB347" s="85">
        <v>5</v>
      </c>
      <c r="DC347" s="85" t="s">
        <v>153</v>
      </c>
      <c r="DD347" s="85"/>
      <c r="DE347" s="85"/>
      <c r="DF347" s="85"/>
      <c r="DG347" s="85"/>
      <c r="DH347" s="85"/>
      <c r="DI347" s="85"/>
      <c r="DJ347" s="85"/>
      <c r="DK347" s="85"/>
      <c r="DL347" s="85"/>
      <c r="DM347" s="85"/>
      <c r="DN347" s="85"/>
      <c r="DO347" s="85"/>
      <c r="DP347" s="85"/>
      <c r="DQ347" s="85"/>
      <c r="DR347" s="85"/>
      <c r="DS347" s="85"/>
      <c r="DT347" s="86"/>
      <c r="DU347" s="81"/>
      <c r="DV347" s="72"/>
      <c r="DW347" s="72"/>
      <c r="DX347" s="72"/>
      <c r="DY347" s="72"/>
      <c r="DZ347" s="74"/>
      <c r="EA347" s="68"/>
      <c r="EB347" s="68"/>
      <c r="EC347" s="68"/>
      <c r="ED347" s="68"/>
      <c r="EE347" s="68"/>
      <c r="EF347" s="68"/>
      <c r="EG347" s="68"/>
      <c r="EH347" s="68"/>
      <c r="EI347" s="68"/>
      <c r="EJ347" s="68"/>
      <c r="EK347" s="68"/>
    </row>
    <row r="348" spans="1:141" ht="30" customHeight="1">
      <c r="A348" s="2" t="s">
        <v>2064</v>
      </c>
      <c r="B348" s="84">
        <v>2026</v>
      </c>
      <c r="C348" s="85" t="s">
        <v>4038</v>
      </c>
      <c r="D348" s="85" t="e">
        <v>#REF!</v>
      </c>
      <c r="E348" s="85" t="s">
        <v>125</v>
      </c>
      <c r="F348" s="85">
        <v>147365</v>
      </c>
      <c r="G348" s="89">
        <v>46031</v>
      </c>
      <c r="H348" s="85" t="s">
        <v>3836</v>
      </c>
      <c r="I348" s="85" t="s">
        <v>4039</v>
      </c>
      <c r="J348" s="92" t="s">
        <v>4040</v>
      </c>
      <c r="K348" s="92" t="s">
        <v>4041</v>
      </c>
      <c r="L348" s="85" t="s">
        <v>4042</v>
      </c>
      <c r="M348" s="85" t="s">
        <v>3841</v>
      </c>
      <c r="N348" s="85">
        <v>80111700</v>
      </c>
      <c r="O348" s="85" t="s">
        <v>3842</v>
      </c>
      <c r="P348" s="85" t="s">
        <v>4043</v>
      </c>
      <c r="Q348" s="85">
        <v>156</v>
      </c>
      <c r="R348" s="89">
        <v>46030</v>
      </c>
      <c r="S348" s="85">
        <v>60</v>
      </c>
      <c r="T348" s="89">
        <v>46035</v>
      </c>
      <c r="U348" s="85" t="s">
        <v>3609</v>
      </c>
      <c r="V348" s="85" t="s">
        <v>135</v>
      </c>
      <c r="W348" s="85" t="s">
        <v>460</v>
      </c>
      <c r="X348" s="85">
        <v>1</v>
      </c>
      <c r="Y348" s="85" t="s">
        <v>3748</v>
      </c>
      <c r="Z348" s="85" t="s">
        <v>4042</v>
      </c>
      <c r="AA348" s="85" t="s">
        <v>138</v>
      </c>
      <c r="AB348" s="85" t="s">
        <v>164</v>
      </c>
      <c r="AC348" s="85" t="s">
        <v>218</v>
      </c>
      <c r="AD348" s="85"/>
      <c r="AE348" s="85">
        <v>1019089880</v>
      </c>
      <c r="AF348" s="85">
        <v>8</v>
      </c>
      <c r="AG348" s="89">
        <v>34311</v>
      </c>
      <c r="AH348" s="85" t="s">
        <v>4044</v>
      </c>
      <c r="AI348" s="85"/>
      <c r="AJ348" s="92">
        <v>3044997690</v>
      </c>
      <c r="AK348" s="85" t="s">
        <v>4045</v>
      </c>
      <c r="AL348" s="85" t="s">
        <v>3187</v>
      </c>
      <c r="AM348" s="85" t="s">
        <v>144</v>
      </c>
      <c r="AN348" s="85" t="s">
        <v>3712</v>
      </c>
      <c r="AO348" s="85">
        <v>79553844</v>
      </c>
      <c r="AP348" s="85" t="s">
        <v>3713</v>
      </c>
      <c r="AQ348" s="85"/>
      <c r="AR348" s="85"/>
      <c r="AS348" s="89">
        <v>46062</v>
      </c>
      <c r="AT348" s="85"/>
      <c r="AU348" s="85"/>
      <c r="AV348" s="85"/>
      <c r="AW348" s="85"/>
      <c r="AX348" s="85" t="s">
        <v>3714</v>
      </c>
      <c r="AY348" s="85" t="s">
        <v>147</v>
      </c>
      <c r="AZ348" s="105">
        <v>46031</v>
      </c>
      <c r="BA348" s="105">
        <v>46032</v>
      </c>
      <c r="BB348" s="115">
        <v>24520000</v>
      </c>
      <c r="BC348" s="105">
        <v>46035</v>
      </c>
      <c r="BD348" s="105">
        <v>46277</v>
      </c>
      <c r="BE348" s="105">
        <f t="shared" si="14"/>
        <v>46277</v>
      </c>
      <c r="BF348" s="122"/>
      <c r="BG348" s="85" t="s">
        <v>929</v>
      </c>
      <c r="BH348" s="110">
        <v>3065000</v>
      </c>
      <c r="BI348" s="85"/>
      <c r="BJ348" s="85"/>
      <c r="BK348" s="85"/>
      <c r="BL348" s="85"/>
      <c r="BM348" s="85"/>
      <c r="BN348" s="85"/>
      <c r="BO348" s="85"/>
      <c r="BP348" s="85"/>
      <c r="BQ348" s="85"/>
      <c r="BR348" s="85"/>
      <c r="BS348" s="85"/>
      <c r="BT348" s="85"/>
      <c r="BU348" s="85"/>
      <c r="BV348" s="85"/>
      <c r="BW348" s="85"/>
      <c r="BX348" s="85"/>
      <c r="BY348" s="85"/>
      <c r="BZ348" s="85"/>
      <c r="CA348" s="85"/>
      <c r="CB348" s="85"/>
      <c r="CC348" s="85"/>
      <c r="CD348" s="85"/>
      <c r="CE348" s="85"/>
      <c r="CF348" s="85"/>
      <c r="CG348" s="85"/>
      <c r="CH348" s="85"/>
      <c r="CI348" s="85"/>
      <c r="CJ348" s="85"/>
      <c r="CK348" s="85"/>
      <c r="CL348" s="85">
        <v>0</v>
      </c>
      <c r="CM348" s="110">
        <v>24520000</v>
      </c>
      <c r="CN348" s="85"/>
      <c r="CO348" s="89">
        <v>46277</v>
      </c>
      <c r="CP348" s="89">
        <f t="shared" si="13"/>
        <v>46457</v>
      </c>
      <c r="CQ348" s="115">
        <v>24520000</v>
      </c>
      <c r="CR348" s="85" t="s">
        <v>223</v>
      </c>
      <c r="CS348" s="89">
        <v>46033</v>
      </c>
      <c r="CT348" s="128">
        <v>3344101271434</v>
      </c>
      <c r="CU348" s="85"/>
      <c r="CV348" s="85"/>
      <c r="CW348" s="85" t="s">
        <v>3846</v>
      </c>
      <c r="CX348" s="85" t="s">
        <v>218</v>
      </c>
      <c r="CY348" s="85" t="s">
        <v>1214</v>
      </c>
      <c r="CZ348" s="85">
        <v>2583</v>
      </c>
      <c r="DA348" s="85" t="s">
        <v>3614</v>
      </c>
      <c r="DB348" s="85">
        <v>5</v>
      </c>
      <c r="DC348" s="85" t="s">
        <v>153</v>
      </c>
      <c r="DD348" s="85"/>
      <c r="DE348" s="85"/>
      <c r="DF348" s="85"/>
      <c r="DG348" s="85"/>
      <c r="DH348" s="85"/>
      <c r="DI348" s="85"/>
      <c r="DJ348" s="85"/>
      <c r="DK348" s="85"/>
      <c r="DL348" s="85"/>
      <c r="DM348" s="85"/>
      <c r="DN348" s="85"/>
      <c r="DO348" s="85"/>
      <c r="DP348" s="85"/>
      <c r="DQ348" s="85"/>
      <c r="DR348" s="85"/>
      <c r="DS348" s="85"/>
      <c r="DT348" s="86"/>
      <c r="DU348" s="81"/>
      <c r="DV348" s="72"/>
      <c r="DW348" s="72"/>
      <c r="DX348" s="72"/>
      <c r="DY348" s="72"/>
      <c r="DZ348" s="74"/>
      <c r="EA348" s="68"/>
      <c r="EB348" s="68"/>
      <c r="EC348" s="68"/>
      <c r="ED348" s="68"/>
      <c r="EE348" s="68"/>
      <c r="EF348" s="68"/>
      <c r="EG348" s="68"/>
      <c r="EH348" s="68"/>
      <c r="EI348" s="68"/>
      <c r="EJ348" s="68"/>
      <c r="EK348" s="68"/>
    </row>
    <row r="349" spans="1:141" ht="30" customHeight="1">
      <c r="A349" s="2" t="s">
        <v>2064</v>
      </c>
      <c r="B349" s="84">
        <v>2026</v>
      </c>
      <c r="C349" s="85" t="s">
        <v>4046</v>
      </c>
      <c r="D349" s="85" t="e">
        <v>#REF!</v>
      </c>
      <c r="E349" s="85" t="s">
        <v>125</v>
      </c>
      <c r="F349" s="85">
        <v>147365</v>
      </c>
      <c r="G349" s="89">
        <v>46031</v>
      </c>
      <c r="H349" s="85" t="s">
        <v>3836</v>
      </c>
      <c r="I349" s="85" t="s">
        <v>4047</v>
      </c>
      <c r="J349" s="92" t="s">
        <v>4048</v>
      </c>
      <c r="K349" s="92" t="s">
        <v>4049</v>
      </c>
      <c r="L349" s="85" t="s">
        <v>4050</v>
      </c>
      <c r="M349" s="85" t="s">
        <v>3841</v>
      </c>
      <c r="N349" s="85">
        <v>80111700</v>
      </c>
      <c r="O349" s="85" t="s">
        <v>3842</v>
      </c>
      <c r="P349" s="85" t="s">
        <v>4051</v>
      </c>
      <c r="Q349" s="85">
        <v>156</v>
      </c>
      <c r="R349" s="89">
        <v>46030</v>
      </c>
      <c r="S349" s="85">
        <v>61</v>
      </c>
      <c r="T349" s="89">
        <v>46035</v>
      </c>
      <c r="U349" s="85" t="s">
        <v>3609</v>
      </c>
      <c r="V349" s="85" t="s">
        <v>135</v>
      </c>
      <c r="W349" s="85" t="s">
        <v>460</v>
      </c>
      <c r="X349" s="85">
        <v>1</v>
      </c>
      <c r="Y349" s="85" t="s">
        <v>3748</v>
      </c>
      <c r="Z349" s="85" t="s">
        <v>4050</v>
      </c>
      <c r="AA349" s="85" t="s">
        <v>138</v>
      </c>
      <c r="AB349" s="85" t="s">
        <v>164</v>
      </c>
      <c r="AC349" s="85" t="s">
        <v>461</v>
      </c>
      <c r="AD349" s="85"/>
      <c r="AE349" s="85">
        <v>1033808004</v>
      </c>
      <c r="AF349" s="85">
        <v>1</v>
      </c>
      <c r="AG349" s="89">
        <v>35977</v>
      </c>
      <c r="AH349" s="85" t="s">
        <v>4052</v>
      </c>
      <c r="AI349" s="85" t="e">
        <v>#REF!</v>
      </c>
      <c r="AJ349" s="92">
        <v>3222695786</v>
      </c>
      <c r="AK349" s="85" t="s">
        <v>4053</v>
      </c>
      <c r="AL349" s="85" t="s">
        <v>3187</v>
      </c>
      <c r="AM349" s="85" t="s">
        <v>385</v>
      </c>
      <c r="AN349" s="85" t="s">
        <v>3712</v>
      </c>
      <c r="AO349" s="85">
        <v>79553844</v>
      </c>
      <c r="AP349" s="85" t="s">
        <v>3713</v>
      </c>
      <c r="AQ349" s="85"/>
      <c r="AR349" s="85"/>
      <c r="AS349" s="89">
        <v>46062</v>
      </c>
      <c r="AT349" s="85"/>
      <c r="AU349" s="85"/>
      <c r="AV349" s="85"/>
      <c r="AW349" s="85"/>
      <c r="AX349" s="85" t="s">
        <v>3714</v>
      </c>
      <c r="AY349" s="85" t="s">
        <v>147</v>
      </c>
      <c r="AZ349" s="105">
        <v>46031</v>
      </c>
      <c r="BA349" s="105">
        <v>46032</v>
      </c>
      <c r="BB349" s="115">
        <v>24520000</v>
      </c>
      <c r="BC349" s="105">
        <v>46038</v>
      </c>
      <c r="BD349" s="105">
        <v>46280</v>
      </c>
      <c r="BE349" s="105">
        <f t="shared" si="14"/>
        <v>46280</v>
      </c>
      <c r="BF349" s="122"/>
      <c r="BG349" s="85" t="s">
        <v>929</v>
      </c>
      <c r="BH349" s="110">
        <v>3065000</v>
      </c>
      <c r="BI349" s="85"/>
      <c r="BJ349" s="85"/>
      <c r="BK349" s="85"/>
      <c r="BL349" s="85"/>
      <c r="BM349" s="85"/>
      <c r="BN349" s="85"/>
      <c r="BO349" s="85"/>
      <c r="BP349" s="85"/>
      <c r="BQ349" s="85"/>
      <c r="BR349" s="85"/>
      <c r="BS349" s="85"/>
      <c r="BT349" s="85"/>
      <c r="BU349" s="85"/>
      <c r="BV349" s="85"/>
      <c r="BW349" s="85"/>
      <c r="BX349" s="85"/>
      <c r="BY349" s="85"/>
      <c r="BZ349" s="85"/>
      <c r="CA349" s="85"/>
      <c r="CB349" s="85"/>
      <c r="CC349" s="85"/>
      <c r="CD349" s="85"/>
      <c r="CE349" s="85"/>
      <c r="CF349" s="85"/>
      <c r="CG349" s="85"/>
      <c r="CH349" s="85"/>
      <c r="CI349" s="85"/>
      <c r="CJ349" s="85"/>
      <c r="CK349" s="85"/>
      <c r="CL349" s="85">
        <v>0</v>
      </c>
      <c r="CM349" s="110">
        <v>24520000</v>
      </c>
      <c r="CN349" s="85"/>
      <c r="CO349" s="89">
        <v>46280</v>
      </c>
      <c r="CP349" s="89">
        <f t="shared" si="13"/>
        <v>46460</v>
      </c>
      <c r="CQ349" s="115">
        <v>24520000</v>
      </c>
      <c r="CR349" s="85" t="s">
        <v>149</v>
      </c>
      <c r="CS349" s="89">
        <v>46033</v>
      </c>
      <c r="CT349" s="128">
        <v>1444101252948</v>
      </c>
      <c r="CU349" s="85"/>
      <c r="CV349" s="85"/>
      <c r="CW349" s="85" t="s">
        <v>3846</v>
      </c>
      <c r="CX349" s="85" t="s">
        <v>461</v>
      </c>
      <c r="CY349" s="85" t="s">
        <v>1214</v>
      </c>
      <c r="CZ349" s="85">
        <v>2583</v>
      </c>
      <c r="DA349" s="85" t="s">
        <v>3614</v>
      </c>
      <c r="DB349" s="85">
        <v>5</v>
      </c>
      <c r="DC349" s="85" t="s">
        <v>153</v>
      </c>
      <c r="DD349" s="85"/>
      <c r="DE349" s="85"/>
      <c r="DF349" s="85"/>
      <c r="DG349" s="85"/>
      <c r="DH349" s="85"/>
      <c r="DI349" s="85"/>
      <c r="DJ349" s="85"/>
      <c r="DK349" s="85"/>
      <c r="DL349" s="85"/>
      <c r="DM349" s="85"/>
      <c r="DN349" s="85"/>
      <c r="DO349" s="85"/>
      <c r="DP349" s="85"/>
      <c r="DQ349" s="85"/>
      <c r="DR349" s="85"/>
      <c r="DS349" s="85"/>
      <c r="DT349" s="86"/>
      <c r="DU349" s="81"/>
      <c r="DV349" s="72"/>
      <c r="DW349" s="72"/>
      <c r="DX349" s="72"/>
      <c r="DY349" s="72"/>
      <c r="DZ349" s="74"/>
      <c r="EA349" s="68"/>
      <c r="EB349" s="68"/>
      <c r="EC349" s="68"/>
      <c r="ED349" s="68"/>
      <c r="EE349" s="68"/>
      <c r="EF349" s="68"/>
      <c r="EG349" s="68"/>
      <c r="EH349" s="68"/>
      <c r="EI349" s="68"/>
      <c r="EJ349" s="68"/>
      <c r="EK349" s="68"/>
    </row>
    <row r="350" spans="1:141" ht="30" customHeight="1">
      <c r="A350" s="2" t="s">
        <v>2064</v>
      </c>
      <c r="B350" s="84">
        <v>2026</v>
      </c>
      <c r="C350" s="85" t="s">
        <v>4054</v>
      </c>
      <c r="D350" s="85" t="e">
        <v>#REF!</v>
      </c>
      <c r="E350" s="85" t="s">
        <v>125</v>
      </c>
      <c r="F350" s="85">
        <v>147365</v>
      </c>
      <c r="G350" s="89">
        <v>46031</v>
      </c>
      <c r="H350" s="85" t="s">
        <v>3836</v>
      </c>
      <c r="I350" s="85" t="s">
        <v>4055</v>
      </c>
      <c r="J350" s="92" t="s">
        <v>4056</v>
      </c>
      <c r="K350" s="92" t="s">
        <v>4057</v>
      </c>
      <c r="L350" s="85" t="s">
        <v>4058</v>
      </c>
      <c r="M350" s="85" t="s">
        <v>3841</v>
      </c>
      <c r="N350" s="85">
        <v>80111700</v>
      </c>
      <c r="O350" s="85" t="s">
        <v>3842</v>
      </c>
      <c r="P350" s="85" t="s">
        <v>4059</v>
      </c>
      <c r="Q350" s="85">
        <v>156</v>
      </c>
      <c r="R350" s="89">
        <v>46030</v>
      </c>
      <c r="S350" s="85">
        <v>62</v>
      </c>
      <c r="T350" s="89">
        <v>46035</v>
      </c>
      <c r="U350" s="85" t="s">
        <v>3609</v>
      </c>
      <c r="V350" s="85" t="s">
        <v>135</v>
      </c>
      <c r="W350" s="85" t="s">
        <v>460</v>
      </c>
      <c r="X350" s="85">
        <v>1</v>
      </c>
      <c r="Y350" s="85" t="s">
        <v>3748</v>
      </c>
      <c r="Z350" s="85" t="s">
        <v>4058</v>
      </c>
      <c r="AA350" s="85" t="s">
        <v>138</v>
      </c>
      <c r="AB350" s="85" t="s">
        <v>164</v>
      </c>
      <c r="AC350" s="85" t="s">
        <v>218</v>
      </c>
      <c r="AD350" s="85"/>
      <c r="AE350" s="85">
        <v>79624441</v>
      </c>
      <c r="AF350" s="85">
        <v>0</v>
      </c>
      <c r="AG350" s="89">
        <v>26831</v>
      </c>
      <c r="AH350" s="85" t="s">
        <v>4060</v>
      </c>
      <c r="AI350" s="85"/>
      <c r="AJ350" s="92">
        <v>3105652051</v>
      </c>
      <c r="AK350" s="85" t="s">
        <v>4061</v>
      </c>
      <c r="AL350" s="85" t="s">
        <v>3187</v>
      </c>
      <c r="AM350" s="85" t="s">
        <v>144</v>
      </c>
      <c r="AN350" s="85" t="s">
        <v>3712</v>
      </c>
      <c r="AO350" s="85">
        <v>79553844</v>
      </c>
      <c r="AP350" s="85" t="s">
        <v>3713</v>
      </c>
      <c r="AQ350" s="85"/>
      <c r="AR350" s="85"/>
      <c r="AS350" s="89">
        <v>46062</v>
      </c>
      <c r="AT350" s="85"/>
      <c r="AU350" s="85"/>
      <c r="AV350" s="85"/>
      <c r="AW350" s="85"/>
      <c r="AX350" s="85" t="s">
        <v>3714</v>
      </c>
      <c r="AY350" s="85" t="s">
        <v>147</v>
      </c>
      <c r="AZ350" s="105">
        <v>46031</v>
      </c>
      <c r="BA350" s="105">
        <v>46032</v>
      </c>
      <c r="BB350" s="115">
        <v>24520000</v>
      </c>
      <c r="BC350" s="105">
        <v>46035</v>
      </c>
      <c r="BD350" s="105">
        <v>46277</v>
      </c>
      <c r="BE350" s="105">
        <f t="shared" si="14"/>
        <v>46277</v>
      </c>
      <c r="BF350" s="122"/>
      <c r="BG350" s="85" t="s">
        <v>929</v>
      </c>
      <c r="BH350" s="110">
        <v>3065000</v>
      </c>
      <c r="BI350" s="85"/>
      <c r="BJ350" s="85"/>
      <c r="BK350" s="85"/>
      <c r="BL350" s="85"/>
      <c r="BM350" s="85"/>
      <c r="BN350" s="85"/>
      <c r="BO350" s="85"/>
      <c r="BP350" s="85"/>
      <c r="BQ350" s="85"/>
      <c r="BR350" s="85"/>
      <c r="BS350" s="85"/>
      <c r="BT350" s="85"/>
      <c r="BU350" s="85"/>
      <c r="BV350" s="85"/>
      <c r="BW350" s="85"/>
      <c r="BX350" s="85"/>
      <c r="BY350" s="85"/>
      <c r="BZ350" s="85"/>
      <c r="CA350" s="85"/>
      <c r="CB350" s="85"/>
      <c r="CC350" s="85"/>
      <c r="CD350" s="85"/>
      <c r="CE350" s="85"/>
      <c r="CF350" s="85"/>
      <c r="CG350" s="85"/>
      <c r="CH350" s="85"/>
      <c r="CI350" s="85"/>
      <c r="CJ350" s="85"/>
      <c r="CK350" s="85"/>
      <c r="CL350" s="85">
        <v>0</v>
      </c>
      <c r="CM350" s="110">
        <v>24520000</v>
      </c>
      <c r="CN350" s="85"/>
      <c r="CO350" s="89">
        <v>46277</v>
      </c>
      <c r="CP350" s="89">
        <f t="shared" si="13"/>
        <v>46457</v>
      </c>
      <c r="CQ350" s="115">
        <v>24520000</v>
      </c>
      <c r="CR350" s="85" t="s">
        <v>149</v>
      </c>
      <c r="CS350" s="89">
        <v>46032</v>
      </c>
      <c r="CT350" s="128">
        <v>2146101126939</v>
      </c>
      <c r="CU350" s="85"/>
      <c r="CV350" s="85"/>
      <c r="CW350" s="85" t="s">
        <v>3846</v>
      </c>
      <c r="CX350" s="85" t="s">
        <v>218</v>
      </c>
      <c r="CY350" s="85" t="s">
        <v>2542</v>
      </c>
      <c r="CZ350" s="85">
        <v>2583</v>
      </c>
      <c r="DA350" s="85" t="s">
        <v>3614</v>
      </c>
      <c r="DB350" s="85">
        <v>5</v>
      </c>
      <c r="DC350" s="85" t="s">
        <v>153</v>
      </c>
      <c r="DD350" s="85"/>
      <c r="DE350" s="85"/>
      <c r="DF350" s="85"/>
      <c r="DG350" s="85"/>
      <c r="DH350" s="85"/>
      <c r="DI350" s="85"/>
      <c r="DJ350" s="85"/>
      <c r="DK350" s="85"/>
      <c r="DL350" s="85"/>
      <c r="DM350" s="85"/>
      <c r="DN350" s="85"/>
      <c r="DO350" s="85"/>
      <c r="DP350" s="85"/>
      <c r="DQ350" s="85"/>
      <c r="DR350" s="85"/>
      <c r="DS350" s="85"/>
      <c r="DT350" s="86"/>
      <c r="DU350" s="81"/>
      <c r="DV350" s="72"/>
      <c r="DW350" s="72"/>
      <c r="DX350" s="72"/>
      <c r="DY350" s="72"/>
      <c r="DZ350" s="74"/>
      <c r="EA350" s="68"/>
      <c r="EB350" s="68"/>
      <c r="EC350" s="68"/>
      <c r="ED350" s="68"/>
      <c r="EE350" s="68"/>
      <c r="EF350" s="68"/>
      <c r="EG350" s="68"/>
      <c r="EH350" s="68"/>
      <c r="EI350" s="68"/>
      <c r="EJ350" s="68"/>
      <c r="EK350" s="68"/>
    </row>
    <row r="351" spans="1:141" ht="30" customHeight="1">
      <c r="A351" s="2" t="s">
        <v>2064</v>
      </c>
      <c r="B351" s="84">
        <v>2026</v>
      </c>
      <c r="C351" s="85" t="s">
        <v>4062</v>
      </c>
      <c r="D351" s="85" t="e">
        <v>#REF!</v>
      </c>
      <c r="E351" s="85" t="s">
        <v>125</v>
      </c>
      <c r="F351" s="85">
        <v>147365</v>
      </c>
      <c r="G351" s="89">
        <v>46031</v>
      </c>
      <c r="H351" s="85" t="s">
        <v>3836</v>
      </c>
      <c r="I351" s="85" t="s">
        <v>4063</v>
      </c>
      <c r="J351" s="92" t="s">
        <v>4064</v>
      </c>
      <c r="K351" s="92" t="s">
        <v>4065</v>
      </c>
      <c r="L351" s="85" t="s">
        <v>4066</v>
      </c>
      <c r="M351" s="85" t="s">
        <v>3841</v>
      </c>
      <c r="N351" s="85">
        <v>80111700</v>
      </c>
      <c r="O351" s="85" t="s">
        <v>3842</v>
      </c>
      <c r="P351" s="85" t="s">
        <v>4067</v>
      </c>
      <c r="Q351" s="85">
        <v>156</v>
      </c>
      <c r="R351" s="89">
        <v>46030</v>
      </c>
      <c r="S351" s="85">
        <v>63</v>
      </c>
      <c r="T351" s="89">
        <v>46035</v>
      </c>
      <c r="U351" s="85" t="s">
        <v>3609</v>
      </c>
      <c r="V351" s="85" t="s">
        <v>135</v>
      </c>
      <c r="W351" s="85" t="s">
        <v>460</v>
      </c>
      <c r="X351" s="85">
        <v>1</v>
      </c>
      <c r="Y351" s="85" t="s">
        <v>3748</v>
      </c>
      <c r="Z351" s="85" t="s">
        <v>4066</v>
      </c>
      <c r="AA351" s="85" t="s">
        <v>138</v>
      </c>
      <c r="AB351" s="85" t="s">
        <v>139</v>
      </c>
      <c r="AC351" s="85" t="s">
        <v>218</v>
      </c>
      <c r="AD351" s="85"/>
      <c r="AE351" s="85">
        <v>1063489784</v>
      </c>
      <c r="AF351" s="85">
        <v>5</v>
      </c>
      <c r="AG351" s="89">
        <v>33694</v>
      </c>
      <c r="AH351" s="85" t="s">
        <v>4068</v>
      </c>
      <c r="AI351" s="85"/>
      <c r="AJ351" s="92">
        <v>3244747702</v>
      </c>
      <c r="AK351" s="85" t="s">
        <v>4069</v>
      </c>
      <c r="AL351" s="85" t="s">
        <v>3187</v>
      </c>
      <c r="AM351" s="85" t="s">
        <v>144</v>
      </c>
      <c r="AN351" s="85" t="s">
        <v>3712</v>
      </c>
      <c r="AO351" s="85">
        <v>79553844</v>
      </c>
      <c r="AP351" s="85" t="s">
        <v>3713</v>
      </c>
      <c r="AQ351" s="85"/>
      <c r="AR351" s="85"/>
      <c r="AS351" s="89">
        <v>46062</v>
      </c>
      <c r="AT351" s="85"/>
      <c r="AU351" s="85"/>
      <c r="AV351" s="85"/>
      <c r="AW351" s="85"/>
      <c r="AX351" s="85" t="s">
        <v>3714</v>
      </c>
      <c r="AY351" s="85" t="s">
        <v>147</v>
      </c>
      <c r="AZ351" s="105">
        <v>46031</v>
      </c>
      <c r="BA351" s="105">
        <v>46032</v>
      </c>
      <c r="BB351" s="115">
        <v>24520000</v>
      </c>
      <c r="BC351" s="105">
        <v>46036</v>
      </c>
      <c r="BD351" s="105">
        <v>46278</v>
      </c>
      <c r="BE351" s="105">
        <f t="shared" si="14"/>
        <v>46278</v>
      </c>
      <c r="BF351" s="122"/>
      <c r="BG351" s="85" t="s">
        <v>929</v>
      </c>
      <c r="BH351" s="110">
        <v>3065000</v>
      </c>
      <c r="BI351" s="85"/>
      <c r="BJ351" s="85"/>
      <c r="BK351" s="85"/>
      <c r="BL351" s="85"/>
      <c r="BM351" s="85"/>
      <c r="BN351" s="85"/>
      <c r="BO351" s="85"/>
      <c r="BP351" s="85"/>
      <c r="BQ351" s="85"/>
      <c r="BR351" s="85"/>
      <c r="BS351" s="85"/>
      <c r="BT351" s="85"/>
      <c r="BU351" s="85"/>
      <c r="BV351" s="85"/>
      <c r="BW351" s="85"/>
      <c r="BX351" s="85"/>
      <c r="BY351" s="85"/>
      <c r="BZ351" s="85"/>
      <c r="CA351" s="85"/>
      <c r="CB351" s="85"/>
      <c r="CC351" s="85"/>
      <c r="CD351" s="85"/>
      <c r="CE351" s="85"/>
      <c r="CF351" s="85"/>
      <c r="CG351" s="85"/>
      <c r="CH351" s="85"/>
      <c r="CI351" s="85"/>
      <c r="CJ351" s="85"/>
      <c r="CK351" s="85"/>
      <c r="CL351" s="85">
        <v>0</v>
      </c>
      <c r="CM351" s="110">
        <v>24520000</v>
      </c>
      <c r="CN351" s="85"/>
      <c r="CO351" s="89">
        <v>46278</v>
      </c>
      <c r="CP351" s="89">
        <f t="shared" si="13"/>
        <v>46458</v>
      </c>
      <c r="CQ351" s="115">
        <v>24520000</v>
      </c>
      <c r="CR351" s="85" t="s">
        <v>223</v>
      </c>
      <c r="CS351" s="89">
        <v>46032</v>
      </c>
      <c r="CT351" s="128">
        <v>101271426</v>
      </c>
      <c r="CU351" s="85"/>
      <c r="CV351" s="85"/>
      <c r="CW351" s="85" t="s">
        <v>3846</v>
      </c>
      <c r="CX351" s="85" t="s">
        <v>218</v>
      </c>
      <c r="CY351" s="85" t="s">
        <v>453</v>
      </c>
      <c r="CZ351" s="85">
        <v>2583</v>
      </c>
      <c r="DA351" s="85" t="s">
        <v>3614</v>
      </c>
      <c r="DB351" s="85">
        <v>5</v>
      </c>
      <c r="DC351" s="85" t="s">
        <v>153</v>
      </c>
      <c r="DD351" s="85"/>
      <c r="DE351" s="85"/>
      <c r="DF351" s="85"/>
      <c r="DG351" s="85"/>
      <c r="DH351" s="85"/>
      <c r="DI351" s="85"/>
      <c r="DJ351" s="85"/>
      <c r="DK351" s="85"/>
      <c r="DL351" s="85"/>
      <c r="DM351" s="85"/>
      <c r="DN351" s="85"/>
      <c r="DO351" s="85"/>
      <c r="DP351" s="85"/>
      <c r="DQ351" s="85"/>
      <c r="DR351" s="85"/>
      <c r="DS351" s="85"/>
      <c r="DT351" s="86"/>
      <c r="DU351" s="81"/>
      <c r="DV351" s="72"/>
      <c r="DW351" s="72"/>
      <c r="DX351" s="72"/>
      <c r="DY351" s="72"/>
      <c r="DZ351" s="74"/>
      <c r="EA351" s="68"/>
      <c r="EB351" s="68"/>
      <c r="EC351" s="68"/>
      <c r="ED351" s="68"/>
      <c r="EE351" s="68"/>
      <c r="EF351" s="68"/>
      <c r="EG351" s="68"/>
      <c r="EH351" s="68"/>
      <c r="EI351" s="68"/>
      <c r="EJ351" s="68"/>
      <c r="EK351" s="68"/>
    </row>
    <row r="352" spans="1:141" ht="30" customHeight="1">
      <c r="A352" s="2" t="s">
        <v>2064</v>
      </c>
      <c r="B352" s="84">
        <v>2026</v>
      </c>
      <c r="C352" s="85" t="s">
        <v>4070</v>
      </c>
      <c r="D352" s="85" t="e">
        <v>#REF!</v>
      </c>
      <c r="E352" s="85" t="s">
        <v>125</v>
      </c>
      <c r="F352" s="85">
        <v>147365</v>
      </c>
      <c r="G352" s="89">
        <v>46031</v>
      </c>
      <c r="H352" s="85" t="s">
        <v>3836</v>
      </c>
      <c r="I352" s="85" t="s">
        <v>4071</v>
      </c>
      <c r="J352" s="92" t="s">
        <v>4072</v>
      </c>
      <c r="K352" s="92" t="s">
        <v>4073</v>
      </c>
      <c r="L352" s="85" t="s">
        <v>4074</v>
      </c>
      <c r="M352" s="85" t="s">
        <v>3841</v>
      </c>
      <c r="N352" s="85">
        <v>80111700</v>
      </c>
      <c r="O352" s="85" t="s">
        <v>3842</v>
      </c>
      <c r="P352" s="85" t="s">
        <v>4075</v>
      </c>
      <c r="Q352" s="85">
        <v>156</v>
      </c>
      <c r="R352" s="89">
        <v>46030</v>
      </c>
      <c r="S352" s="85">
        <v>64</v>
      </c>
      <c r="T352" s="89">
        <v>46035</v>
      </c>
      <c r="U352" s="85" t="s">
        <v>3609</v>
      </c>
      <c r="V352" s="85" t="s">
        <v>135</v>
      </c>
      <c r="W352" s="85" t="s">
        <v>460</v>
      </c>
      <c r="X352" s="85">
        <v>1</v>
      </c>
      <c r="Y352" s="85" t="s">
        <v>3748</v>
      </c>
      <c r="Z352" s="85" t="s">
        <v>4074</v>
      </c>
      <c r="AA352" s="85" t="s">
        <v>138</v>
      </c>
      <c r="AB352" s="85" t="s">
        <v>139</v>
      </c>
      <c r="AC352" s="85" t="s">
        <v>218</v>
      </c>
      <c r="AD352" s="85"/>
      <c r="AE352" s="85">
        <v>52357639</v>
      </c>
      <c r="AF352" s="85">
        <v>8</v>
      </c>
      <c r="AG352" s="89">
        <v>28476</v>
      </c>
      <c r="AH352" s="85" t="s">
        <v>4076</v>
      </c>
      <c r="AI352" s="85"/>
      <c r="AJ352" s="92">
        <v>3133309194</v>
      </c>
      <c r="AK352" s="85" t="s">
        <v>4077</v>
      </c>
      <c r="AL352" s="85" t="s">
        <v>3187</v>
      </c>
      <c r="AM352" s="85" t="s">
        <v>222</v>
      </c>
      <c r="AN352" s="85" t="s">
        <v>3712</v>
      </c>
      <c r="AO352" s="85">
        <v>79553844</v>
      </c>
      <c r="AP352" s="85" t="s">
        <v>3713</v>
      </c>
      <c r="AQ352" s="85"/>
      <c r="AR352" s="85"/>
      <c r="AS352" s="89">
        <v>46062</v>
      </c>
      <c r="AT352" s="85"/>
      <c r="AU352" s="85"/>
      <c r="AV352" s="85"/>
      <c r="AW352" s="85"/>
      <c r="AX352" s="85" t="s">
        <v>3714</v>
      </c>
      <c r="AY352" s="85" t="s">
        <v>147</v>
      </c>
      <c r="AZ352" s="105">
        <v>46031</v>
      </c>
      <c r="BA352" s="105">
        <v>46032</v>
      </c>
      <c r="BB352" s="115">
        <v>24520000</v>
      </c>
      <c r="BC352" s="105">
        <v>46035</v>
      </c>
      <c r="BD352" s="105">
        <v>46277</v>
      </c>
      <c r="BE352" s="105">
        <f t="shared" si="14"/>
        <v>46277</v>
      </c>
      <c r="BF352" s="122"/>
      <c r="BG352" s="85" t="s">
        <v>929</v>
      </c>
      <c r="BH352" s="110">
        <v>3065000</v>
      </c>
      <c r="BI352" s="85"/>
      <c r="BJ352" s="85"/>
      <c r="BK352" s="85"/>
      <c r="BL352" s="85"/>
      <c r="BM352" s="85"/>
      <c r="BN352" s="85"/>
      <c r="BO352" s="85"/>
      <c r="BP352" s="85"/>
      <c r="BQ352" s="85"/>
      <c r="BR352" s="85"/>
      <c r="BS352" s="85"/>
      <c r="BT352" s="85"/>
      <c r="BU352" s="85"/>
      <c r="BV352" s="85"/>
      <c r="BW352" s="85"/>
      <c r="BX352" s="85"/>
      <c r="BY352" s="85"/>
      <c r="BZ352" s="85"/>
      <c r="CA352" s="85"/>
      <c r="CB352" s="85"/>
      <c r="CC352" s="85"/>
      <c r="CD352" s="85"/>
      <c r="CE352" s="85"/>
      <c r="CF352" s="85"/>
      <c r="CG352" s="85"/>
      <c r="CH352" s="85"/>
      <c r="CI352" s="85"/>
      <c r="CJ352" s="85"/>
      <c r="CK352" s="85"/>
      <c r="CL352" s="85">
        <v>0</v>
      </c>
      <c r="CM352" s="110">
        <v>24520000</v>
      </c>
      <c r="CN352" s="85"/>
      <c r="CO352" s="89">
        <v>46277</v>
      </c>
      <c r="CP352" s="89">
        <f t="shared" si="13"/>
        <v>46457</v>
      </c>
      <c r="CQ352" s="115">
        <v>24520000</v>
      </c>
      <c r="CR352" s="85" t="s">
        <v>149</v>
      </c>
      <c r="CS352" s="89">
        <v>46033</v>
      </c>
      <c r="CT352" s="128">
        <v>3344101271423</v>
      </c>
      <c r="CU352" s="85"/>
      <c r="CV352" s="85"/>
      <c r="CW352" s="85" t="s">
        <v>3846</v>
      </c>
      <c r="CX352" s="85" t="s">
        <v>218</v>
      </c>
      <c r="CY352" s="85" t="s">
        <v>4078</v>
      </c>
      <c r="CZ352" s="85">
        <v>2583</v>
      </c>
      <c r="DA352" s="85" t="s">
        <v>3614</v>
      </c>
      <c r="DB352" s="85">
        <v>5</v>
      </c>
      <c r="DC352" s="85" t="s">
        <v>153</v>
      </c>
      <c r="DD352" s="85"/>
      <c r="DE352" s="85"/>
      <c r="DF352" s="85"/>
      <c r="DG352" s="85"/>
      <c r="DH352" s="85"/>
      <c r="DI352" s="85"/>
      <c r="DJ352" s="85"/>
      <c r="DK352" s="85"/>
      <c r="DL352" s="85"/>
      <c r="DM352" s="85"/>
      <c r="DN352" s="85"/>
      <c r="DO352" s="85"/>
      <c r="DP352" s="85"/>
      <c r="DQ352" s="85"/>
      <c r="DR352" s="85"/>
      <c r="DS352" s="85"/>
      <c r="DT352" s="86"/>
      <c r="DU352" s="81"/>
      <c r="DV352" s="72"/>
      <c r="DW352" s="72"/>
      <c r="DX352" s="72"/>
      <c r="DY352" s="72"/>
      <c r="DZ352" s="74"/>
      <c r="EA352" s="68"/>
      <c r="EB352" s="68"/>
      <c r="EC352" s="68"/>
      <c r="ED352" s="68"/>
      <c r="EE352" s="68"/>
      <c r="EF352" s="68"/>
      <c r="EG352" s="68"/>
      <c r="EH352" s="68"/>
      <c r="EI352" s="68"/>
      <c r="EJ352" s="68"/>
      <c r="EK352" s="68"/>
    </row>
    <row r="353" spans="1:141" ht="30" customHeight="1">
      <c r="A353" s="2" t="s">
        <v>2064</v>
      </c>
      <c r="B353" s="84">
        <v>2026</v>
      </c>
      <c r="C353" s="85" t="s">
        <v>4079</v>
      </c>
      <c r="D353" s="85" t="e">
        <v>#REF!</v>
      </c>
      <c r="E353" s="85" t="s">
        <v>125</v>
      </c>
      <c r="F353" s="85">
        <v>147365</v>
      </c>
      <c r="G353" s="89">
        <v>46031</v>
      </c>
      <c r="H353" s="85" t="s">
        <v>3836</v>
      </c>
      <c r="I353" s="85" t="s">
        <v>4080</v>
      </c>
      <c r="J353" s="92" t="s">
        <v>4081</v>
      </c>
      <c r="K353" s="92" t="s">
        <v>4082</v>
      </c>
      <c r="L353" s="85" t="s">
        <v>4083</v>
      </c>
      <c r="M353" s="85" t="s">
        <v>3841</v>
      </c>
      <c r="N353" s="85">
        <v>80111700</v>
      </c>
      <c r="O353" s="85" t="s">
        <v>3842</v>
      </c>
      <c r="P353" s="85" t="s">
        <v>4084</v>
      </c>
      <c r="Q353" s="85">
        <v>156</v>
      </c>
      <c r="R353" s="89">
        <v>46030</v>
      </c>
      <c r="S353" s="85">
        <v>65</v>
      </c>
      <c r="T353" s="89">
        <v>46035</v>
      </c>
      <c r="U353" s="85" t="s">
        <v>3609</v>
      </c>
      <c r="V353" s="85" t="s">
        <v>135</v>
      </c>
      <c r="W353" s="85" t="s">
        <v>460</v>
      </c>
      <c r="X353" s="85">
        <v>1</v>
      </c>
      <c r="Y353" s="85" t="s">
        <v>3748</v>
      </c>
      <c r="Z353" s="85" t="s">
        <v>4083</v>
      </c>
      <c r="AA353" s="85" t="s">
        <v>138</v>
      </c>
      <c r="AB353" s="85" t="s">
        <v>164</v>
      </c>
      <c r="AC353" s="85" t="s">
        <v>218</v>
      </c>
      <c r="AD353" s="85"/>
      <c r="AE353" s="85">
        <v>1019051726</v>
      </c>
      <c r="AF353" s="85">
        <v>7</v>
      </c>
      <c r="AG353" s="89">
        <v>32238</v>
      </c>
      <c r="AH353" s="85" t="s">
        <v>4085</v>
      </c>
      <c r="AI353" s="85"/>
      <c r="AJ353" s="92">
        <v>3013954041</v>
      </c>
      <c r="AK353" s="85" t="s">
        <v>4086</v>
      </c>
      <c r="AL353" s="85" t="s">
        <v>3187</v>
      </c>
      <c r="AM353" s="85" t="s">
        <v>234</v>
      </c>
      <c r="AN353" s="85" t="s">
        <v>3712</v>
      </c>
      <c r="AO353" s="85">
        <v>79553844</v>
      </c>
      <c r="AP353" s="85" t="s">
        <v>3713</v>
      </c>
      <c r="AQ353" s="85"/>
      <c r="AR353" s="85"/>
      <c r="AS353" s="89">
        <v>46062</v>
      </c>
      <c r="AT353" s="85"/>
      <c r="AU353" s="85"/>
      <c r="AV353" s="85"/>
      <c r="AW353" s="85"/>
      <c r="AX353" s="85" t="s">
        <v>3714</v>
      </c>
      <c r="AY353" s="85" t="s">
        <v>147</v>
      </c>
      <c r="AZ353" s="105">
        <v>46031</v>
      </c>
      <c r="BA353" s="105">
        <v>46032</v>
      </c>
      <c r="BB353" s="115">
        <v>24520000</v>
      </c>
      <c r="BC353" s="105">
        <v>46035</v>
      </c>
      <c r="BD353" s="105">
        <v>46277</v>
      </c>
      <c r="BE353" s="105">
        <f t="shared" si="14"/>
        <v>46277</v>
      </c>
      <c r="BF353" s="122"/>
      <c r="BG353" s="85" t="s">
        <v>929</v>
      </c>
      <c r="BH353" s="110">
        <v>3065000</v>
      </c>
      <c r="BI353" s="85"/>
      <c r="BJ353" s="85"/>
      <c r="BK353" s="85"/>
      <c r="BL353" s="85"/>
      <c r="BM353" s="85"/>
      <c r="BN353" s="85"/>
      <c r="BO353" s="85"/>
      <c r="BP353" s="85"/>
      <c r="BQ353" s="85"/>
      <c r="BR353" s="85"/>
      <c r="BS353" s="85"/>
      <c r="BT353" s="85"/>
      <c r="BU353" s="85"/>
      <c r="BV353" s="85"/>
      <c r="BW353" s="85"/>
      <c r="BX353" s="85"/>
      <c r="BY353" s="85"/>
      <c r="BZ353" s="85"/>
      <c r="CA353" s="85"/>
      <c r="CB353" s="85"/>
      <c r="CC353" s="85"/>
      <c r="CD353" s="85"/>
      <c r="CE353" s="85"/>
      <c r="CF353" s="85"/>
      <c r="CG353" s="85"/>
      <c r="CH353" s="85"/>
      <c r="CI353" s="85"/>
      <c r="CJ353" s="85"/>
      <c r="CK353" s="85"/>
      <c r="CL353" s="85">
        <v>0</v>
      </c>
      <c r="CM353" s="110">
        <v>24520000</v>
      </c>
      <c r="CN353" s="85"/>
      <c r="CO353" s="89">
        <v>46277</v>
      </c>
      <c r="CP353" s="89">
        <f t="shared" si="13"/>
        <v>46457</v>
      </c>
      <c r="CQ353" s="115">
        <v>24520000</v>
      </c>
      <c r="CR353" s="85" t="s">
        <v>149</v>
      </c>
      <c r="CS353" s="89">
        <v>46033</v>
      </c>
      <c r="CT353" s="128">
        <v>2144101489221</v>
      </c>
      <c r="CU353" s="85"/>
      <c r="CV353" s="85"/>
      <c r="CW353" s="85" t="s">
        <v>3846</v>
      </c>
      <c r="CX353" s="85" t="s">
        <v>218</v>
      </c>
      <c r="CY353" s="85" t="s">
        <v>1816</v>
      </c>
      <c r="CZ353" s="85">
        <v>2583</v>
      </c>
      <c r="DA353" s="85" t="s">
        <v>3614</v>
      </c>
      <c r="DB353" s="85">
        <v>5</v>
      </c>
      <c r="DC353" s="85" t="s">
        <v>153</v>
      </c>
      <c r="DD353" s="85"/>
      <c r="DE353" s="85"/>
      <c r="DF353" s="85"/>
      <c r="DG353" s="85"/>
      <c r="DH353" s="85"/>
      <c r="DI353" s="85"/>
      <c r="DJ353" s="85"/>
      <c r="DK353" s="85"/>
      <c r="DL353" s="85"/>
      <c r="DM353" s="85"/>
      <c r="DN353" s="85"/>
      <c r="DO353" s="85"/>
      <c r="DP353" s="85"/>
      <c r="DQ353" s="85"/>
      <c r="DR353" s="85"/>
      <c r="DS353" s="85"/>
      <c r="DT353" s="86"/>
      <c r="DU353" s="81"/>
      <c r="DV353" s="72"/>
      <c r="DW353" s="72"/>
      <c r="DX353" s="72"/>
      <c r="DY353" s="72"/>
      <c r="DZ353" s="74"/>
      <c r="EA353" s="68"/>
      <c r="EB353" s="68"/>
      <c r="EC353" s="68"/>
      <c r="ED353" s="68"/>
      <c r="EE353" s="68"/>
      <c r="EF353" s="68"/>
      <c r="EG353" s="68"/>
      <c r="EH353" s="68"/>
      <c r="EI353" s="68"/>
      <c r="EJ353" s="68"/>
      <c r="EK353" s="68"/>
    </row>
    <row r="354" spans="1:141" ht="30" customHeight="1">
      <c r="A354" s="2" t="s">
        <v>2064</v>
      </c>
      <c r="B354" s="84">
        <v>2026</v>
      </c>
      <c r="C354" s="85" t="s">
        <v>4087</v>
      </c>
      <c r="D354" s="85" t="e">
        <v>#REF!</v>
      </c>
      <c r="E354" s="85" t="s">
        <v>125</v>
      </c>
      <c r="F354" s="85">
        <v>147365</v>
      </c>
      <c r="G354" s="89">
        <v>46031</v>
      </c>
      <c r="H354" s="85" t="s">
        <v>3836</v>
      </c>
      <c r="I354" s="85" t="s">
        <v>4088</v>
      </c>
      <c r="J354" s="92" t="s">
        <v>4089</v>
      </c>
      <c r="K354" s="92" t="s">
        <v>4090</v>
      </c>
      <c r="L354" s="85" t="s">
        <v>4091</v>
      </c>
      <c r="M354" s="85" t="s">
        <v>3841</v>
      </c>
      <c r="N354" s="85">
        <v>80111700</v>
      </c>
      <c r="O354" s="85" t="s">
        <v>3842</v>
      </c>
      <c r="P354" s="85" t="s">
        <v>4092</v>
      </c>
      <c r="Q354" s="85">
        <v>156</v>
      </c>
      <c r="R354" s="89">
        <v>46030</v>
      </c>
      <c r="S354" s="85">
        <v>66</v>
      </c>
      <c r="T354" s="89">
        <v>46035</v>
      </c>
      <c r="U354" s="85" t="s">
        <v>3609</v>
      </c>
      <c r="V354" s="85" t="s">
        <v>135</v>
      </c>
      <c r="W354" s="85" t="s">
        <v>460</v>
      </c>
      <c r="X354" s="85">
        <v>1</v>
      </c>
      <c r="Y354" s="85" t="s">
        <v>3748</v>
      </c>
      <c r="Z354" s="85" t="s">
        <v>4091</v>
      </c>
      <c r="AA354" s="85" t="s">
        <v>138</v>
      </c>
      <c r="AB354" s="85" t="s">
        <v>164</v>
      </c>
      <c r="AC354" s="85" t="s">
        <v>447</v>
      </c>
      <c r="AD354" s="85"/>
      <c r="AE354" s="85">
        <v>80197740</v>
      </c>
      <c r="AF354" s="85">
        <v>9</v>
      </c>
      <c r="AG354" s="89">
        <v>30349</v>
      </c>
      <c r="AH354" s="85" t="s">
        <v>4093</v>
      </c>
      <c r="AI354" s="85"/>
      <c r="AJ354" s="92">
        <v>3157216379</v>
      </c>
      <c r="AK354" s="85" t="s">
        <v>4094</v>
      </c>
      <c r="AL354" s="85" t="s">
        <v>3187</v>
      </c>
      <c r="AM354" s="85" t="s">
        <v>222</v>
      </c>
      <c r="AN354" s="85" t="s">
        <v>3712</v>
      </c>
      <c r="AO354" s="85">
        <v>79553844</v>
      </c>
      <c r="AP354" s="85" t="s">
        <v>3713</v>
      </c>
      <c r="AQ354" s="85"/>
      <c r="AR354" s="85"/>
      <c r="AS354" s="89">
        <v>46062</v>
      </c>
      <c r="AT354" s="85"/>
      <c r="AU354" s="85"/>
      <c r="AV354" s="85"/>
      <c r="AW354" s="85"/>
      <c r="AX354" s="85" t="s">
        <v>3714</v>
      </c>
      <c r="AY354" s="85" t="s">
        <v>147</v>
      </c>
      <c r="AZ354" s="105">
        <v>46031</v>
      </c>
      <c r="BA354" s="105">
        <v>46032</v>
      </c>
      <c r="BB354" s="115">
        <v>24520000</v>
      </c>
      <c r="BC354" s="105">
        <v>46035</v>
      </c>
      <c r="BD354" s="105">
        <v>46277</v>
      </c>
      <c r="BE354" s="105">
        <f t="shared" si="14"/>
        <v>46277</v>
      </c>
      <c r="BF354" s="122"/>
      <c r="BG354" s="85" t="s">
        <v>929</v>
      </c>
      <c r="BH354" s="110">
        <v>3065000</v>
      </c>
      <c r="BI354" s="85"/>
      <c r="BJ354" s="85"/>
      <c r="BK354" s="85"/>
      <c r="BL354" s="85"/>
      <c r="BM354" s="85"/>
      <c r="BN354" s="85"/>
      <c r="BO354" s="85"/>
      <c r="BP354" s="85"/>
      <c r="BQ354" s="85"/>
      <c r="BR354" s="85"/>
      <c r="BS354" s="85"/>
      <c r="BT354" s="85"/>
      <c r="BU354" s="85"/>
      <c r="BV354" s="85"/>
      <c r="BW354" s="85"/>
      <c r="BX354" s="85"/>
      <c r="BY354" s="85"/>
      <c r="BZ354" s="85"/>
      <c r="CA354" s="85"/>
      <c r="CB354" s="85"/>
      <c r="CC354" s="85"/>
      <c r="CD354" s="85"/>
      <c r="CE354" s="85"/>
      <c r="CF354" s="85"/>
      <c r="CG354" s="85"/>
      <c r="CH354" s="85"/>
      <c r="CI354" s="85"/>
      <c r="CJ354" s="85"/>
      <c r="CK354" s="85"/>
      <c r="CL354" s="85">
        <v>0</v>
      </c>
      <c r="CM354" s="110">
        <v>24520000</v>
      </c>
      <c r="CN354" s="85"/>
      <c r="CO354" s="89">
        <v>46277</v>
      </c>
      <c r="CP354" s="89">
        <f t="shared" si="13"/>
        <v>46457</v>
      </c>
      <c r="CQ354" s="115">
        <v>24520000</v>
      </c>
      <c r="CR354" s="85" t="s">
        <v>342</v>
      </c>
      <c r="CS354" s="89">
        <v>46032</v>
      </c>
      <c r="CT354" s="128" t="s">
        <v>4095</v>
      </c>
      <c r="CU354" s="85"/>
      <c r="CV354" s="85"/>
      <c r="CW354" s="85" t="s">
        <v>3846</v>
      </c>
      <c r="CX354" s="85" t="s">
        <v>447</v>
      </c>
      <c r="CY354" s="85" t="s">
        <v>2333</v>
      </c>
      <c r="CZ354" s="85">
        <v>2583</v>
      </c>
      <c r="DA354" s="85" t="s">
        <v>3614</v>
      </c>
      <c r="DB354" s="85">
        <v>5</v>
      </c>
      <c r="DC354" s="85" t="s">
        <v>153</v>
      </c>
      <c r="DD354" s="85"/>
      <c r="DE354" s="85"/>
      <c r="DF354" s="85"/>
      <c r="DG354" s="85"/>
      <c r="DH354" s="85"/>
      <c r="DI354" s="85"/>
      <c r="DJ354" s="85"/>
      <c r="DK354" s="85"/>
      <c r="DL354" s="85"/>
      <c r="DM354" s="85"/>
      <c r="DN354" s="85"/>
      <c r="DO354" s="85"/>
      <c r="DP354" s="85"/>
      <c r="DQ354" s="85"/>
      <c r="DR354" s="85"/>
      <c r="DS354" s="85"/>
      <c r="DT354" s="86"/>
      <c r="DU354" s="81"/>
      <c r="DV354" s="72"/>
      <c r="DW354" s="72"/>
      <c r="DX354" s="72"/>
      <c r="DY354" s="72"/>
      <c r="DZ354" s="74"/>
      <c r="EA354" s="68"/>
      <c r="EB354" s="68"/>
      <c r="EC354" s="68"/>
      <c r="ED354" s="68"/>
      <c r="EE354" s="68"/>
      <c r="EF354" s="68"/>
      <c r="EG354" s="68"/>
      <c r="EH354" s="68"/>
      <c r="EI354" s="68"/>
      <c r="EJ354" s="68"/>
      <c r="EK354" s="68"/>
    </row>
    <row r="355" spans="1:141" ht="30" customHeight="1">
      <c r="A355" s="2" t="s">
        <v>2064</v>
      </c>
      <c r="B355" s="84">
        <v>2026</v>
      </c>
      <c r="C355" s="85" t="s">
        <v>4096</v>
      </c>
      <c r="D355" s="85" t="e">
        <v>#REF!</v>
      </c>
      <c r="E355" s="85" t="s">
        <v>125</v>
      </c>
      <c r="F355" s="85">
        <v>147365</v>
      </c>
      <c r="G355" s="89">
        <v>46031</v>
      </c>
      <c r="H355" s="85" t="s">
        <v>3836</v>
      </c>
      <c r="I355" s="85" t="s">
        <v>4097</v>
      </c>
      <c r="J355" s="92" t="s">
        <v>4098</v>
      </c>
      <c r="K355" s="92" t="s">
        <v>4099</v>
      </c>
      <c r="L355" s="85" t="s">
        <v>4100</v>
      </c>
      <c r="M355" s="85" t="s">
        <v>3841</v>
      </c>
      <c r="N355" s="85">
        <v>80111700</v>
      </c>
      <c r="O355" s="85" t="s">
        <v>3842</v>
      </c>
      <c r="P355" s="85" t="s">
        <v>4101</v>
      </c>
      <c r="Q355" s="85">
        <v>156</v>
      </c>
      <c r="R355" s="89">
        <v>46030</v>
      </c>
      <c r="S355" s="85">
        <v>67</v>
      </c>
      <c r="T355" s="89">
        <v>46035</v>
      </c>
      <c r="U355" s="85" t="s">
        <v>3609</v>
      </c>
      <c r="V355" s="85" t="s">
        <v>135</v>
      </c>
      <c r="W355" s="85" t="s">
        <v>460</v>
      </c>
      <c r="X355" s="85">
        <v>1</v>
      </c>
      <c r="Y355" s="85" t="s">
        <v>3748</v>
      </c>
      <c r="Z355" s="85" t="s">
        <v>4100</v>
      </c>
      <c r="AA355" s="85" t="s">
        <v>138</v>
      </c>
      <c r="AB355" s="85" t="s">
        <v>139</v>
      </c>
      <c r="AC355" s="85" t="s">
        <v>203</v>
      </c>
      <c r="AD355" s="85"/>
      <c r="AE355" s="85">
        <v>1032458565</v>
      </c>
      <c r="AF355" s="85">
        <v>3</v>
      </c>
      <c r="AG355" s="89">
        <v>34208</v>
      </c>
      <c r="AH355" s="85" t="s">
        <v>4102</v>
      </c>
      <c r="AI355" s="85"/>
      <c r="AJ355" s="92">
        <v>3106985546</v>
      </c>
      <c r="AK355" s="85" t="s">
        <v>4103</v>
      </c>
      <c r="AL355" s="85" t="s">
        <v>3187</v>
      </c>
      <c r="AM355" s="85" t="s">
        <v>222</v>
      </c>
      <c r="AN355" s="85" t="s">
        <v>3712</v>
      </c>
      <c r="AO355" s="85">
        <v>79553844</v>
      </c>
      <c r="AP355" s="85" t="s">
        <v>3713</v>
      </c>
      <c r="AQ355" s="85"/>
      <c r="AR355" s="85"/>
      <c r="AS355" s="89">
        <v>46062</v>
      </c>
      <c r="AT355" s="85"/>
      <c r="AU355" s="85"/>
      <c r="AV355" s="85"/>
      <c r="AW355" s="85"/>
      <c r="AX355" s="85" t="s">
        <v>3714</v>
      </c>
      <c r="AY355" s="85" t="s">
        <v>147</v>
      </c>
      <c r="AZ355" s="105">
        <v>46031</v>
      </c>
      <c r="BA355" s="105">
        <v>46032</v>
      </c>
      <c r="BB355" s="115">
        <v>24520000</v>
      </c>
      <c r="BC355" s="105">
        <v>46035</v>
      </c>
      <c r="BD355" s="105">
        <v>46277</v>
      </c>
      <c r="BE355" s="105">
        <f t="shared" si="14"/>
        <v>46277</v>
      </c>
      <c r="BF355" s="122"/>
      <c r="BG355" s="85" t="s">
        <v>929</v>
      </c>
      <c r="BH355" s="110">
        <v>3065000</v>
      </c>
      <c r="BI355" s="85"/>
      <c r="BJ355" s="85"/>
      <c r="BK355" s="85"/>
      <c r="BL355" s="85"/>
      <c r="BM355" s="85"/>
      <c r="BN355" s="85"/>
      <c r="BO355" s="85"/>
      <c r="BP355" s="85"/>
      <c r="BQ355" s="85"/>
      <c r="BR355" s="85"/>
      <c r="BS355" s="85"/>
      <c r="BT355" s="85"/>
      <c r="BU355" s="85"/>
      <c r="BV355" s="85"/>
      <c r="BW355" s="85"/>
      <c r="BX355" s="85"/>
      <c r="BY355" s="85"/>
      <c r="BZ355" s="85"/>
      <c r="CA355" s="85"/>
      <c r="CB355" s="85"/>
      <c r="CC355" s="85"/>
      <c r="CD355" s="85"/>
      <c r="CE355" s="85"/>
      <c r="CF355" s="85"/>
      <c r="CG355" s="85"/>
      <c r="CH355" s="85"/>
      <c r="CI355" s="85"/>
      <c r="CJ355" s="85"/>
      <c r="CK355" s="85"/>
      <c r="CL355" s="85">
        <v>0</v>
      </c>
      <c r="CM355" s="110">
        <v>24520000</v>
      </c>
      <c r="CN355" s="85"/>
      <c r="CO355" s="89">
        <v>46277</v>
      </c>
      <c r="CP355" s="89">
        <f t="shared" si="13"/>
        <v>46457</v>
      </c>
      <c r="CQ355" s="115">
        <v>24520000</v>
      </c>
      <c r="CR355" s="85" t="s">
        <v>149</v>
      </c>
      <c r="CS355" s="89">
        <v>46032</v>
      </c>
      <c r="CT355" s="128">
        <v>1146101094955</v>
      </c>
      <c r="CU355" s="85"/>
      <c r="CV355" s="85"/>
      <c r="CW355" s="85" t="s">
        <v>3846</v>
      </c>
      <c r="CX355" s="85" t="s">
        <v>203</v>
      </c>
      <c r="CY355" s="85" t="s">
        <v>501</v>
      </c>
      <c r="CZ355" s="85">
        <v>2583</v>
      </c>
      <c r="DA355" s="85" t="s">
        <v>3614</v>
      </c>
      <c r="DB355" s="85">
        <v>5</v>
      </c>
      <c r="DC355" s="85" t="s">
        <v>153</v>
      </c>
      <c r="DD355" s="85"/>
      <c r="DE355" s="85"/>
      <c r="DF355" s="85"/>
      <c r="DG355" s="85"/>
      <c r="DH355" s="85"/>
      <c r="DI355" s="85"/>
      <c r="DJ355" s="85"/>
      <c r="DK355" s="85"/>
      <c r="DL355" s="85"/>
      <c r="DM355" s="85"/>
      <c r="DN355" s="85"/>
      <c r="DO355" s="85"/>
      <c r="DP355" s="85"/>
      <c r="DQ355" s="85"/>
      <c r="DR355" s="85"/>
      <c r="DS355" s="85"/>
      <c r="DT355" s="86"/>
      <c r="DU355" s="81"/>
      <c r="DV355" s="72"/>
      <c r="DW355" s="72"/>
      <c r="DX355" s="72"/>
      <c r="DY355" s="72"/>
      <c r="DZ355" s="74"/>
      <c r="EA355" s="68"/>
      <c r="EB355" s="68"/>
      <c r="EC355" s="68"/>
      <c r="ED355" s="68"/>
      <c r="EE355" s="68"/>
      <c r="EF355" s="68"/>
      <c r="EG355" s="68"/>
      <c r="EH355" s="68"/>
      <c r="EI355" s="68"/>
      <c r="EJ355" s="68"/>
      <c r="EK355" s="68"/>
    </row>
    <row r="356" spans="1:141" ht="31.5" customHeight="1">
      <c r="A356" s="3" t="s">
        <v>4104</v>
      </c>
      <c r="B356" s="84">
        <v>2026</v>
      </c>
      <c r="C356" s="85" t="s">
        <v>4105</v>
      </c>
      <c r="D356" s="85"/>
      <c r="E356" s="85" t="s">
        <v>125</v>
      </c>
      <c r="F356" s="85">
        <v>147365</v>
      </c>
      <c r="G356" s="89">
        <v>46031</v>
      </c>
      <c r="H356" s="85" t="s">
        <v>3836</v>
      </c>
      <c r="I356" s="85" t="s">
        <v>4106</v>
      </c>
      <c r="J356" s="92" t="s">
        <v>4107</v>
      </c>
      <c r="K356" s="92" t="s">
        <v>4108</v>
      </c>
      <c r="L356" s="85" t="s">
        <v>4109</v>
      </c>
      <c r="M356" s="85" t="s">
        <v>3841</v>
      </c>
      <c r="N356" s="85">
        <v>80111700</v>
      </c>
      <c r="O356" s="85" t="s">
        <v>3842</v>
      </c>
      <c r="P356" s="85" t="s">
        <v>4110</v>
      </c>
      <c r="Q356" s="85">
        <v>156</v>
      </c>
      <c r="R356" s="89">
        <v>46030</v>
      </c>
      <c r="S356" s="85">
        <v>69</v>
      </c>
      <c r="T356" s="89">
        <v>46035</v>
      </c>
      <c r="U356" s="85" t="s">
        <v>3609</v>
      </c>
      <c r="V356" s="85" t="s">
        <v>135</v>
      </c>
      <c r="W356" s="85" t="s">
        <v>460</v>
      </c>
      <c r="X356" s="85">
        <v>1</v>
      </c>
      <c r="Y356" s="85" t="s">
        <v>3748</v>
      </c>
      <c r="Z356" s="85" t="s">
        <v>4109</v>
      </c>
      <c r="AA356" s="85" t="s">
        <v>138</v>
      </c>
      <c r="AB356" s="85" t="s">
        <v>139</v>
      </c>
      <c r="AC356" s="85" t="s">
        <v>447</v>
      </c>
      <c r="AD356" s="85"/>
      <c r="AE356" s="85">
        <v>52344112</v>
      </c>
      <c r="AF356" s="85">
        <v>2</v>
      </c>
      <c r="AG356" s="89">
        <v>27661</v>
      </c>
      <c r="AH356" s="85" t="s">
        <v>4111</v>
      </c>
      <c r="AI356" s="85" t="e">
        <v>#REF!</v>
      </c>
      <c r="AJ356" s="92">
        <v>3209927661</v>
      </c>
      <c r="AK356" s="85" t="s">
        <v>4112</v>
      </c>
      <c r="AL356" s="85" t="s">
        <v>3187</v>
      </c>
      <c r="AM356" s="85" t="s">
        <v>385</v>
      </c>
      <c r="AN356" s="85" t="s">
        <v>3712</v>
      </c>
      <c r="AO356" s="85">
        <v>79553844</v>
      </c>
      <c r="AP356" s="85" t="s">
        <v>3713</v>
      </c>
      <c r="AQ356" s="85"/>
      <c r="AR356" s="85"/>
      <c r="AS356" s="89">
        <v>46062</v>
      </c>
      <c r="AT356" s="85"/>
      <c r="AU356" s="85"/>
      <c r="AV356" s="85"/>
      <c r="AW356" s="85"/>
      <c r="AX356" s="85" t="s">
        <v>3714</v>
      </c>
      <c r="AY356" s="85" t="s">
        <v>147</v>
      </c>
      <c r="AZ356" s="105">
        <v>46031</v>
      </c>
      <c r="BA356" s="105">
        <v>46032</v>
      </c>
      <c r="BB356" s="115">
        <v>24520000</v>
      </c>
      <c r="BC356" s="105">
        <v>46035</v>
      </c>
      <c r="BD356" s="105">
        <v>46277</v>
      </c>
      <c r="BE356" s="105">
        <f t="shared" si="14"/>
        <v>46277</v>
      </c>
      <c r="BF356" s="122"/>
      <c r="BG356" s="85" t="s">
        <v>929</v>
      </c>
      <c r="BH356" s="110">
        <v>3065000</v>
      </c>
      <c r="BI356" s="85"/>
      <c r="BJ356" s="85"/>
      <c r="BK356" s="85"/>
      <c r="BL356" s="85"/>
      <c r="BM356" s="85"/>
      <c r="BN356" s="85"/>
      <c r="BO356" s="85"/>
      <c r="BP356" s="85"/>
      <c r="BQ356" s="85"/>
      <c r="BR356" s="85"/>
      <c r="BS356" s="85"/>
      <c r="BT356" s="85"/>
      <c r="BU356" s="85"/>
      <c r="BV356" s="85"/>
      <c r="BW356" s="85"/>
      <c r="BX356" s="85"/>
      <c r="BY356" s="85"/>
      <c r="BZ356" s="85"/>
      <c r="CA356" s="85"/>
      <c r="CB356" s="85"/>
      <c r="CC356" s="85"/>
      <c r="CD356" s="85"/>
      <c r="CE356" s="85"/>
      <c r="CF356" s="85"/>
      <c r="CG356" s="85"/>
      <c r="CH356" s="85"/>
      <c r="CI356" s="85"/>
      <c r="CJ356" s="85"/>
      <c r="CK356" s="85"/>
      <c r="CL356" s="85">
        <v>0</v>
      </c>
      <c r="CM356" s="110">
        <v>24520000</v>
      </c>
      <c r="CN356" s="85"/>
      <c r="CO356" s="89">
        <v>46277</v>
      </c>
      <c r="CP356" s="89">
        <f t="shared" si="13"/>
        <v>46457</v>
      </c>
      <c r="CQ356" s="115">
        <v>24520000</v>
      </c>
      <c r="CR356" s="85" t="s">
        <v>149</v>
      </c>
      <c r="CS356" s="89">
        <v>46032</v>
      </c>
      <c r="CT356" s="128">
        <v>2146101126992</v>
      </c>
      <c r="CU356" s="85"/>
      <c r="CV356" s="85"/>
      <c r="CW356" s="85" t="s">
        <v>3846</v>
      </c>
      <c r="CX356" s="85" t="s">
        <v>447</v>
      </c>
      <c r="CY356" s="85" t="s">
        <v>4113</v>
      </c>
      <c r="CZ356" s="85">
        <v>2583</v>
      </c>
      <c r="DA356" s="85" t="s">
        <v>3614</v>
      </c>
      <c r="DB356" s="85">
        <v>5</v>
      </c>
      <c r="DC356" s="85" t="s">
        <v>153</v>
      </c>
      <c r="DD356" s="85"/>
      <c r="DE356" s="85"/>
      <c r="DF356" s="85"/>
      <c r="DG356" s="85"/>
      <c r="DH356" s="85"/>
      <c r="DI356" s="85"/>
      <c r="DJ356" s="85"/>
      <c r="DK356" s="85"/>
      <c r="DL356" s="85"/>
      <c r="DM356" s="85"/>
      <c r="DN356" s="85"/>
      <c r="DO356" s="85"/>
      <c r="DP356" s="85"/>
      <c r="DQ356" s="85"/>
      <c r="DR356" s="85"/>
      <c r="DS356" s="85"/>
      <c r="DT356" s="86"/>
      <c r="DU356" s="81"/>
      <c r="DV356" s="72"/>
      <c r="DW356" s="72"/>
      <c r="DX356" s="72"/>
      <c r="DY356" s="72"/>
      <c r="DZ356" s="74"/>
      <c r="EA356" s="68"/>
      <c r="EB356" s="68"/>
      <c r="EC356" s="68"/>
      <c r="ED356" s="68"/>
      <c r="EE356" s="68"/>
      <c r="EF356" s="68"/>
      <c r="EG356" s="68"/>
      <c r="EH356" s="68"/>
      <c r="EI356" s="68"/>
      <c r="EJ356" s="68"/>
      <c r="EK356" s="68"/>
    </row>
    <row r="357" spans="1:141" ht="30.75" customHeight="1">
      <c r="A357" s="3" t="s">
        <v>4104</v>
      </c>
      <c r="B357" s="84">
        <v>2026</v>
      </c>
      <c r="C357" s="85" t="s">
        <v>4114</v>
      </c>
      <c r="D357" s="85"/>
      <c r="E357" s="85" t="s">
        <v>125</v>
      </c>
      <c r="F357" s="85">
        <v>147365</v>
      </c>
      <c r="G357" s="89">
        <v>46031</v>
      </c>
      <c r="H357" s="85" t="s">
        <v>3836</v>
      </c>
      <c r="I357" s="85" t="s">
        <v>4115</v>
      </c>
      <c r="J357" s="92" t="s">
        <v>4116</v>
      </c>
      <c r="K357" s="92" t="s">
        <v>4117</v>
      </c>
      <c r="L357" s="85" t="s">
        <v>4118</v>
      </c>
      <c r="M357" s="85" t="s">
        <v>3841</v>
      </c>
      <c r="N357" s="85">
        <v>80111700</v>
      </c>
      <c r="O357" s="85" t="s">
        <v>3842</v>
      </c>
      <c r="P357" s="85" t="s">
        <v>4119</v>
      </c>
      <c r="Q357" s="85">
        <v>156</v>
      </c>
      <c r="R357" s="89">
        <v>46030</v>
      </c>
      <c r="S357" s="85">
        <v>70</v>
      </c>
      <c r="T357" s="89">
        <v>46035</v>
      </c>
      <c r="U357" s="85" t="s">
        <v>3609</v>
      </c>
      <c r="V357" s="85" t="s">
        <v>135</v>
      </c>
      <c r="W357" s="85" t="s">
        <v>460</v>
      </c>
      <c r="X357" s="85">
        <v>1</v>
      </c>
      <c r="Y357" s="85" t="s">
        <v>3748</v>
      </c>
      <c r="Z357" s="85" t="s">
        <v>4118</v>
      </c>
      <c r="AA357" s="85" t="s">
        <v>138</v>
      </c>
      <c r="AB357" s="85" t="s">
        <v>139</v>
      </c>
      <c r="AC357" s="85" t="s">
        <v>461</v>
      </c>
      <c r="AD357" s="85"/>
      <c r="AE357" s="85">
        <v>1019047447</v>
      </c>
      <c r="AF357" s="85">
        <v>1</v>
      </c>
      <c r="AG357" s="89">
        <v>32933</v>
      </c>
      <c r="AH357" s="85" t="s">
        <v>4120</v>
      </c>
      <c r="AI357" s="85"/>
      <c r="AJ357" s="92">
        <v>3192092941</v>
      </c>
      <c r="AK357" s="85" t="s">
        <v>4121</v>
      </c>
      <c r="AL357" s="85" t="s">
        <v>3187</v>
      </c>
      <c r="AM357" s="85" t="s">
        <v>385</v>
      </c>
      <c r="AN357" s="85" t="s">
        <v>3712</v>
      </c>
      <c r="AO357" s="85">
        <v>79553844</v>
      </c>
      <c r="AP357" s="85" t="s">
        <v>3713</v>
      </c>
      <c r="AQ357" s="85"/>
      <c r="AR357" s="85"/>
      <c r="AS357" s="89">
        <v>46062</v>
      </c>
      <c r="AT357" s="85"/>
      <c r="AU357" s="85"/>
      <c r="AV357" s="85"/>
      <c r="AW357" s="85"/>
      <c r="AX357" s="85" t="s">
        <v>3714</v>
      </c>
      <c r="AY357" s="85" t="s">
        <v>147</v>
      </c>
      <c r="AZ357" s="105">
        <v>46031</v>
      </c>
      <c r="BA357" s="105">
        <v>46032</v>
      </c>
      <c r="BB357" s="115">
        <v>24520000</v>
      </c>
      <c r="BC357" s="105">
        <v>46035</v>
      </c>
      <c r="BD357" s="105">
        <v>46277</v>
      </c>
      <c r="BE357" s="105">
        <f t="shared" si="14"/>
        <v>46277</v>
      </c>
      <c r="BF357" s="122"/>
      <c r="BG357" s="85" t="s">
        <v>929</v>
      </c>
      <c r="BH357" s="110">
        <v>3065000</v>
      </c>
      <c r="BI357" s="85"/>
      <c r="BJ357" s="85"/>
      <c r="BK357" s="85"/>
      <c r="BL357" s="85"/>
      <c r="BM357" s="85"/>
      <c r="BN357" s="85"/>
      <c r="BO357" s="85"/>
      <c r="BP357" s="85"/>
      <c r="BQ357" s="85"/>
      <c r="BR357" s="85"/>
      <c r="BS357" s="85"/>
      <c r="BT357" s="85"/>
      <c r="BU357" s="85"/>
      <c r="BV357" s="85"/>
      <c r="BW357" s="85"/>
      <c r="BX357" s="85"/>
      <c r="BY357" s="85"/>
      <c r="BZ357" s="85"/>
      <c r="CA357" s="85"/>
      <c r="CB357" s="85"/>
      <c r="CC357" s="85"/>
      <c r="CD357" s="85"/>
      <c r="CE357" s="85"/>
      <c r="CF357" s="85"/>
      <c r="CG357" s="85"/>
      <c r="CH357" s="85"/>
      <c r="CI357" s="85"/>
      <c r="CJ357" s="85"/>
      <c r="CK357" s="85"/>
      <c r="CL357" s="85">
        <v>0</v>
      </c>
      <c r="CM357" s="110">
        <v>24520000</v>
      </c>
      <c r="CN357" s="85"/>
      <c r="CO357" s="89">
        <v>46277</v>
      </c>
      <c r="CP357" s="89">
        <f t="shared" si="13"/>
        <v>46457</v>
      </c>
      <c r="CQ357" s="115">
        <v>24520000</v>
      </c>
      <c r="CR357" s="85" t="s">
        <v>4122</v>
      </c>
      <c r="CS357" s="89">
        <v>46036</v>
      </c>
      <c r="CT357" s="128">
        <v>3346101069684</v>
      </c>
      <c r="CU357" s="85"/>
      <c r="CV357" s="85"/>
      <c r="CW357" s="85" t="s">
        <v>3846</v>
      </c>
      <c r="CX357" s="85" t="s">
        <v>461</v>
      </c>
      <c r="CY357" s="85" t="s">
        <v>2333</v>
      </c>
      <c r="CZ357" s="85">
        <v>2583</v>
      </c>
      <c r="DA357" s="85" t="s">
        <v>3614</v>
      </c>
      <c r="DB357" s="85">
        <v>5</v>
      </c>
      <c r="DC357" s="85" t="s">
        <v>153</v>
      </c>
      <c r="DD357" s="85"/>
      <c r="DE357" s="85"/>
      <c r="DF357" s="85"/>
      <c r="DG357" s="85"/>
      <c r="DH357" s="85"/>
      <c r="DI357" s="85"/>
      <c r="DJ357" s="85"/>
      <c r="DK357" s="85"/>
      <c r="DL357" s="85"/>
      <c r="DM357" s="85"/>
      <c r="DN357" s="85"/>
      <c r="DO357" s="85"/>
      <c r="DP357" s="85"/>
      <c r="DQ357" s="85"/>
      <c r="DR357" s="85"/>
      <c r="DS357" s="85"/>
      <c r="DT357" s="86"/>
      <c r="DU357" s="81"/>
      <c r="DV357" s="72"/>
      <c r="DW357" s="72"/>
      <c r="DX357" s="72"/>
      <c r="DY357" s="72"/>
      <c r="DZ357" s="74"/>
      <c r="EA357" s="68"/>
      <c r="EB357" s="68"/>
      <c r="EC357" s="68"/>
      <c r="ED357" s="68"/>
      <c r="EE357" s="68"/>
      <c r="EF357" s="68"/>
      <c r="EG357" s="68"/>
      <c r="EH357" s="68"/>
      <c r="EI357" s="68"/>
      <c r="EJ357" s="68"/>
      <c r="EK357" s="68"/>
    </row>
    <row r="358" spans="1:141" ht="30" customHeight="1">
      <c r="A358" s="3" t="s">
        <v>4104</v>
      </c>
      <c r="B358" s="84">
        <v>2026</v>
      </c>
      <c r="C358" s="85" t="s">
        <v>4123</v>
      </c>
      <c r="D358" s="85"/>
      <c r="E358" s="85" t="s">
        <v>125</v>
      </c>
      <c r="F358" s="85">
        <v>147365</v>
      </c>
      <c r="G358" s="89">
        <v>46031</v>
      </c>
      <c r="H358" s="85" t="s">
        <v>3836</v>
      </c>
      <c r="I358" s="85" t="s">
        <v>4124</v>
      </c>
      <c r="J358" s="92" t="s">
        <v>4125</v>
      </c>
      <c r="K358" s="92" t="s">
        <v>4126</v>
      </c>
      <c r="L358" s="85" t="s">
        <v>4127</v>
      </c>
      <c r="M358" s="85" t="s">
        <v>3841</v>
      </c>
      <c r="N358" s="85">
        <v>80111700</v>
      </c>
      <c r="O358" s="85" t="s">
        <v>3842</v>
      </c>
      <c r="P358" s="85" t="s">
        <v>4128</v>
      </c>
      <c r="Q358" s="85">
        <v>156</v>
      </c>
      <c r="R358" s="89">
        <v>46030</v>
      </c>
      <c r="S358" s="85">
        <v>71</v>
      </c>
      <c r="T358" s="89">
        <v>46035</v>
      </c>
      <c r="U358" s="85" t="s">
        <v>3609</v>
      </c>
      <c r="V358" s="85" t="s">
        <v>135</v>
      </c>
      <c r="W358" s="85" t="s">
        <v>460</v>
      </c>
      <c r="X358" s="85">
        <v>1</v>
      </c>
      <c r="Y358" s="85" t="s">
        <v>3748</v>
      </c>
      <c r="Z358" s="85" t="s">
        <v>4127</v>
      </c>
      <c r="AA358" s="85" t="s">
        <v>138</v>
      </c>
      <c r="AB358" s="85" t="s">
        <v>139</v>
      </c>
      <c r="AC358" s="85" t="s">
        <v>447</v>
      </c>
      <c r="AD358" s="85"/>
      <c r="AE358" s="85">
        <v>37935388</v>
      </c>
      <c r="AF358" s="85">
        <v>1</v>
      </c>
      <c r="AG358" s="89">
        <v>24296</v>
      </c>
      <c r="AH358" s="85" t="s">
        <v>4129</v>
      </c>
      <c r="AI358" s="85"/>
      <c r="AJ358" s="92">
        <v>3054420363</v>
      </c>
      <c r="AK358" s="85" t="s">
        <v>449</v>
      </c>
      <c r="AL358" s="85" t="s">
        <v>3187</v>
      </c>
      <c r="AM358" s="85" t="s">
        <v>234</v>
      </c>
      <c r="AN358" s="85" t="s">
        <v>3712</v>
      </c>
      <c r="AO358" s="85">
        <v>79553844</v>
      </c>
      <c r="AP358" s="85" t="s">
        <v>3713</v>
      </c>
      <c r="AQ358" s="85"/>
      <c r="AR358" s="85"/>
      <c r="AS358" s="89">
        <v>46062</v>
      </c>
      <c r="AT358" s="85"/>
      <c r="AU358" s="85"/>
      <c r="AV358" s="85"/>
      <c r="AW358" s="85"/>
      <c r="AX358" s="85" t="s">
        <v>3714</v>
      </c>
      <c r="AY358" s="85" t="s">
        <v>147</v>
      </c>
      <c r="AZ358" s="105">
        <v>46031</v>
      </c>
      <c r="BA358" s="105">
        <v>46032</v>
      </c>
      <c r="BB358" s="115">
        <v>24520000</v>
      </c>
      <c r="BC358" s="105">
        <v>46035</v>
      </c>
      <c r="BD358" s="105">
        <v>46277</v>
      </c>
      <c r="BE358" s="105">
        <f t="shared" si="14"/>
        <v>46277</v>
      </c>
      <c r="BF358" s="122"/>
      <c r="BG358" s="85" t="s">
        <v>929</v>
      </c>
      <c r="BH358" s="110">
        <v>3065000</v>
      </c>
      <c r="BI358" s="85"/>
      <c r="BJ358" s="85"/>
      <c r="BK358" s="85"/>
      <c r="BL358" s="85"/>
      <c r="BM358" s="85"/>
      <c r="BN358" s="85"/>
      <c r="BO358" s="85"/>
      <c r="BP358" s="85"/>
      <c r="BQ358" s="85"/>
      <c r="BR358" s="85"/>
      <c r="BS358" s="85"/>
      <c r="BT358" s="85"/>
      <c r="BU358" s="85"/>
      <c r="BV358" s="85"/>
      <c r="BW358" s="85"/>
      <c r="BX358" s="85"/>
      <c r="BY358" s="85"/>
      <c r="BZ358" s="85"/>
      <c r="CA358" s="85"/>
      <c r="CB358" s="85"/>
      <c r="CC358" s="85"/>
      <c r="CD358" s="85"/>
      <c r="CE358" s="85"/>
      <c r="CF358" s="85"/>
      <c r="CG358" s="85"/>
      <c r="CH358" s="85"/>
      <c r="CI358" s="85"/>
      <c r="CJ358" s="85"/>
      <c r="CK358" s="85"/>
      <c r="CL358" s="85">
        <v>0</v>
      </c>
      <c r="CM358" s="110">
        <v>24520000</v>
      </c>
      <c r="CN358" s="85"/>
      <c r="CO358" s="89">
        <v>46277</v>
      </c>
      <c r="CP358" s="89">
        <f t="shared" si="13"/>
        <v>46457</v>
      </c>
      <c r="CQ358" s="115">
        <v>24520000</v>
      </c>
      <c r="CR358" s="85" t="s">
        <v>149</v>
      </c>
      <c r="CS358" s="89">
        <v>46032</v>
      </c>
      <c r="CT358" s="128">
        <v>1144101274365</v>
      </c>
      <c r="CU358" s="85"/>
      <c r="CV358" s="85"/>
      <c r="CW358" s="85" t="s">
        <v>3846</v>
      </c>
      <c r="CX358" s="85" t="s">
        <v>447</v>
      </c>
      <c r="CY358" s="85" t="s">
        <v>4130</v>
      </c>
      <c r="CZ358" s="85">
        <v>2583</v>
      </c>
      <c r="DA358" s="85" t="s">
        <v>3614</v>
      </c>
      <c r="DB358" s="85">
        <v>5</v>
      </c>
      <c r="DC358" s="85" t="s">
        <v>153</v>
      </c>
      <c r="DD358" s="85"/>
      <c r="DE358" s="85"/>
      <c r="DF358" s="85"/>
      <c r="DG358" s="85"/>
      <c r="DH358" s="85"/>
      <c r="DI358" s="85"/>
      <c r="DJ358" s="85"/>
      <c r="DK358" s="85"/>
      <c r="DL358" s="85"/>
      <c r="DM358" s="85"/>
      <c r="DN358" s="85"/>
      <c r="DO358" s="85"/>
      <c r="DP358" s="85"/>
      <c r="DQ358" s="85"/>
      <c r="DR358" s="85"/>
      <c r="DS358" s="85"/>
      <c r="DT358" s="86"/>
      <c r="DU358" s="81"/>
      <c r="DV358" s="72"/>
      <c r="DW358" s="72"/>
      <c r="DX358" s="72"/>
      <c r="DY358" s="72"/>
      <c r="DZ358" s="74"/>
      <c r="EA358" s="68"/>
      <c r="EB358" s="68"/>
      <c r="EC358" s="68"/>
      <c r="ED358" s="68"/>
      <c r="EE358" s="68"/>
      <c r="EF358" s="68"/>
      <c r="EG358" s="68"/>
      <c r="EH358" s="68"/>
      <c r="EI358" s="68"/>
      <c r="EJ358" s="68"/>
      <c r="EK358" s="68"/>
    </row>
    <row r="359" spans="1:141" ht="30" customHeight="1">
      <c r="A359" s="3" t="s">
        <v>4104</v>
      </c>
      <c r="B359" s="84">
        <v>2026</v>
      </c>
      <c r="C359" s="85" t="s">
        <v>4131</v>
      </c>
      <c r="D359" s="85"/>
      <c r="E359" s="85" t="s">
        <v>125</v>
      </c>
      <c r="F359" s="85">
        <v>147365</v>
      </c>
      <c r="G359" s="89">
        <v>46031</v>
      </c>
      <c r="H359" s="85" t="s">
        <v>3836</v>
      </c>
      <c r="I359" s="85" t="s">
        <v>4132</v>
      </c>
      <c r="J359" s="92" t="s">
        <v>4133</v>
      </c>
      <c r="K359" s="92" t="s">
        <v>4134</v>
      </c>
      <c r="L359" s="85" t="s">
        <v>4135</v>
      </c>
      <c r="M359" s="85" t="s">
        <v>3841</v>
      </c>
      <c r="N359" s="85">
        <v>80111700</v>
      </c>
      <c r="O359" s="85" t="s">
        <v>3842</v>
      </c>
      <c r="P359" s="85" t="s">
        <v>4136</v>
      </c>
      <c r="Q359" s="85">
        <v>156</v>
      </c>
      <c r="R359" s="89">
        <v>46030</v>
      </c>
      <c r="S359" s="85">
        <v>72</v>
      </c>
      <c r="T359" s="89">
        <v>46035</v>
      </c>
      <c r="U359" s="85" t="s">
        <v>3609</v>
      </c>
      <c r="V359" s="85" t="s">
        <v>135</v>
      </c>
      <c r="W359" s="85" t="s">
        <v>460</v>
      </c>
      <c r="X359" s="85">
        <v>1</v>
      </c>
      <c r="Y359" s="85" t="s">
        <v>3748</v>
      </c>
      <c r="Z359" s="85" t="s">
        <v>4135</v>
      </c>
      <c r="AA359" s="85" t="s">
        <v>138</v>
      </c>
      <c r="AB359" s="85" t="s">
        <v>164</v>
      </c>
      <c r="AC359" s="85" t="s">
        <v>218</v>
      </c>
      <c r="AD359" s="85"/>
      <c r="AE359" s="85">
        <v>79878516</v>
      </c>
      <c r="AF359" s="85">
        <v>4</v>
      </c>
      <c r="AG359" s="89">
        <v>28746</v>
      </c>
      <c r="AH359" s="85" t="s">
        <v>4137</v>
      </c>
      <c r="AI359" s="85"/>
      <c r="AJ359" s="92">
        <v>3507370175</v>
      </c>
      <c r="AK359" s="85" t="s">
        <v>4138</v>
      </c>
      <c r="AL359" s="85" t="s">
        <v>3187</v>
      </c>
      <c r="AM359" s="85" t="s">
        <v>234</v>
      </c>
      <c r="AN359" s="85" t="s">
        <v>3712</v>
      </c>
      <c r="AO359" s="85">
        <v>79553844</v>
      </c>
      <c r="AP359" s="85" t="s">
        <v>3713</v>
      </c>
      <c r="AQ359" s="85"/>
      <c r="AR359" s="85"/>
      <c r="AS359" s="89">
        <v>46062</v>
      </c>
      <c r="AT359" s="85"/>
      <c r="AU359" s="85"/>
      <c r="AV359" s="85"/>
      <c r="AW359" s="85"/>
      <c r="AX359" s="85" t="s">
        <v>3714</v>
      </c>
      <c r="AY359" s="85" t="s">
        <v>147</v>
      </c>
      <c r="AZ359" s="105">
        <v>46031</v>
      </c>
      <c r="BA359" s="105">
        <v>46032</v>
      </c>
      <c r="BB359" s="115">
        <v>24520000</v>
      </c>
      <c r="BC359" s="105">
        <v>46035</v>
      </c>
      <c r="BD359" s="105">
        <v>46277</v>
      </c>
      <c r="BE359" s="105">
        <f t="shared" si="14"/>
        <v>46277</v>
      </c>
      <c r="BF359" s="122"/>
      <c r="BG359" s="85" t="s">
        <v>929</v>
      </c>
      <c r="BH359" s="110">
        <v>3065000</v>
      </c>
      <c r="BI359" s="85"/>
      <c r="BJ359" s="85"/>
      <c r="BK359" s="85"/>
      <c r="BL359" s="85"/>
      <c r="BM359" s="85"/>
      <c r="BN359" s="85"/>
      <c r="BO359" s="85"/>
      <c r="BP359" s="85"/>
      <c r="BQ359" s="85"/>
      <c r="BR359" s="85"/>
      <c r="BS359" s="85"/>
      <c r="BT359" s="85"/>
      <c r="BU359" s="85"/>
      <c r="BV359" s="85"/>
      <c r="BW359" s="85"/>
      <c r="BX359" s="85"/>
      <c r="BY359" s="85"/>
      <c r="BZ359" s="85"/>
      <c r="CA359" s="85"/>
      <c r="CB359" s="85"/>
      <c r="CC359" s="85"/>
      <c r="CD359" s="85"/>
      <c r="CE359" s="85"/>
      <c r="CF359" s="85"/>
      <c r="CG359" s="85"/>
      <c r="CH359" s="85"/>
      <c r="CI359" s="85"/>
      <c r="CJ359" s="85"/>
      <c r="CK359" s="85"/>
      <c r="CL359" s="85">
        <v>0</v>
      </c>
      <c r="CM359" s="110">
        <v>24520000</v>
      </c>
      <c r="CN359" s="85"/>
      <c r="CO359" s="89">
        <v>46277</v>
      </c>
      <c r="CP359" s="89">
        <f t="shared" si="13"/>
        <v>46457</v>
      </c>
      <c r="CQ359" s="115">
        <v>24520000</v>
      </c>
      <c r="CR359" s="85" t="s">
        <v>149</v>
      </c>
      <c r="CS359" s="89">
        <v>46033</v>
      </c>
      <c r="CT359" s="128">
        <v>3344101271439</v>
      </c>
      <c r="CU359" s="85"/>
      <c r="CV359" s="85"/>
      <c r="CW359" s="85" t="s">
        <v>3846</v>
      </c>
      <c r="CX359" s="85" t="s">
        <v>218</v>
      </c>
      <c r="CY359" s="85" t="s">
        <v>1251</v>
      </c>
      <c r="CZ359" s="85">
        <v>2583</v>
      </c>
      <c r="DA359" s="85" t="s">
        <v>3614</v>
      </c>
      <c r="DB359" s="85">
        <v>5</v>
      </c>
      <c r="DC359" s="85" t="s">
        <v>153</v>
      </c>
      <c r="DD359" s="85"/>
      <c r="DE359" s="85"/>
      <c r="DF359" s="85"/>
      <c r="DG359" s="85"/>
      <c r="DH359" s="85"/>
      <c r="DI359" s="85"/>
      <c r="DJ359" s="85"/>
      <c r="DK359" s="85"/>
      <c r="DL359" s="85"/>
      <c r="DM359" s="85"/>
      <c r="DN359" s="85"/>
      <c r="DO359" s="85"/>
      <c r="DP359" s="85"/>
      <c r="DQ359" s="85"/>
      <c r="DR359" s="85"/>
      <c r="DS359" s="85"/>
      <c r="DT359" s="86"/>
      <c r="DU359" s="81"/>
      <c r="DV359" s="72"/>
      <c r="DW359" s="72"/>
      <c r="DX359" s="72"/>
      <c r="DY359" s="72"/>
      <c r="DZ359" s="74"/>
      <c r="EA359" s="68"/>
      <c r="EB359" s="68"/>
      <c r="EC359" s="68"/>
      <c r="ED359" s="68"/>
      <c r="EE359" s="68"/>
      <c r="EF359" s="68"/>
      <c r="EG359" s="68"/>
      <c r="EH359" s="68"/>
      <c r="EI359" s="68"/>
      <c r="EJ359" s="68"/>
      <c r="EK359" s="68"/>
    </row>
    <row r="360" spans="1:141" ht="30" customHeight="1">
      <c r="A360" s="3" t="s">
        <v>4104</v>
      </c>
      <c r="B360" s="84">
        <v>2026</v>
      </c>
      <c r="C360" s="85" t="s">
        <v>4139</v>
      </c>
      <c r="D360" s="85"/>
      <c r="E360" s="85" t="s">
        <v>125</v>
      </c>
      <c r="F360" s="85">
        <v>147365</v>
      </c>
      <c r="G360" s="89">
        <v>46031</v>
      </c>
      <c r="H360" s="85" t="s">
        <v>3836</v>
      </c>
      <c r="I360" s="85" t="s">
        <v>4140</v>
      </c>
      <c r="J360" s="92" t="s">
        <v>4141</v>
      </c>
      <c r="K360" s="92" t="s">
        <v>4142</v>
      </c>
      <c r="L360" s="85" t="s">
        <v>4143</v>
      </c>
      <c r="M360" s="85" t="s">
        <v>3841</v>
      </c>
      <c r="N360" s="85">
        <v>80111700</v>
      </c>
      <c r="O360" s="85" t="s">
        <v>3842</v>
      </c>
      <c r="P360" s="85" t="s">
        <v>4144</v>
      </c>
      <c r="Q360" s="85">
        <v>156</v>
      </c>
      <c r="R360" s="89">
        <v>46030</v>
      </c>
      <c r="S360" s="85">
        <v>73</v>
      </c>
      <c r="T360" s="89">
        <v>46035</v>
      </c>
      <c r="U360" s="85" t="s">
        <v>3609</v>
      </c>
      <c r="V360" s="85" t="s">
        <v>135</v>
      </c>
      <c r="W360" s="85" t="s">
        <v>460</v>
      </c>
      <c r="X360" s="85">
        <v>1</v>
      </c>
      <c r="Y360" s="85" t="s">
        <v>3748</v>
      </c>
      <c r="Z360" s="85" t="s">
        <v>4143</v>
      </c>
      <c r="AA360" s="85" t="s">
        <v>138</v>
      </c>
      <c r="AB360" s="85" t="s">
        <v>164</v>
      </c>
      <c r="AC360" s="85" t="s">
        <v>218</v>
      </c>
      <c r="AD360" s="85"/>
      <c r="AE360" s="85">
        <v>1030556385</v>
      </c>
      <c r="AF360" s="85">
        <v>7</v>
      </c>
      <c r="AG360" s="89">
        <v>32626</v>
      </c>
      <c r="AH360" s="85" t="s">
        <v>4137</v>
      </c>
      <c r="AI360" s="85"/>
      <c r="AJ360" s="92">
        <v>3507370175</v>
      </c>
      <c r="AK360" s="85" t="s">
        <v>4145</v>
      </c>
      <c r="AL360" s="85" t="s">
        <v>3187</v>
      </c>
      <c r="AM360" s="85" t="s">
        <v>144</v>
      </c>
      <c r="AN360" s="85" t="s">
        <v>3712</v>
      </c>
      <c r="AO360" s="85">
        <v>79553844</v>
      </c>
      <c r="AP360" s="85" t="s">
        <v>3713</v>
      </c>
      <c r="AQ360" s="85"/>
      <c r="AR360" s="85"/>
      <c r="AS360" s="89">
        <v>46062</v>
      </c>
      <c r="AT360" s="85"/>
      <c r="AU360" s="85"/>
      <c r="AV360" s="85"/>
      <c r="AW360" s="85"/>
      <c r="AX360" s="85" t="s">
        <v>3714</v>
      </c>
      <c r="AY360" s="85" t="s">
        <v>147</v>
      </c>
      <c r="AZ360" s="105">
        <v>46031</v>
      </c>
      <c r="BA360" s="105">
        <v>46032</v>
      </c>
      <c r="BB360" s="115">
        <v>24520000</v>
      </c>
      <c r="BC360" s="105">
        <v>46035</v>
      </c>
      <c r="BD360" s="105">
        <v>46277</v>
      </c>
      <c r="BE360" s="105">
        <f t="shared" si="14"/>
        <v>46277</v>
      </c>
      <c r="BF360" s="122"/>
      <c r="BG360" s="85" t="s">
        <v>929</v>
      </c>
      <c r="BH360" s="110">
        <v>3065000</v>
      </c>
      <c r="BI360" s="85"/>
      <c r="BJ360" s="85"/>
      <c r="BK360" s="85"/>
      <c r="BL360" s="85"/>
      <c r="BM360" s="85"/>
      <c r="BN360" s="85"/>
      <c r="BO360" s="85"/>
      <c r="BP360" s="85"/>
      <c r="BQ360" s="85"/>
      <c r="BR360" s="85"/>
      <c r="BS360" s="85"/>
      <c r="BT360" s="85"/>
      <c r="BU360" s="85"/>
      <c r="BV360" s="85"/>
      <c r="BW360" s="85"/>
      <c r="BX360" s="85"/>
      <c r="BY360" s="85"/>
      <c r="BZ360" s="85"/>
      <c r="CA360" s="85"/>
      <c r="CB360" s="85"/>
      <c r="CC360" s="85"/>
      <c r="CD360" s="85"/>
      <c r="CE360" s="85"/>
      <c r="CF360" s="85"/>
      <c r="CG360" s="85"/>
      <c r="CH360" s="85"/>
      <c r="CI360" s="85"/>
      <c r="CJ360" s="85"/>
      <c r="CK360" s="85"/>
      <c r="CL360" s="85">
        <v>0</v>
      </c>
      <c r="CM360" s="110">
        <v>24520000</v>
      </c>
      <c r="CN360" s="85"/>
      <c r="CO360" s="89">
        <v>46277</v>
      </c>
      <c r="CP360" s="89">
        <f t="shared" si="13"/>
        <v>46457</v>
      </c>
      <c r="CQ360" s="115">
        <v>24520000</v>
      </c>
      <c r="CR360" s="85" t="s">
        <v>149</v>
      </c>
      <c r="CS360" s="89">
        <v>46032</v>
      </c>
      <c r="CT360" s="128">
        <v>1146101094951</v>
      </c>
      <c r="CU360" s="85"/>
      <c r="CV360" s="85"/>
      <c r="CW360" s="85" t="s">
        <v>3846</v>
      </c>
      <c r="CX360" s="85" t="s">
        <v>218</v>
      </c>
      <c r="CY360" s="85" t="s">
        <v>4146</v>
      </c>
      <c r="CZ360" s="85">
        <v>2583</v>
      </c>
      <c r="DA360" s="85" t="s">
        <v>3614</v>
      </c>
      <c r="DB360" s="85">
        <v>5</v>
      </c>
      <c r="DC360" s="85" t="s">
        <v>153</v>
      </c>
      <c r="DD360" s="85"/>
      <c r="DE360" s="85"/>
      <c r="DF360" s="85"/>
      <c r="DG360" s="85"/>
      <c r="DH360" s="85"/>
      <c r="DI360" s="85"/>
      <c r="DJ360" s="85"/>
      <c r="DK360" s="85"/>
      <c r="DL360" s="85"/>
      <c r="DM360" s="85"/>
      <c r="DN360" s="85"/>
      <c r="DO360" s="85"/>
      <c r="DP360" s="85"/>
      <c r="DQ360" s="85"/>
      <c r="DR360" s="85"/>
      <c r="DS360" s="85"/>
      <c r="DT360" s="86"/>
      <c r="DU360" s="81"/>
      <c r="DV360" s="72"/>
      <c r="DW360" s="72"/>
      <c r="DX360" s="72"/>
      <c r="DY360" s="72"/>
      <c r="DZ360" s="74"/>
      <c r="EA360" s="68"/>
      <c r="EB360" s="68"/>
      <c r="EC360" s="68"/>
      <c r="ED360" s="68"/>
      <c r="EE360" s="68"/>
      <c r="EF360" s="68"/>
      <c r="EG360" s="68"/>
      <c r="EH360" s="68"/>
      <c r="EI360" s="68"/>
      <c r="EJ360" s="68"/>
      <c r="EK360" s="68"/>
    </row>
    <row r="361" spans="1:141" ht="30" customHeight="1">
      <c r="A361" s="3" t="s">
        <v>4104</v>
      </c>
      <c r="B361" s="84">
        <v>2026</v>
      </c>
      <c r="C361" s="85" t="s">
        <v>4147</v>
      </c>
      <c r="D361" s="85"/>
      <c r="E361" s="85" t="s">
        <v>125</v>
      </c>
      <c r="F361" s="85">
        <v>147365</v>
      </c>
      <c r="G361" s="89">
        <v>46031</v>
      </c>
      <c r="H361" s="85" t="s">
        <v>3836</v>
      </c>
      <c r="I361" s="85" t="s">
        <v>4148</v>
      </c>
      <c r="J361" s="92" t="s">
        <v>4149</v>
      </c>
      <c r="K361" s="92" t="s">
        <v>4150</v>
      </c>
      <c r="L361" s="85" t="s">
        <v>4151</v>
      </c>
      <c r="M361" s="85" t="s">
        <v>3841</v>
      </c>
      <c r="N361" s="85">
        <v>80111700</v>
      </c>
      <c r="O361" s="85" t="s">
        <v>3842</v>
      </c>
      <c r="P361" s="85" t="s">
        <v>4152</v>
      </c>
      <c r="Q361" s="85">
        <v>156</v>
      </c>
      <c r="R361" s="89">
        <v>46030</v>
      </c>
      <c r="S361" s="85">
        <v>74</v>
      </c>
      <c r="T361" s="89">
        <v>46035</v>
      </c>
      <c r="U361" s="85" t="s">
        <v>3609</v>
      </c>
      <c r="V361" s="85" t="s">
        <v>135</v>
      </c>
      <c r="W361" s="85" t="s">
        <v>460</v>
      </c>
      <c r="X361" s="85">
        <v>1</v>
      </c>
      <c r="Y361" s="85" t="s">
        <v>3748</v>
      </c>
      <c r="Z361" s="85" t="s">
        <v>4151</v>
      </c>
      <c r="AA361" s="85" t="s">
        <v>138</v>
      </c>
      <c r="AB361" s="85" t="s">
        <v>164</v>
      </c>
      <c r="AC361" s="85" t="s">
        <v>461</v>
      </c>
      <c r="AD361" s="85"/>
      <c r="AE361" s="85">
        <v>1101175322</v>
      </c>
      <c r="AF361" s="85">
        <v>5</v>
      </c>
      <c r="AG361" s="89">
        <v>32310</v>
      </c>
      <c r="AH361" s="85" t="s">
        <v>4153</v>
      </c>
      <c r="AI361" s="85"/>
      <c r="AJ361" s="92">
        <v>3107843954</v>
      </c>
      <c r="AK361" s="85" t="s">
        <v>4154</v>
      </c>
      <c r="AL361" s="85" t="s">
        <v>3187</v>
      </c>
      <c r="AM361" s="85" t="s">
        <v>144</v>
      </c>
      <c r="AN361" s="85" t="s">
        <v>3712</v>
      </c>
      <c r="AO361" s="85">
        <v>79553844</v>
      </c>
      <c r="AP361" s="85" t="s">
        <v>3713</v>
      </c>
      <c r="AQ361" s="85"/>
      <c r="AR361" s="85"/>
      <c r="AS361" s="89">
        <v>46062</v>
      </c>
      <c r="AT361" s="85"/>
      <c r="AU361" s="85"/>
      <c r="AV361" s="85"/>
      <c r="AW361" s="85"/>
      <c r="AX361" s="85" t="s">
        <v>3714</v>
      </c>
      <c r="AY361" s="85" t="s">
        <v>147</v>
      </c>
      <c r="AZ361" s="105">
        <v>46031</v>
      </c>
      <c r="BA361" s="105">
        <v>46032</v>
      </c>
      <c r="BB361" s="115">
        <v>24520000</v>
      </c>
      <c r="BC361" s="105">
        <v>46035</v>
      </c>
      <c r="BD361" s="105">
        <v>46277</v>
      </c>
      <c r="BE361" s="105">
        <f t="shared" si="14"/>
        <v>46277</v>
      </c>
      <c r="BF361" s="122"/>
      <c r="BG361" s="85" t="s">
        <v>929</v>
      </c>
      <c r="BH361" s="110">
        <v>3065000</v>
      </c>
      <c r="BI361" s="85"/>
      <c r="BJ361" s="85"/>
      <c r="BK361" s="85"/>
      <c r="BL361" s="85"/>
      <c r="BM361" s="85"/>
      <c r="BN361" s="85"/>
      <c r="BO361" s="85"/>
      <c r="BP361" s="85"/>
      <c r="BQ361" s="85"/>
      <c r="BR361" s="85"/>
      <c r="BS361" s="85"/>
      <c r="BT361" s="85"/>
      <c r="BU361" s="85"/>
      <c r="BV361" s="85"/>
      <c r="BW361" s="85"/>
      <c r="BX361" s="85"/>
      <c r="BY361" s="85"/>
      <c r="BZ361" s="85"/>
      <c r="CA361" s="85"/>
      <c r="CB361" s="85"/>
      <c r="CC361" s="85"/>
      <c r="CD361" s="85"/>
      <c r="CE361" s="85"/>
      <c r="CF361" s="85"/>
      <c r="CG361" s="85"/>
      <c r="CH361" s="85"/>
      <c r="CI361" s="85"/>
      <c r="CJ361" s="85"/>
      <c r="CK361" s="85"/>
      <c r="CL361" s="85">
        <v>0</v>
      </c>
      <c r="CM361" s="110">
        <v>24520000</v>
      </c>
      <c r="CN361" s="85"/>
      <c r="CO361" s="89">
        <v>46277</v>
      </c>
      <c r="CP361" s="89">
        <f t="shared" si="13"/>
        <v>46457</v>
      </c>
      <c r="CQ361" s="115">
        <v>24520000</v>
      </c>
      <c r="CR361" s="85" t="s">
        <v>223</v>
      </c>
      <c r="CS361" s="89">
        <v>46034</v>
      </c>
      <c r="CT361" s="128">
        <v>2146101127111</v>
      </c>
      <c r="CU361" s="85"/>
      <c r="CV361" s="85"/>
      <c r="CW361" s="85" t="s">
        <v>3846</v>
      </c>
      <c r="CX361" s="85" t="s">
        <v>461</v>
      </c>
      <c r="CY361" s="85" t="s">
        <v>957</v>
      </c>
      <c r="CZ361" s="85">
        <v>2583</v>
      </c>
      <c r="DA361" s="85" t="s">
        <v>3614</v>
      </c>
      <c r="DB361" s="85">
        <v>5</v>
      </c>
      <c r="DC361" s="85" t="s">
        <v>153</v>
      </c>
      <c r="DD361" s="85"/>
      <c r="DE361" s="85"/>
      <c r="DF361" s="85"/>
      <c r="DG361" s="85"/>
      <c r="DH361" s="85"/>
      <c r="DI361" s="85"/>
      <c r="DJ361" s="85"/>
      <c r="DK361" s="85"/>
      <c r="DL361" s="85"/>
      <c r="DM361" s="85"/>
      <c r="DN361" s="85"/>
      <c r="DO361" s="85"/>
      <c r="DP361" s="85"/>
      <c r="DQ361" s="85"/>
      <c r="DR361" s="85"/>
      <c r="DS361" s="85"/>
      <c r="DT361" s="86"/>
      <c r="DU361" s="81"/>
      <c r="DV361" s="72"/>
      <c r="DW361" s="72"/>
      <c r="DX361" s="72"/>
      <c r="DY361" s="72"/>
      <c r="DZ361" s="74"/>
      <c r="EA361" s="68"/>
      <c r="EB361" s="68"/>
      <c r="EC361" s="68"/>
      <c r="ED361" s="68"/>
      <c r="EE361" s="68"/>
      <c r="EF361" s="68"/>
      <c r="EG361" s="68"/>
      <c r="EH361" s="68"/>
      <c r="EI361" s="68"/>
      <c r="EJ361" s="68"/>
      <c r="EK361" s="68"/>
    </row>
    <row r="362" spans="1:141" ht="30" customHeight="1">
      <c r="A362" s="3" t="s">
        <v>4104</v>
      </c>
      <c r="B362" s="84">
        <v>2026</v>
      </c>
      <c r="C362" s="85" t="s">
        <v>4155</v>
      </c>
      <c r="D362" s="85"/>
      <c r="E362" s="85" t="s">
        <v>125</v>
      </c>
      <c r="F362" s="85">
        <v>147365</v>
      </c>
      <c r="G362" s="89">
        <v>46031</v>
      </c>
      <c r="H362" s="85" t="s">
        <v>3836</v>
      </c>
      <c r="I362" s="85" t="s">
        <v>4156</v>
      </c>
      <c r="J362" s="92" t="s">
        <v>4157</v>
      </c>
      <c r="K362" s="92" t="s">
        <v>4158</v>
      </c>
      <c r="L362" s="85" t="s">
        <v>4159</v>
      </c>
      <c r="M362" s="85" t="s">
        <v>3841</v>
      </c>
      <c r="N362" s="85">
        <v>80111700</v>
      </c>
      <c r="O362" s="85" t="s">
        <v>3842</v>
      </c>
      <c r="P362" s="85" t="s">
        <v>4160</v>
      </c>
      <c r="Q362" s="85">
        <v>156</v>
      </c>
      <c r="R362" s="89">
        <v>46030</v>
      </c>
      <c r="S362" s="85">
        <v>75</v>
      </c>
      <c r="T362" s="89">
        <v>46035</v>
      </c>
      <c r="U362" s="85" t="s">
        <v>3609</v>
      </c>
      <c r="V362" s="85" t="s">
        <v>135</v>
      </c>
      <c r="W362" s="85" t="s">
        <v>460</v>
      </c>
      <c r="X362" s="85">
        <v>1</v>
      </c>
      <c r="Y362" s="85" t="s">
        <v>3748</v>
      </c>
      <c r="Z362" s="85" t="s">
        <v>4159</v>
      </c>
      <c r="AA362" s="85" t="s">
        <v>138</v>
      </c>
      <c r="AB362" s="85" t="s">
        <v>164</v>
      </c>
      <c r="AC362" s="85" t="s">
        <v>461</v>
      </c>
      <c r="AD362" s="85"/>
      <c r="AE362" s="85">
        <v>1015995755</v>
      </c>
      <c r="AF362" s="85">
        <v>7</v>
      </c>
      <c r="AG362" s="89">
        <v>31607</v>
      </c>
      <c r="AH362" s="85" t="s">
        <v>4161</v>
      </c>
      <c r="AI362" s="85"/>
      <c r="AJ362" s="92" t="s">
        <v>4162</v>
      </c>
      <c r="AK362" s="85" t="s">
        <v>4163</v>
      </c>
      <c r="AL362" s="85" t="s">
        <v>3187</v>
      </c>
      <c r="AM362" s="85" t="s">
        <v>234</v>
      </c>
      <c r="AN362" s="85" t="s">
        <v>3712</v>
      </c>
      <c r="AO362" s="85">
        <v>79553844</v>
      </c>
      <c r="AP362" s="85" t="s">
        <v>3713</v>
      </c>
      <c r="AQ362" s="85"/>
      <c r="AR362" s="85"/>
      <c r="AS362" s="89">
        <v>46062</v>
      </c>
      <c r="AT362" s="85"/>
      <c r="AU362" s="85"/>
      <c r="AV362" s="85"/>
      <c r="AW362" s="85"/>
      <c r="AX362" s="85" t="s">
        <v>3714</v>
      </c>
      <c r="AY362" s="85" t="s">
        <v>147</v>
      </c>
      <c r="AZ362" s="105">
        <v>46031</v>
      </c>
      <c r="BA362" s="105">
        <v>46032</v>
      </c>
      <c r="BB362" s="115">
        <v>24520000</v>
      </c>
      <c r="BC362" s="105">
        <v>46035</v>
      </c>
      <c r="BD362" s="105">
        <v>46277</v>
      </c>
      <c r="BE362" s="105">
        <f t="shared" si="14"/>
        <v>46277</v>
      </c>
      <c r="BF362" s="122"/>
      <c r="BG362" s="85" t="s">
        <v>929</v>
      </c>
      <c r="BH362" s="110">
        <v>3065000</v>
      </c>
      <c r="BI362" s="85"/>
      <c r="BJ362" s="85"/>
      <c r="BK362" s="85"/>
      <c r="BL362" s="85"/>
      <c r="BM362" s="85"/>
      <c r="BN362" s="85"/>
      <c r="BO362" s="85"/>
      <c r="BP362" s="85"/>
      <c r="BQ362" s="85"/>
      <c r="BR362" s="85"/>
      <c r="BS362" s="85"/>
      <c r="BT362" s="85"/>
      <c r="BU362" s="85"/>
      <c r="BV362" s="85"/>
      <c r="BW362" s="85"/>
      <c r="BX362" s="85"/>
      <c r="BY362" s="85"/>
      <c r="BZ362" s="85"/>
      <c r="CA362" s="85"/>
      <c r="CB362" s="85"/>
      <c r="CC362" s="85"/>
      <c r="CD362" s="85"/>
      <c r="CE362" s="85"/>
      <c r="CF362" s="85"/>
      <c r="CG362" s="85"/>
      <c r="CH362" s="85"/>
      <c r="CI362" s="85"/>
      <c r="CJ362" s="85"/>
      <c r="CK362" s="85"/>
      <c r="CL362" s="85">
        <v>0</v>
      </c>
      <c r="CM362" s="110">
        <v>24520000</v>
      </c>
      <c r="CN362" s="85"/>
      <c r="CO362" s="89">
        <v>46277</v>
      </c>
      <c r="CP362" s="89">
        <f t="shared" si="13"/>
        <v>46457</v>
      </c>
      <c r="CQ362" s="115">
        <v>24520000</v>
      </c>
      <c r="CR362" s="85" t="s">
        <v>149</v>
      </c>
      <c r="CS362" s="89">
        <v>46032</v>
      </c>
      <c r="CT362" s="128">
        <v>1146101094953</v>
      </c>
      <c r="CU362" s="85"/>
      <c r="CV362" s="85"/>
      <c r="CW362" s="85" t="s">
        <v>3846</v>
      </c>
      <c r="CX362" s="85" t="s">
        <v>461</v>
      </c>
      <c r="CY362" s="85" t="s">
        <v>1214</v>
      </c>
      <c r="CZ362" s="85">
        <v>2583</v>
      </c>
      <c r="DA362" s="85" t="s">
        <v>3614</v>
      </c>
      <c r="DB362" s="85">
        <v>5</v>
      </c>
      <c r="DC362" s="85" t="s">
        <v>153</v>
      </c>
      <c r="DD362" s="85"/>
      <c r="DE362" s="85"/>
      <c r="DF362" s="85"/>
      <c r="DG362" s="85"/>
      <c r="DH362" s="85"/>
      <c r="DI362" s="85"/>
      <c r="DJ362" s="85"/>
      <c r="DK362" s="85"/>
      <c r="DL362" s="85"/>
      <c r="DM362" s="85"/>
      <c r="DN362" s="85"/>
      <c r="DO362" s="85"/>
      <c r="DP362" s="85"/>
      <c r="DQ362" s="85"/>
      <c r="DR362" s="85"/>
      <c r="DS362" s="85"/>
      <c r="DT362" s="86"/>
      <c r="DU362" s="81"/>
      <c r="DV362" s="72"/>
      <c r="DW362" s="72"/>
      <c r="DX362" s="72"/>
      <c r="DY362" s="72"/>
      <c r="DZ362" s="74"/>
      <c r="EA362" s="68"/>
      <c r="EB362" s="68"/>
      <c r="EC362" s="68"/>
      <c r="ED362" s="68"/>
      <c r="EE362" s="68"/>
      <c r="EF362" s="68"/>
      <c r="EG362" s="68"/>
      <c r="EH362" s="68"/>
      <c r="EI362" s="68"/>
      <c r="EJ362" s="68"/>
      <c r="EK362" s="68"/>
    </row>
    <row r="363" spans="1:141" ht="30" customHeight="1">
      <c r="A363" s="3" t="s">
        <v>4104</v>
      </c>
      <c r="B363" s="84">
        <v>2026</v>
      </c>
      <c r="C363" s="85" t="s">
        <v>4164</v>
      </c>
      <c r="D363" s="85"/>
      <c r="E363" s="85" t="s">
        <v>125</v>
      </c>
      <c r="F363" s="85">
        <v>147365</v>
      </c>
      <c r="G363" s="89">
        <v>46031</v>
      </c>
      <c r="H363" s="85" t="s">
        <v>3836</v>
      </c>
      <c r="I363" s="85" t="s">
        <v>4165</v>
      </c>
      <c r="J363" s="92" t="s">
        <v>4166</v>
      </c>
      <c r="K363" s="92" t="s">
        <v>4167</v>
      </c>
      <c r="L363" s="85" t="s">
        <v>4168</v>
      </c>
      <c r="M363" s="85" t="s">
        <v>3841</v>
      </c>
      <c r="N363" s="85">
        <v>80111700</v>
      </c>
      <c r="O363" s="85" t="s">
        <v>3842</v>
      </c>
      <c r="P363" s="85" t="s">
        <v>4169</v>
      </c>
      <c r="Q363" s="85">
        <v>156</v>
      </c>
      <c r="R363" s="89">
        <v>46030</v>
      </c>
      <c r="S363" s="85">
        <v>76</v>
      </c>
      <c r="T363" s="89">
        <v>46035</v>
      </c>
      <c r="U363" s="85" t="s">
        <v>3609</v>
      </c>
      <c r="V363" s="85" t="s">
        <v>135</v>
      </c>
      <c r="W363" s="85" t="s">
        <v>460</v>
      </c>
      <c r="X363" s="85">
        <v>1</v>
      </c>
      <c r="Y363" s="85" t="s">
        <v>3748</v>
      </c>
      <c r="Z363" s="85" t="s">
        <v>4168</v>
      </c>
      <c r="AA363" s="85" t="s">
        <v>138</v>
      </c>
      <c r="AB363" s="85" t="s">
        <v>164</v>
      </c>
      <c r="AC363" s="85" t="s">
        <v>218</v>
      </c>
      <c r="AD363" s="85"/>
      <c r="AE363" s="85">
        <v>20993442</v>
      </c>
      <c r="AF363" s="85">
        <v>5</v>
      </c>
      <c r="AG363" s="89">
        <v>20805</v>
      </c>
      <c r="AH363" s="85" t="s">
        <v>4170</v>
      </c>
      <c r="AI363" s="85"/>
      <c r="AJ363" s="92">
        <v>3106747284</v>
      </c>
      <c r="AK363" s="85" t="s">
        <v>4171</v>
      </c>
      <c r="AL363" s="85" t="s">
        <v>3187</v>
      </c>
      <c r="AM363" s="85" t="s">
        <v>385</v>
      </c>
      <c r="AN363" s="85" t="s">
        <v>3712</v>
      </c>
      <c r="AO363" s="85">
        <v>79553844</v>
      </c>
      <c r="AP363" s="85" t="s">
        <v>3713</v>
      </c>
      <c r="AQ363" s="85"/>
      <c r="AR363" s="85"/>
      <c r="AS363" s="89">
        <v>46062</v>
      </c>
      <c r="AT363" s="85"/>
      <c r="AU363" s="85"/>
      <c r="AV363" s="85"/>
      <c r="AW363" s="85"/>
      <c r="AX363" s="85" t="s">
        <v>3714</v>
      </c>
      <c r="AY363" s="85" t="s">
        <v>147</v>
      </c>
      <c r="AZ363" s="105">
        <v>46031</v>
      </c>
      <c r="BA363" s="105">
        <v>46032</v>
      </c>
      <c r="BB363" s="115">
        <v>24520000</v>
      </c>
      <c r="BC363" s="105">
        <v>46035</v>
      </c>
      <c r="BD363" s="105">
        <v>46277</v>
      </c>
      <c r="BE363" s="105">
        <f t="shared" si="14"/>
        <v>46277</v>
      </c>
      <c r="BF363" s="122"/>
      <c r="BG363" s="85" t="s">
        <v>929</v>
      </c>
      <c r="BH363" s="110">
        <v>3065000</v>
      </c>
      <c r="BI363" s="85"/>
      <c r="BJ363" s="85"/>
      <c r="BK363" s="85"/>
      <c r="BL363" s="85"/>
      <c r="BM363" s="85"/>
      <c r="BN363" s="85"/>
      <c r="BO363" s="85"/>
      <c r="BP363" s="85"/>
      <c r="BQ363" s="85"/>
      <c r="BR363" s="85"/>
      <c r="BS363" s="85"/>
      <c r="BT363" s="85"/>
      <c r="BU363" s="85"/>
      <c r="BV363" s="85"/>
      <c r="BW363" s="85"/>
      <c r="BX363" s="85"/>
      <c r="BY363" s="85"/>
      <c r="BZ363" s="85"/>
      <c r="CA363" s="85"/>
      <c r="CB363" s="85"/>
      <c r="CC363" s="85"/>
      <c r="CD363" s="85"/>
      <c r="CE363" s="85"/>
      <c r="CF363" s="85"/>
      <c r="CG363" s="85"/>
      <c r="CH363" s="85"/>
      <c r="CI363" s="85"/>
      <c r="CJ363" s="85"/>
      <c r="CK363" s="85"/>
      <c r="CL363" s="85">
        <v>0</v>
      </c>
      <c r="CM363" s="110">
        <v>24520000</v>
      </c>
      <c r="CN363" s="85"/>
      <c r="CO363" s="89">
        <v>46277</v>
      </c>
      <c r="CP363" s="89">
        <f t="shared" si="13"/>
        <v>46457</v>
      </c>
      <c r="CQ363" s="115">
        <v>24520000</v>
      </c>
      <c r="CR363" s="85" t="s">
        <v>149</v>
      </c>
      <c r="CS363" s="89">
        <v>46032</v>
      </c>
      <c r="CT363" s="128">
        <v>101094957</v>
      </c>
      <c r="CU363" s="85"/>
      <c r="CV363" s="85"/>
      <c r="CW363" s="85" t="s">
        <v>3846</v>
      </c>
      <c r="CX363" s="85" t="s">
        <v>218</v>
      </c>
      <c r="CY363" s="85" t="s">
        <v>501</v>
      </c>
      <c r="CZ363" s="85">
        <v>2583</v>
      </c>
      <c r="DA363" s="85" t="s">
        <v>3614</v>
      </c>
      <c r="DB363" s="85">
        <v>5</v>
      </c>
      <c r="DC363" s="85" t="s">
        <v>153</v>
      </c>
      <c r="DD363" s="85"/>
      <c r="DE363" s="85"/>
      <c r="DF363" s="85"/>
      <c r="DG363" s="85"/>
      <c r="DH363" s="85"/>
      <c r="DI363" s="85"/>
      <c r="DJ363" s="85"/>
      <c r="DK363" s="85"/>
      <c r="DL363" s="85"/>
      <c r="DM363" s="85"/>
      <c r="DN363" s="85"/>
      <c r="DO363" s="85"/>
      <c r="DP363" s="85"/>
      <c r="DQ363" s="85"/>
      <c r="DR363" s="85"/>
      <c r="DS363" s="85"/>
      <c r="DT363" s="86"/>
      <c r="DU363" s="81"/>
      <c r="DV363" s="72"/>
      <c r="DW363" s="72"/>
      <c r="DX363" s="72"/>
      <c r="DY363" s="72"/>
      <c r="DZ363" s="74"/>
      <c r="EA363" s="68"/>
      <c r="EB363" s="68"/>
      <c r="EC363" s="68"/>
      <c r="ED363" s="68"/>
      <c r="EE363" s="68"/>
      <c r="EF363" s="68"/>
      <c r="EG363" s="68"/>
      <c r="EH363" s="68"/>
      <c r="EI363" s="68"/>
      <c r="EJ363" s="68"/>
      <c r="EK363" s="68"/>
    </row>
    <row r="364" spans="1:141" ht="30" customHeight="1">
      <c r="A364" s="3" t="s">
        <v>4104</v>
      </c>
      <c r="B364" s="84">
        <v>2026</v>
      </c>
      <c r="C364" s="85" t="s">
        <v>4172</v>
      </c>
      <c r="D364" s="85"/>
      <c r="E364" s="85" t="s">
        <v>125</v>
      </c>
      <c r="F364" s="85">
        <v>147365</v>
      </c>
      <c r="G364" s="89">
        <v>46031</v>
      </c>
      <c r="H364" s="85" t="s">
        <v>3836</v>
      </c>
      <c r="I364" s="85" t="s">
        <v>4173</v>
      </c>
      <c r="J364" s="92" t="s">
        <v>4174</v>
      </c>
      <c r="K364" s="92" t="s">
        <v>4175</v>
      </c>
      <c r="L364" s="85" t="s">
        <v>4176</v>
      </c>
      <c r="M364" s="85" t="s">
        <v>3841</v>
      </c>
      <c r="N364" s="85">
        <v>80111700</v>
      </c>
      <c r="O364" s="85" t="s">
        <v>3842</v>
      </c>
      <c r="P364" s="85" t="s">
        <v>4177</v>
      </c>
      <c r="Q364" s="85">
        <v>156</v>
      </c>
      <c r="R364" s="89">
        <v>46030</v>
      </c>
      <c r="S364" s="85">
        <v>78</v>
      </c>
      <c r="T364" s="89">
        <v>46035</v>
      </c>
      <c r="U364" s="85" t="s">
        <v>3609</v>
      </c>
      <c r="V364" s="85" t="s">
        <v>135</v>
      </c>
      <c r="W364" s="85" t="s">
        <v>460</v>
      </c>
      <c r="X364" s="85">
        <v>1</v>
      </c>
      <c r="Y364" s="85" t="s">
        <v>4178</v>
      </c>
      <c r="Z364" s="85" t="s">
        <v>4176</v>
      </c>
      <c r="AA364" s="85" t="s">
        <v>138</v>
      </c>
      <c r="AB364" s="85" t="s">
        <v>164</v>
      </c>
      <c r="AC364" s="85" t="s">
        <v>203</v>
      </c>
      <c r="AD364" s="85"/>
      <c r="AE364" s="85">
        <v>72208761</v>
      </c>
      <c r="AF364" s="85">
        <v>3</v>
      </c>
      <c r="AG364" s="89">
        <v>27278</v>
      </c>
      <c r="AH364" s="85" t="s">
        <v>4179</v>
      </c>
      <c r="AI364" s="85"/>
      <c r="AJ364" s="92">
        <v>3227525370</v>
      </c>
      <c r="AK364" s="85" t="s">
        <v>4180</v>
      </c>
      <c r="AL364" s="85" t="s">
        <v>3187</v>
      </c>
      <c r="AM364" s="85" t="s">
        <v>234</v>
      </c>
      <c r="AN364" s="85" t="s">
        <v>3712</v>
      </c>
      <c r="AO364" s="85">
        <v>79553844</v>
      </c>
      <c r="AP364" s="85" t="s">
        <v>3713</v>
      </c>
      <c r="AQ364" s="85"/>
      <c r="AR364" s="85"/>
      <c r="AS364" s="89">
        <v>46062</v>
      </c>
      <c r="AT364" s="85"/>
      <c r="AU364" s="85"/>
      <c r="AV364" s="85"/>
      <c r="AW364" s="85"/>
      <c r="AX364" s="85" t="s">
        <v>3714</v>
      </c>
      <c r="AY364" s="85" t="s">
        <v>147</v>
      </c>
      <c r="AZ364" s="105">
        <v>46031</v>
      </c>
      <c r="BA364" s="105">
        <v>46032</v>
      </c>
      <c r="BB364" s="115">
        <v>24520000</v>
      </c>
      <c r="BC364" s="105">
        <v>46036</v>
      </c>
      <c r="BD364" s="105">
        <v>46276</v>
      </c>
      <c r="BE364" s="105">
        <f t="shared" si="14"/>
        <v>46276</v>
      </c>
      <c r="BF364" s="122"/>
      <c r="BG364" s="85" t="s">
        <v>929</v>
      </c>
      <c r="BH364" s="110">
        <v>3065000</v>
      </c>
      <c r="BI364" s="85"/>
      <c r="BJ364" s="85"/>
      <c r="BK364" s="85"/>
      <c r="BL364" s="85"/>
      <c r="BM364" s="85"/>
      <c r="BN364" s="85"/>
      <c r="BO364" s="85"/>
      <c r="BP364" s="85"/>
      <c r="BQ364" s="85"/>
      <c r="BR364" s="85"/>
      <c r="BS364" s="85"/>
      <c r="BT364" s="85"/>
      <c r="BU364" s="85"/>
      <c r="BV364" s="85"/>
      <c r="BW364" s="85"/>
      <c r="BX364" s="85"/>
      <c r="BY364" s="85"/>
      <c r="BZ364" s="85"/>
      <c r="CA364" s="85"/>
      <c r="CB364" s="85"/>
      <c r="CC364" s="85"/>
      <c r="CD364" s="85"/>
      <c r="CE364" s="85"/>
      <c r="CF364" s="85"/>
      <c r="CG364" s="85"/>
      <c r="CH364" s="85"/>
      <c r="CI364" s="85"/>
      <c r="CJ364" s="85"/>
      <c r="CK364" s="85"/>
      <c r="CL364" s="85">
        <v>0</v>
      </c>
      <c r="CM364" s="110">
        <v>24520000</v>
      </c>
      <c r="CN364" s="85"/>
      <c r="CO364" s="89">
        <v>46276</v>
      </c>
      <c r="CP364" s="89">
        <f t="shared" si="13"/>
        <v>46456</v>
      </c>
      <c r="CQ364" s="115">
        <v>24520000</v>
      </c>
      <c r="CR364" s="85" t="s">
        <v>223</v>
      </c>
      <c r="CS364" s="89">
        <v>46033</v>
      </c>
      <c r="CT364" s="128">
        <v>3344101271441</v>
      </c>
      <c r="CU364" s="85"/>
      <c r="CV364" s="85"/>
      <c r="CW364" s="85" t="s">
        <v>3846</v>
      </c>
      <c r="CX364" s="85" t="s">
        <v>203</v>
      </c>
      <c r="CY364" s="85" t="s">
        <v>947</v>
      </c>
      <c r="CZ364" s="85">
        <v>2583</v>
      </c>
      <c r="DA364" s="85" t="s">
        <v>3614</v>
      </c>
      <c r="DB364" s="85">
        <v>5</v>
      </c>
      <c r="DC364" s="85" t="s">
        <v>153</v>
      </c>
      <c r="DD364" s="85"/>
      <c r="DE364" s="85"/>
      <c r="DF364" s="85"/>
      <c r="DG364" s="85"/>
      <c r="DH364" s="85"/>
      <c r="DI364" s="85"/>
      <c r="DJ364" s="85"/>
      <c r="DK364" s="85"/>
      <c r="DL364" s="85"/>
      <c r="DM364" s="85"/>
      <c r="DN364" s="85"/>
      <c r="DO364" s="85"/>
      <c r="DP364" s="85"/>
      <c r="DQ364" s="85"/>
      <c r="DR364" s="85"/>
      <c r="DS364" s="85"/>
      <c r="DT364" s="86"/>
      <c r="DU364" s="81"/>
      <c r="DV364" s="72"/>
      <c r="DW364" s="72"/>
      <c r="DX364" s="72"/>
      <c r="DY364" s="72"/>
      <c r="DZ364" s="74"/>
      <c r="EA364" s="68"/>
      <c r="EB364" s="68"/>
      <c r="EC364" s="68"/>
      <c r="ED364" s="68"/>
      <c r="EE364" s="68"/>
      <c r="EF364" s="68"/>
      <c r="EG364" s="68"/>
      <c r="EH364" s="68"/>
      <c r="EI364" s="68"/>
      <c r="EJ364" s="68"/>
      <c r="EK364" s="68"/>
    </row>
    <row r="365" spans="1:141" ht="30" customHeight="1">
      <c r="A365" s="3" t="s">
        <v>4104</v>
      </c>
      <c r="B365" s="84">
        <v>2026</v>
      </c>
      <c r="C365" s="85" t="s">
        <v>4181</v>
      </c>
      <c r="D365" s="85"/>
      <c r="E365" s="85" t="s">
        <v>125</v>
      </c>
      <c r="F365" s="85">
        <v>147365</v>
      </c>
      <c r="G365" s="89">
        <v>46031</v>
      </c>
      <c r="H365" s="85" t="s">
        <v>3836</v>
      </c>
      <c r="I365" s="85" t="s">
        <v>4182</v>
      </c>
      <c r="J365" s="92" t="s">
        <v>4183</v>
      </c>
      <c r="K365" s="92" t="s">
        <v>4184</v>
      </c>
      <c r="L365" s="85" t="s">
        <v>4185</v>
      </c>
      <c r="M365" s="85" t="s">
        <v>3841</v>
      </c>
      <c r="N365" s="85">
        <v>80111700</v>
      </c>
      <c r="O365" s="85" t="s">
        <v>3842</v>
      </c>
      <c r="P365" s="85" t="s">
        <v>4186</v>
      </c>
      <c r="Q365" s="85">
        <v>156</v>
      </c>
      <c r="R365" s="89">
        <v>46030</v>
      </c>
      <c r="S365" s="85">
        <v>77</v>
      </c>
      <c r="T365" s="89">
        <v>46035</v>
      </c>
      <c r="U365" s="85" t="s">
        <v>3609</v>
      </c>
      <c r="V365" s="85" t="s">
        <v>135</v>
      </c>
      <c r="W365" s="85" t="s">
        <v>460</v>
      </c>
      <c r="X365" s="85">
        <v>1</v>
      </c>
      <c r="Y365" s="85" t="s">
        <v>4178</v>
      </c>
      <c r="Z365" s="85" t="s">
        <v>4185</v>
      </c>
      <c r="AA365" s="85" t="s">
        <v>138</v>
      </c>
      <c r="AB365" s="85" t="s">
        <v>164</v>
      </c>
      <c r="AC365" s="85" t="s">
        <v>218</v>
      </c>
      <c r="AD365" s="85"/>
      <c r="AE365" s="85">
        <v>77170183</v>
      </c>
      <c r="AF365" s="85">
        <v>8</v>
      </c>
      <c r="AG365" s="89">
        <v>26435</v>
      </c>
      <c r="AH365" s="85" t="s">
        <v>4187</v>
      </c>
      <c r="AI365" s="85"/>
      <c r="AJ365" s="92">
        <v>3142113361</v>
      </c>
      <c r="AK365" s="85" t="s">
        <v>4188</v>
      </c>
      <c r="AL365" s="85" t="s">
        <v>3187</v>
      </c>
      <c r="AM365" s="85" t="s">
        <v>144</v>
      </c>
      <c r="AN365" s="85" t="s">
        <v>3712</v>
      </c>
      <c r="AO365" s="85">
        <v>79553844</v>
      </c>
      <c r="AP365" s="85" t="s">
        <v>3713</v>
      </c>
      <c r="AQ365" s="85"/>
      <c r="AR365" s="85"/>
      <c r="AS365" s="89">
        <v>46062</v>
      </c>
      <c r="AT365" s="85"/>
      <c r="AU365" s="85"/>
      <c r="AV365" s="85"/>
      <c r="AW365" s="85"/>
      <c r="AX365" s="85" t="s">
        <v>3714</v>
      </c>
      <c r="AY365" s="85" t="s">
        <v>147</v>
      </c>
      <c r="AZ365" s="105">
        <v>46031</v>
      </c>
      <c r="BA365" s="105">
        <v>46032</v>
      </c>
      <c r="BB365" s="115">
        <v>24520000</v>
      </c>
      <c r="BC365" s="105">
        <v>46036</v>
      </c>
      <c r="BD365" s="105">
        <v>46278</v>
      </c>
      <c r="BE365" s="105">
        <f t="shared" si="14"/>
        <v>46278</v>
      </c>
      <c r="BF365" s="122"/>
      <c r="BG365" s="85" t="s">
        <v>929</v>
      </c>
      <c r="BH365" s="110">
        <v>3065000</v>
      </c>
      <c r="BI365" s="85"/>
      <c r="BJ365" s="85"/>
      <c r="BK365" s="85"/>
      <c r="BL365" s="85"/>
      <c r="BM365" s="85"/>
      <c r="BN365" s="85"/>
      <c r="BO365" s="85"/>
      <c r="BP365" s="85"/>
      <c r="BQ365" s="85"/>
      <c r="BR365" s="85"/>
      <c r="BS365" s="85"/>
      <c r="BT365" s="85"/>
      <c r="BU365" s="85"/>
      <c r="BV365" s="85"/>
      <c r="BW365" s="85"/>
      <c r="BX365" s="85"/>
      <c r="BY365" s="85"/>
      <c r="BZ365" s="85"/>
      <c r="CA365" s="85"/>
      <c r="CB365" s="85"/>
      <c r="CC365" s="85"/>
      <c r="CD365" s="85"/>
      <c r="CE365" s="85"/>
      <c r="CF365" s="85"/>
      <c r="CG365" s="85"/>
      <c r="CH365" s="85"/>
      <c r="CI365" s="85"/>
      <c r="CJ365" s="85"/>
      <c r="CK365" s="85"/>
      <c r="CL365" s="85">
        <v>0</v>
      </c>
      <c r="CM365" s="110">
        <v>24520000</v>
      </c>
      <c r="CN365" s="85"/>
      <c r="CO365" s="89">
        <v>46278</v>
      </c>
      <c r="CP365" s="89">
        <f t="shared" si="13"/>
        <v>46458</v>
      </c>
      <c r="CQ365" s="115">
        <v>24520000</v>
      </c>
      <c r="CR365" s="85" t="s">
        <v>1651</v>
      </c>
      <c r="CS365" s="89">
        <v>46033</v>
      </c>
      <c r="CT365" s="128">
        <v>3346101069554</v>
      </c>
      <c r="CU365" s="85"/>
      <c r="CV365" s="85"/>
      <c r="CW365" s="85" t="s">
        <v>3846</v>
      </c>
      <c r="CX365" s="85" t="s">
        <v>218</v>
      </c>
      <c r="CY365" s="85" t="s">
        <v>550</v>
      </c>
      <c r="CZ365" s="85">
        <v>2583</v>
      </c>
      <c r="DA365" s="85" t="s">
        <v>3614</v>
      </c>
      <c r="DB365" s="85">
        <v>5</v>
      </c>
      <c r="DC365" s="85" t="s">
        <v>153</v>
      </c>
      <c r="DD365" s="85"/>
      <c r="DE365" s="85"/>
      <c r="DF365" s="85"/>
      <c r="DG365" s="85"/>
      <c r="DH365" s="85"/>
      <c r="DI365" s="85"/>
      <c r="DJ365" s="85"/>
      <c r="DK365" s="85"/>
      <c r="DL365" s="85"/>
      <c r="DM365" s="85"/>
      <c r="DN365" s="85"/>
      <c r="DO365" s="85"/>
      <c r="DP365" s="85"/>
      <c r="DQ365" s="85"/>
      <c r="DR365" s="85"/>
      <c r="DS365" s="85"/>
      <c r="DT365" s="86"/>
      <c r="DU365" s="81"/>
      <c r="DV365" s="72"/>
      <c r="DW365" s="72"/>
      <c r="DX365" s="72"/>
      <c r="DY365" s="72"/>
      <c r="DZ365" s="74"/>
      <c r="EA365" s="68"/>
      <c r="EB365" s="68"/>
      <c r="EC365" s="68"/>
      <c r="ED365" s="68"/>
      <c r="EE365" s="68"/>
      <c r="EF365" s="68"/>
      <c r="EG365" s="68"/>
      <c r="EH365" s="68"/>
      <c r="EI365" s="68"/>
      <c r="EJ365" s="68"/>
      <c r="EK365" s="68"/>
    </row>
    <row r="366" spans="1:141" ht="30" customHeight="1">
      <c r="A366" s="3" t="s">
        <v>4104</v>
      </c>
      <c r="B366" s="84">
        <v>2026</v>
      </c>
      <c r="C366" s="85" t="s">
        <v>4189</v>
      </c>
      <c r="D366" s="85"/>
      <c r="E366" s="85" t="s">
        <v>125</v>
      </c>
      <c r="F366" s="85">
        <v>147365</v>
      </c>
      <c r="G366" s="89">
        <v>46031</v>
      </c>
      <c r="H366" s="85" t="s">
        <v>3836</v>
      </c>
      <c r="I366" s="85" t="s">
        <v>4190</v>
      </c>
      <c r="J366" s="92" t="s">
        <v>4191</v>
      </c>
      <c r="K366" s="92" t="s">
        <v>4192</v>
      </c>
      <c r="L366" s="85" t="s">
        <v>4193</v>
      </c>
      <c r="M366" s="85" t="s">
        <v>3841</v>
      </c>
      <c r="N366" s="85">
        <v>80111700</v>
      </c>
      <c r="O366" s="85" t="s">
        <v>3842</v>
      </c>
      <c r="P366" s="85" t="s">
        <v>4194</v>
      </c>
      <c r="Q366" s="85">
        <v>156</v>
      </c>
      <c r="R366" s="89">
        <v>46030</v>
      </c>
      <c r="S366" s="85">
        <v>79</v>
      </c>
      <c r="T366" s="89">
        <v>46035</v>
      </c>
      <c r="U366" s="85" t="s">
        <v>3609</v>
      </c>
      <c r="V366" s="85" t="s">
        <v>135</v>
      </c>
      <c r="W366" s="85" t="s">
        <v>460</v>
      </c>
      <c r="X366" s="85">
        <v>1</v>
      </c>
      <c r="Y366" s="85" t="s">
        <v>3760</v>
      </c>
      <c r="Z366" s="85" t="s">
        <v>4193</v>
      </c>
      <c r="AA366" s="85" t="s">
        <v>138</v>
      </c>
      <c r="AB366" s="85" t="s">
        <v>139</v>
      </c>
      <c r="AC366" s="85" t="s">
        <v>461</v>
      </c>
      <c r="AD366" s="85"/>
      <c r="AE366" s="85">
        <v>52848241</v>
      </c>
      <c r="AF366" s="85">
        <v>8</v>
      </c>
      <c r="AG366" s="89">
        <v>29343</v>
      </c>
      <c r="AH366" s="85" t="s">
        <v>4195</v>
      </c>
      <c r="AI366" s="85"/>
      <c r="AJ366" s="92">
        <v>3114897036</v>
      </c>
      <c r="AK366" s="85" t="s">
        <v>4196</v>
      </c>
      <c r="AL366" s="85" t="s">
        <v>3187</v>
      </c>
      <c r="AM366" s="85" t="s">
        <v>144</v>
      </c>
      <c r="AN366" s="85" t="s">
        <v>3712</v>
      </c>
      <c r="AO366" s="85">
        <v>79553844</v>
      </c>
      <c r="AP366" s="85" t="s">
        <v>3713</v>
      </c>
      <c r="AQ366" s="85"/>
      <c r="AR366" s="85"/>
      <c r="AS366" s="89">
        <v>46062</v>
      </c>
      <c r="AT366" s="85"/>
      <c r="AU366" s="85"/>
      <c r="AV366" s="85"/>
      <c r="AW366" s="85"/>
      <c r="AX366" s="85" t="s">
        <v>3714</v>
      </c>
      <c r="AY366" s="85" t="s">
        <v>147</v>
      </c>
      <c r="AZ366" s="105">
        <v>46031</v>
      </c>
      <c r="BA366" s="105">
        <v>46032</v>
      </c>
      <c r="BB366" s="115">
        <v>24520000</v>
      </c>
      <c r="BC366" s="105">
        <v>46036</v>
      </c>
      <c r="BD366" s="105">
        <v>46278</v>
      </c>
      <c r="BE366" s="105">
        <f t="shared" si="14"/>
        <v>46278</v>
      </c>
      <c r="BF366" s="122"/>
      <c r="BG366" s="85" t="s">
        <v>929</v>
      </c>
      <c r="BH366" s="110">
        <v>3065000</v>
      </c>
      <c r="BI366" s="85"/>
      <c r="BJ366" s="85"/>
      <c r="BK366" s="85"/>
      <c r="BL366" s="85"/>
      <c r="BM366" s="85"/>
      <c r="BN366" s="85"/>
      <c r="BO366" s="85"/>
      <c r="BP366" s="85"/>
      <c r="BQ366" s="85"/>
      <c r="BR366" s="85"/>
      <c r="BS366" s="85"/>
      <c r="BT366" s="85"/>
      <c r="BU366" s="85"/>
      <c r="BV366" s="85"/>
      <c r="BW366" s="85"/>
      <c r="BX366" s="85"/>
      <c r="BY366" s="85"/>
      <c r="BZ366" s="85"/>
      <c r="CA366" s="85"/>
      <c r="CB366" s="85"/>
      <c r="CC366" s="85"/>
      <c r="CD366" s="85"/>
      <c r="CE366" s="85"/>
      <c r="CF366" s="85"/>
      <c r="CG366" s="85"/>
      <c r="CH366" s="85"/>
      <c r="CI366" s="85"/>
      <c r="CJ366" s="85"/>
      <c r="CK366" s="85"/>
      <c r="CL366" s="85">
        <v>0</v>
      </c>
      <c r="CM366" s="110">
        <v>24520000</v>
      </c>
      <c r="CN366" s="85"/>
      <c r="CO366" s="89">
        <v>46278</v>
      </c>
      <c r="CP366" s="89">
        <f t="shared" si="13"/>
        <v>46458</v>
      </c>
      <c r="CQ366" s="115">
        <v>24520000</v>
      </c>
      <c r="CR366" s="85" t="s">
        <v>223</v>
      </c>
      <c r="CS366" s="89">
        <v>46032</v>
      </c>
      <c r="CT366" s="128">
        <v>1146101094938</v>
      </c>
      <c r="CU366" s="85"/>
      <c r="CV366" s="85"/>
      <c r="CW366" s="85" t="s">
        <v>3846</v>
      </c>
      <c r="CX366" s="85" t="s">
        <v>461</v>
      </c>
      <c r="CY366" s="85" t="s">
        <v>1214</v>
      </c>
      <c r="CZ366" s="85">
        <v>2583</v>
      </c>
      <c r="DA366" s="85" t="s">
        <v>3614</v>
      </c>
      <c r="DB366" s="85">
        <v>5</v>
      </c>
      <c r="DC366" s="85" t="s">
        <v>153</v>
      </c>
      <c r="DD366" s="85"/>
      <c r="DE366" s="85"/>
      <c r="DF366" s="85"/>
      <c r="DG366" s="85"/>
      <c r="DH366" s="85"/>
      <c r="DI366" s="85"/>
      <c r="DJ366" s="85"/>
      <c r="DK366" s="85"/>
      <c r="DL366" s="85"/>
      <c r="DM366" s="85"/>
      <c r="DN366" s="85"/>
      <c r="DO366" s="85"/>
      <c r="DP366" s="85"/>
      <c r="DQ366" s="85"/>
      <c r="DR366" s="85"/>
      <c r="DS366" s="85"/>
      <c r="DT366" s="86"/>
      <c r="DU366" s="81"/>
      <c r="DV366" s="72"/>
      <c r="DW366" s="72"/>
      <c r="DX366" s="72"/>
      <c r="DY366" s="72"/>
      <c r="DZ366" s="74"/>
      <c r="EA366" s="68"/>
      <c r="EB366" s="68"/>
      <c r="EC366" s="68"/>
      <c r="ED366" s="68"/>
      <c r="EE366" s="68"/>
      <c r="EF366" s="68"/>
      <c r="EG366" s="68"/>
      <c r="EH366" s="68"/>
      <c r="EI366" s="68"/>
      <c r="EJ366" s="68"/>
      <c r="EK366" s="68"/>
    </row>
    <row r="367" spans="1:141" ht="30" customHeight="1">
      <c r="A367" s="3" t="s">
        <v>4104</v>
      </c>
      <c r="B367" s="84">
        <v>2026</v>
      </c>
      <c r="C367" s="85" t="s">
        <v>4197</v>
      </c>
      <c r="D367" s="85"/>
      <c r="E367" s="85" t="s">
        <v>125</v>
      </c>
      <c r="F367" s="85">
        <v>147365</v>
      </c>
      <c r="G367" s="89">
        <v>46031</v>
      </c>
      <c r="H367" s="85" t="s">
        <v>3836</v>
      </c>
      <c r="I367" s="85" t="s">
        <v>4198</v>
      </c>
      <c r="J367" s="92" t="s">
        <v>4199</v>
      </c>
      <c r="K367" s="92" t="s">
        <v>4200</v>
      </c>
      <c r="L367" s="85" t="s">
        <v>4201</v>
      </c>
      <c r="M367" s="85" t="s">
        <v>3841</v>
      </c>
      <c r="N367" s="85">
        <v>80111700</v>
      </c>
      <c r="O367" s="85" t="s">
        <v>3842</v>
      </c>
      <c r="P367" s="85" t="s">
        <v>4202</v>
      </c>
      <c r="Q367" s="85">
        <v>156</v>
      </c>
      <c r="R367" s="89">
        <v>46030</v>
      </c>
      <c r="S367" s="85">
        <v>80</v>
      </c>
      <c r="T367" s="89">
        <v>46035</v>
      </c>
      <c r="U367" s="85" t="s">
        <v>3609</v>
      </c>
      <c r="V367" s="85" t="s">
        <v>135</v>
      </c>
      <c r="W367" s="85" t="s">
        <v>460</v>
      </c>
      <c r="X367" s="85">
        <v>1</v>
      </c>
      <c r="Y367" s="85" t="s">
        <v>3778</v>
      </c>
      <c r="Z367" s="85" t="s">
        <v>4201</v>
      </c>
      <c r="AA367" s="85" t="s">
        <v>138</v>
      </c>
      <c r="AB367" s="85" t="s">
        <v>139</v>
      </c>
      <c r="AC367" s="85" t="s">
        <v>461</v>
      </c>
      <c r="AD367" s="85"/>
      <c r="AE367" s="85">
        <v>52561097</v>
      </c>
      <c r="AF367" s="85">
        <v>1</v>
      </c>
      <c r="AG367" s="89">
        <v>26313</v>
      </c>
      <c r="AH367" s="85" t="s">
        <v>4203</v>
      </c>
      <c r="AI367" s="85" t="e">
        <v>#REF!</v>
      </c>
      <c r="AJ367" s="92" t="s">
        <v>4204</v>
      </c>
      <c r="AK367" s="85" t="s">
        <v>2253</v>
      </c>
      <c r="AL367" s="85" t="s">
        <v>3187</v>
      </c>
      <c r="AM367" s="85" t="s">
        <v>385</v>
      </c>
      <c r="AN367" s="85" t="s">
        <v>3712</v>
      </c>
      <c r="AO367" s="85">
        <v>79553844</v>
      </c>
      <c r="AP367" s="85" t="s">
        <v>3713</v>
      </c>
      <c r="AQ367" s="85"/>
      <c r="AR367" s="85"/>
      <c r="AS367" s="89">
        <v>46062</v>
      </c>
      <c r="AT367" s="85"/>
      <c r="AU367" s="85"/>
      <c r="AV367" s="85"/>
      <c r="AW367" s="85"/>
      <c r="AX367" s="85" t="s">
        <v>3714</v>
      </c>
      <c r="AY367" s="85" t="s">
        <v>147</v>
      </c>
      <c r="AZ367" s="105">
        <v>46031</v>
      </c>
      <c r="BA367" s="105">
        <v>46032</v>
      </c>
      <c r="BB367" s="115">
        <v>24520000</v>
      </c>
      <c r="BC367" s="105">
        <v>46038</v>
      </c>
      <c r="BD367" s="105">
        <v>46280</v>
      </c>
      <c r="BE367" s="105">
        <f t="shared" si="14"/>
        <v>46280</v>
      </c>
      <c r="BF367" s="122"/>
      <c r="BG367" s="85" t="s">
        <v>929</v>
      </c>
      <c r="BH367" s="110">
        <v>3065000</v>
      </c>
      <c r="BI367" s="85"/>
      <c r="BJ367" s="85"/>
      <c r="BK367" s="85"/>
      <c r="BL367" s="85"/>
      <c r="BM367" s="85"/>
      <c r="BN367" s="85"/>
      <c r="BO367" s="85"/>
      <c r="BP367" s="85"/>
      <c r="BQ367" s="85"/>
      <c r="BR367" s="85"/>
      <c r="BS367" s="85"/>
      <c r="BT367" s="85"/>
      <c r="BU367" s="85"/>
      <c r="BV367" s="85"/>
      <c r="BW367" s="85"/>
      <c r="BX367" s="85"/>
      <c r="BY367" s="85"/>
      <c r="BZ367" s="85"/>
      <c r="CA367" s="85"/>
      <c r="CB367" s="85"/>
      <c r="CC367" s="85"/>
      <c r="CD367" s="85"/>
      <c r="CE367" s="85"/>
      <c r="CF367" s="85"/>
      <c r="CG367" s="85"/>
      <c r="CH367" s="85"/>
      <c r="CI367" s="85"/>
      <c r="CJ367" s="85"/>
      <c r="CK367" s="85"/>
      <c r="CL367" s="85">
        <v>0</v>
      </c>
      <c r="CM367" s="110">
        <v>24520000</v>
      </c>
      <c r="CN367" s="85"/>
      <c r="CO367" s="89">
        <v>46280</v>
      </c>
      <c r="CP367" s="89">
        <f t="shared" si="13"/>
        <v>46460</v>
      </c>
      <c r="CQ367" s="115">
        <v>24520000</v>
      </c>
      <c r="CR367" s="85" t="s">
        <v>149</v>
      </c>
      <c r="CS367" s="89">
        <v>46036</v>
      </c>
      <c r="CT367" s="128">
        <v>3346101069567</v>
      </c>
      <c r="CU367" s="85"/>
      <c r="CV367" s="85"/>
      <c r="CW367" s="85" t="s">
        <v>3846</v>
      </c>
      <c r="CX367" s="85" t="s">
        <v>461</v>
      </c>
      <c r="CY367" s="85" t="s">
        <v>1214</v>
      </c>
      <c r="CZ367" s="85">
        <v>2583</v>
      </c>
      <c r="DA367" s="85" t="s">
        <v>3614</v>
      </c>
      <c r="DB367" s="85">
        <v>5</v>
      </c>
      <c r="DC367" s="85" t="s">
        <v>153</v>
      </c>
      <c r="DD367" s="85"/>
      <c r="DE367" s="85"/>
      <c r="DF367" s="85"/>
      <c r="DG367" s="85"/>
      <c r="DH367" s="85"/>
      <c r="DI367" s="85"/>
      <c r="DJ367" s="85"/>
      <c r="DK367" s="85"/>
      <c r="DL367" s="85"/>
      <c r="DM367" s="85"/>
      <c r="DN367" s="85"/>
      <c r="DO367" s="85"/>
      <c r="DP367" s="85"/>
      <c r="DQ367" s="85"/>
      <c r="DR367" s="85"/>
      <c r="DS367" s="85"/>
      <c r="DT367" s="86"/>
      <c r="DU367" s="81"/>
      <c r="DV367" s="72"/>
      <c r="DW367" s="72"/>
      <c r="DX367" s="72"/>
      <c r="DY367" s="72"/>
      <c r="DZ367" s="74"/>
      <c r="EA367" s="68"/>
      <c r="EB367" s="68"/>
      <c r="EC367" s="68"/>
      <c r="ED367" s="68"/>
      <c r="EE367" s="68"/>
      <c r="EF367" s="68"/>
      <c r="EG367" s="68"/>
      <c r="EH367" s="68"/>
      <c r="EI367" s="68"/>
      <c r="EJ367" s="68"/>
      <c r="EK367" s="68"/>
    </row>
    <row r="368" spans="1:141" ht="30" customHeight="1">
      <c r="A368" s="3" t="s">
        <v>4104</v>
      </c>
      <c r="B368" s="84">
        <v>2026</v>
      </c>
      <c r="C368" s="85" t="s">
        <v>4205</v>
      </c>
      <c r="D368" s="85"/>
      <c r="E368" s="85" t="s">
        <v>125</v>
      </c>
      <c r="F368" s="85">
        <v>147365</v>
      </c>
      <c r="G368" s="89">
        <v>46031</v>
      </c>
      <c r="H368" s="85" t="s">
        <v>3836</v>
      </c>
      <c r="I368" s="85" t="s">
        <v>4206</v>
      </c>
      <c r="J368" s="92" t="s">
        <v>4207</v>
      </c>
      <c r="K368" s="92" t="s">
        <v>4208</v>
      </c>
      <c r="L368" s="85" t="s">
        <v>4209</v>
      </c>
      <c r="M368" s="85" t="s">
        <v>3841</v>
      </c>
      <c r="N368" s="85">
        <v>80111700</v>
      </c>
      <c r="O368" s="85" t="s">
        <v>3842</v>
      </c>
      <c r="P368" s="85" t="s">
        <v>4210</v>
      </c>
      <c r="Q368" s="85">
        <v>156</v>
      </c>
      <c r="R368" s="89">
        <v>46030</v>
      </c>
      <c r="S368" s="85">
        <v>82</v>
      </c>
      <c r="T368" s="89">
        <v>46035</v>
      </c>
      <c r="U368" s="85" t="s">
        <v>3609</v>
      </c>
      <c r="V368" s="85" t="s">
        <v>135</v>
      </c>
      <c r="W368" s="85" t="s">
        <v>460</v>
      </c>
      <c r="X368" s="85">
        <v>1</v>
      </c>
      <c r="Y368" s="85" t="s">
        <v>3778</v>
      </c>
      <c r="Z368" s="85" t="s">
        <v>4209</v>
      </c>
      <c r="AA368" s="85" t="s">
        <v>138</v>
      </c>
      <c r="AB368" s="85" t="s">
        <v>164</v>
      </c>
      <c r="AC368" s="85" t="s">
        <v>447</v>
      </c>
      <c r="AD368" s="85"/>
      <c r="AE368" s="85">
        <v>1233903612</v>
      </c>
      <c r="AF368" s="85">
        <v>1</v>
      </c>
      <c r="AG368" s="89">
        <v>36147</v>
      </c>
      <c r="AH368" s="85" t="s">
        <v>4211</v>
      </c>
      <c r="AI368" s="85"/>
      <c r="AJ368" s="92">
        <v>3174958698</v>
      </c>
      <c r="AK368" s="85" t="s">
        <v>4212</v>
      </c>
      <c r="AL368" s="85" t="s">
        <v>3187</v>
      </c>
      <c r="AM368" s="85" t="s">
        <v>144</v>
      </c>
      <c r="AN368" s="85" t="s">
        <v>3712</v>
      </c>
      <c r="AO368" s="85">
        <v>79553844</v>
      </c>
      <c r="AP368" s="85" t="s">
        <v>3713</v>
      </c>
      <c r="AQ368" s="85"/>
      <c r="AR368" s="85"/>
      <c r="AS368" s="89">
        <v>46062</v>
      </c>
      <c r="AT368" s="85"/>
      <c r="AU368" s="85"/>
      <c r="AV368" s="85"/>
      <c r="AW368" s="85"/>
      <c r="AX368" s="85" t="s">
        <v>3714</v>
      </c>
      <c r="AY368" s="85" t="s">
        <v>147</v>
      </c>
      <c r="AZ368" s="105">
        <v>46031</v>
      </c>
      <c r="BA368" s="105">
        <v>46032</v>
      </c>
      <c r="BB368" s="115">
        <v>24520000</v>
      </c>
      <c r="BC368" s="105">
        <v>46036</v>
      </c>
      <c r="BD368" s="105">
        <v>46278</v>
      </c>
      <c r="BE368" s="105">
        <f t="shared" si="14"/>
        <v>46278</v>
      </c>
      <c r="BF368" s="122"/>
      <c r="BG368" s="85" t="s">
        <v>929</v>
      </c>
      <c r="BH368" s="110">
        <v>3065000</v>
      </c>
      <c r="BI368" s="85"/>
      <c r="BJ368" s="85"/>
      <c r="BK368" s="85"/>
      <c r="BL368" s="85"/>
      <c r="BM368" s="85"/>
      <c r="BN368" s="85"/>
      <c r="BO368" s="85"/>
      <c r="BP368" s="85"/>
      <c r="BQ368" s="85"/>
      <c r="BR368" s="85"/>
      <c r="BS368" s="85"/>
      <c r="BT368" s="85"/>
      <c r="BU368" s="85"/>
      <c r="BV368" s="85"/>
      <c r="BW368" s="85"/>
      <c r="BX368" s="85"/>
      <c r="BY368" s="85"/>
      <c r="BZ368" s="85"/>
      <c r="CA368" s="85"/>
      <c r="CB368" s="85"/>
      <c r="CC368" s="85"/>
      <c r="CD368" s="85"/>
      <c r="CE368" s="85"/>
      <c r="CF368" s="85"/>
      <c r="CG368" s="85"/>
      <c r="CH368" s="85"/>
      <c r="CI368" s="85"/>
      <c r="CJ368" s="85"/>
      <c r="CK368" s="85"/>
      <c r="CL368" s="85">
        <v>0</v>
      </c>
      <c r="CM368" s="110">
        <v>24520000</v>
      </c>
      <c r="CN368" s="85"/>
      <c r="CO368" s="89">
        <v>46278</v>
      </c>
      <c r="CP368" s="89">
        <f t="shared" si="13"/>
        <v>46458</v>
      </c>
      <c r="CQ368" s="115">
        <v>24520000</v>
      </c>
      <c r="CR368" s="85" t="s">
        <v>223</v>
      </c>
      <c r="CS368" s="89">
        <v>46034</v>
      </c>
      <c r="CT368" s="128">
        <v>1444101252947</v>
      </c>
      <c r="CU368" s="85"/>
      <c r="CV368" s="85"/>
      <c r="CW368" s="85" t="s">
        <v>3846</v>
      </c>
      <c r="CX368" s="85" t="s">
        <v>447</v>
      </c>
      <c r="CY368" s="85" t="s">
        <v>1713</v>
      </c>
      <c r="CZ368" s="85">
        <v>2583</v>
      </c>
      <c r="DA368" s="85" t="s">
        <v>3614</v>
      </c>
      <c r="DB368" s="85">
        <v>5</v>
      </c>
      <c r="DC368" s="85" t="s">
        <v>153</v>
      </c>
      <c r="DD368" s="85"/>
      <c r="DE368" s="85"/>
      <c r="DF368" s="85"/>
      <c r="DG368" s="85"/>
      <c r="DH368" s="85"/>
      <c r="DI368" s="85"/>
      <c r="DJ368" s="85"/>
      <c r="DK368" s="85"/>
      <c r="DL368" s="85"/>
      <c r="DM368" s="85"/>
      <c r="DN368" s="85"/>
      <c r="DO368" s="85"/>
      <c r="DP368" s="85"/>
      <c r="DQ368" s="85"/>
      <c r="DR368" s="85"/>
      <c r="DS368" s="85"/>
      <c r="DT368" s="86"/>
      <c r="DU368" s="81"/>
      <c r="DV368" s="72"/>
      <c r="DW368" s="72"/>
      <c r="DX368" s="72"/>
      <c r="DY368" s="72"/>
      <c r="DZ368" s="74"/>
      <c r="EA368" s="68"/>
      <c r="EB368" s="68"/>
      <c r="EC368" s="68"/>
      <c r="ED368" s="68"/>
      <c r="EE368" s="68"/>
      <c r="EF368" s="68"/>
      <c r="EG368" s="68"/>
      <c r="EH368" s="68"/>
      <c r="EI368" s="68"/>
      <c r="EJ368" s="68"/>
      <c r="EK368" s="68"/>
    </row>
    <row r="369" spans="1:141" ht="30" customHeight="1">
      <c r="A369" s="3" t="s">
        <v>4104</v>
      </c>
      <c r="B369" s="84">
        <v>2026</v>
      </c>
      <c r="C369" s="85" t="s">
        <v>4213</v>
      </c>
      <c r="D369" s="85"/>
      <c r="E369" s="85" t="s">
        <v>125</v>
      </c>
      <c r="F369" s="85">
        <v>147365</v>
      </c>
      <c r="G369" s="89">
        <v>46031</v>
      </c>
      <c r="H369" s="85" t="s">
        <v>3836</v>
      </c>
      <c r="I369" s="85" t="s">
        <v>4214</v>
      </c>
      <c r="J369" s="92" t="s">
        <v>4215</v>
      </c>
      <c r="K369" s="92" t="s">
        <v>4216</v>
      </c>
      <c r="L369" s="85" t="s">
        <v>4217</v>
      </c>
      <c r="M369" s="85" t="s">
        <v>3841</v>
      </c>
      <c r="N369" s="85">
        <v>80111700</v>
      </c>
      <c r="O369" s="85" t="s">
        <v>3842</v>
      </c>
      <c r="P369" s="85" t="s">
        <v>4218</v>
      </c>
      <c r="Q369" s="85">
        <v>156</v>
      </c>
      <c r="R369" s="89">
        <v>46030</v>
      </c>
      <c r="S369" s="85">
        <v>83</v>
      </c>
      <c r="T369" s="89">
        <v>46035</v>
      </c>
      <c r="U369" s="85" t="s">
        <v>3609</v>
      </c>
      <c r="V369" s="85" t="s">
        <v>135</v>
      </c>
      <c r="W369" s="85" t="s">
        <v>460</v>
      </c>
      <c r="X369" s="85">
        <v>1</v>
      </c>
      <c r="Y369" s="85" t="s">
        <v>4178</v>
      </c>
      <c r="Z369" s="85" t="s">
        <v>4217</v>
      </c>
      <c r="AA369" s="85" t="s">
        <v>138</v>
      </c>
      <c r="AB369" s="85" t="s">
        <v>139</v>
      </c>
      <c r="AC369" s="85" t="s">
        <v>203</v>
      </c>
      <c r="AD369" s="85"/>
      <c r="AE369" s="85">
        <v>1019144420</v>
      </c>
      <c r="AF369" s="85">
        <v>9</v>
      </c>
      <c r="AG369" s="89">
        <v>36115</v>
      </c>
      <c r="AH369" s="85" t="s">
        <v>4219</v>
      </c>
      <c r="AI369" s="85"/>
      <c r="AJ369" s="92">
        <v>3105629625</v>
      </c>
      <c r="AK369" s="85" t="s">
        <v>4220</v>
      </c>
      <c r="AL369" s="85" t="s">
        <v>3187</v>
      </c>
      <c r="AM369" s="85" t="s">
        <v>144</v>
      </c>
      <c r="AN369" s="85" t="s">
        <v>3712</v>
      </c>
      <c r="AO369" s="85">
        <v>79553844</v>
      </c>
      <c r="AP369" s="85" t="s">
        <v>3713</v>
      </c>
      <c r="AQ369" s="85"/>
      <c r="AR369" s="85"/>
      <c r="AS369" s="89">
        <v>46062</v>
      </c>
      <c r="AT369" s="85"/>
      <c r="AU369" s="85"/>
      <c r="AV369" s="85"/>
      <c r="AW369" s="85"/>
      <c r="AX369" s="85" t="s">
        <v>3714</v>
      </c>
      <c r="AY369" s="85" t="s">
        <v>147</v>
      </c>
      <c r="AZ369" s="105">
        <v>46031</v>
      </c>
      <c r="BA369" s="105">
        <v>46032</v>
      </c>
      <c r="BB369" s="115">
        <v>24520000</v>
      </c>
      <c r="BC369" s="105">
        <v>46036</v>
      </c>
      <c r="BD369" s="105">
        <v>46278</v>
      </c>
      <c r="BE369" s="105">
        <f t="shared" si="14"/>
        <v>46278</v>
      </c>
      <c r="BF369" s="122"/>
      <c r="BG369" s="85" t="s">
        <v>929</v>
      </c>
      <c r="BH369" s="110">
        <v>3065000</v>
      </c>
      <c r="BI369" s="85"/>
      <c r="BJ369" s="85"/>
      <c r="BK369" s="85"/>
      <c r="BL369" s="85"/>
      <c r="BM369" s="85"/>
      <c r="BN369" s="85"/>
      <c r="BO369" s="85"/>
      <c r="BP369" s="85"/>
      <c r="BQ369" s="85"/>
      <c r="BR369" s="85"/>
      <c r="BS369" s="85"/>
      <c r="BT369" s="85"/>
      <c r="BU369" s="85"/>
      <c r="BV369" s="85"/>
      <c r="BW369" s="85"/>
      <c r="BX369" s="85"/>
      <c r="BY369" s="85"/>
      <c r="BZ369" s="85"/>
      <c r="CA369" s="85"/>
      <c r="CB369" s="85"/>
      <c r="CC369" s="85"/>
      <c r="CD369" s="85"/>
      <c r="CE369" s="85"/>
      <c r="CF369" s="85"/>
      <c r="CG369" s="85"/>
      <c r="CH369" s="85"/>
      <c r="CI369" s="85"/>
      <c r="CJ369" s="85"/>
      <c r="CK369" s="85"/>
      <c r="CL369" s="85">
        <v>0</v>
      </c>
      <c r="CM369" s="110">
        <v>24520000</v>
      </c>
      <c r="CN369" s="85"/>
      <c r="CO369" s="89">
        <v>46278</v>
      </c>
      <c r="CP369" s="89">
        <f t="shared" si="13"/>
        <v>46458</v>
      </c>
      <c r="CQ369" s="115">
        <v>24520000</v>
      </c>
      <c r="CR369" s="85" t="s">
        <v>149</v>
      </c>
      <c r="CS369" s="89">
        <v>46035</v>
      </c>
      <c r="CT369" s="128">
        <v>3344101271451</v>
      </c>
      <c r="CU369" s="85"/>
      <c r="CV369" s="85"/>
      <c r="CW369" s="85" t="s">
        <v>3846</v>
      </c>
      <c r="CX369" s="85" t="s">
        <v>203</v>
      </c>
      <c r="CY369" s="85" t="s">
        <v>4221</v>
      </c>
      <c r="CZ369" s="85">
        <v>2583</v>
      </c>
      <c r="DA369" s="85" t="s">
        <v>3614</v>
      </c>
      <c r="DB369" s="85">
        <v>5</v>
      </c>
      <c r="DC369" s="85" t="s">
        <v>153</v>
      </c>
      <c r="DD369" s="85"/>
      <c r="DE369" s="85"/>
      <c r="DF369" s="85"/>
      <c r="DG369" s="85"/>
      <c r="DH369" s="85"/>
      <c r="DI369" s="85"/>
      <c r="DJ369" s="85"/>
      <c r="DK369" s="85"/>
      <c r="DL369" s="85"/>
      <c r="DM369" s="85"/>
      <c r="DN369" s="85"/>
      <c r="DO369" s="85"/>
      <c r="DP369" s="85"/>
      <c r="DQ369" s="85"/>
      <c r="DR369" s="85"/>
      <c r="DS369" s="85"/>
      <c r="DT369" s="86"/>
      <c r="DU369" s="81"/>
      <c r="DV369" s="72"/>
      <c r="DW369" s="72"/>
      <c r="DX369" s="72"/>
      <c r="DY369" s="72"/>
      <c r="DZ369" s="74"/>
      <c r="EA369" s="68"/>
      <c r="EB369" s="68"/>
      <c r="EC369" s="68"/>
      <c r="ED369" s="68"/>
      <c r="EE369" s="68"/>
      <c r="EF369" s="68"/>
      <c r="EG369" s="68"/>
      <c r="EH369" s="68"/>
      <c r="EI369" s="68"/>
      <c r="EJ369" s="68"/>
      <c r="EK369" s="68"/>
    </row>
    <row r="370" spans="1:141" ht="30" customHeight="1">
      <c r="A370" s="3" t="s">
        <v>4104</v>
      </c>
      <c r="B370" s="84">
        <v>2026</v>
      </c>
      <c r="C370" s="85" t="s">
        <v>4222</v>
      </c>
      <c r="D370" s="85"/>
      <c r="E370" s="85" t="s">
        <v>125</v>
      </c>
      <c r="F370" s="85">
        <v>147365</v>
      </c>
      <c r="G370" s="89">
        <v>46031</v>
      </c>
      <c r="H370" s="85" t="s">
        <v>3836</v>
      </c>
      <c r="I370" s="85" t="s">
        <v>4223</v>
      </c>
      <c r="J370" s="92" t="s">
        <v>4224</v>
      </c>
      <c r="K370" s="92" t="s">
        <v>4225</v>
      </c>
      <c r="L370" s="85" t="s">
        <v>4226</v>
      </c>
      <c r="M370" s="85" t="s">
        <v>3841</v>
      </c>
      <c r="N370" s="85">
        <v>80111700</v>
      </c>
      <c r="O370" s="85" t="s">
        <v>3842</v>
      </c>
      <c r="P370" s="85" t="s">
        <v>4227</v>
      </c>
      <c r="Q370" s="85">
        <v>156</v>
      </c>
      <c r="R370" s="89">
        <v>46030</v>
      </c>
      <c r="S370" s="85">
        <v>84</v>
      </c>
      <c r="T370" s="89">
        <v>46035</v>
      </c>
      <c r="U370" s="85" t="s">
        <v>3609</v>
      </c>
      <c r="V370" s="85" t="s">
        <v>135</v>
      </c>
      <c r="W370" s="85" t="s">
        <v>460</v>
      </c>
      <c r="X370" s="85">
        <v>1</v>
      </c>
      <c r="Y370" s="85" t="s">
        <v>3778</v>
      </c>
      <c r="Z370" s="85" t="s">
        <v>4226</v>
      </c>
      <c r="AA370" s="85" t="s">
        <v>138</v>
      </c>
      <c r="AB370" s="85" t="s">
        <v>139</v>
      </c>
      <c r="AC370" s="85" t="s">
        <v>461</v>
      </c>
      <c r="AD370" s="85"/>
      <c r="AE370" s="85">
        <v>52803584</v>
      </c>
      <c r="AF370" s="85">
        <v>5</v>
      </c>
      <c r="AG370" s="89">
        <v>29708</v>
      </c>
      <c r="AH370" s="85" t="s">
        <v>4228</v>
      </c>
      <c r="AI370" s="85"/>
      <c r="AJ370" s="92">
        <v>3188879564</v>
      </c>
      <c r="AK370" s="85" t="s">
        <v>4229</v>
      </c>
      <c r="AL370" s="85" t="s">
        <v>3187</v>
      </c>
      <c r="AM370" s="85" t="s">
        <v>222</v>
      </c>
      <c r="AN370" s="85" t="s">
        <v>3712</v>
      </c>
      <c r="AO370" s="85">
        <v>79553844</v>
      </c>
      <c r="AP370" s="85" t="s">
        <v>3713</v>
      </c>
      <c r="AQ370" s="85"/>
      <c r="AR370" s="85"/>
      <c r="AS370" s="89">
        <v>46062</v>
      </c>
      <c r="AT370" s="85"/>
      <c r="AU370" s="85"/>
      <c r="AV370" s="85"/>
      <c r="AW370" s="85"/>
      <c r="AX370" s="85" t="s">
        <v>3714</v>
      </c>
      <c r="AY370" s="85" t="s">
        <v>147</v>
      </c>
      <c r="AZ370" s="105">
        <v>46031</v>
      </c>
      <c r="BA370" s="105">
        <v>46032</v>
      </c>
      <c r="BB370" s="115">
        <v>24520000</v>
      </c>
      <c r="BC370" s="105">
        <v>46036</v>
      </c>
      <c r="BD370" s="105">
        <v>46278</v>
      </c>
      <c r="BE370" s="105">
        <f t="shared" si="14"/>
        <v>46278</v>
      </c>
      <c r="BF370" s="122"/>
      <c r="BG370" s="85" t="s">
        <v>929</v>
      </c>
      <c r="BH370" s="110">
        <v>3065000</v>
      </c>
      <c r="BI370" s="85"/>
      <c r="BJ370" s="85"/>
      <c r="BK370" s="85"/>
      <c r="BL370" s="85"/>
      <c r="BM370" s="85"/>
      <c r="BN370" s="85"/>
      <c r="BO370" s="85"/>
      <c r="BP370" s="85"/>
      <c r="BQ370" s="85"/>
      <c r="BR370" s="85"/>
      <c r="BS370" s="85"/>
      <c r="BT370" s="85"/>
      <c r="BU370" s="85"/>
      <c r="BV370" s="85"/>
      <c r="BW370" s="85"/>
      <c r="BX370" s="85"/>
      <c r="BY370" s="85"/>
      <c r="BZ370" s="85"/>
      <c r="CA370" s="85"/>
      <c r="CB370" s="85"/>
      <c r="CC370" s="85"/>
      <c r="CD370" s="85"/>
      <c r="CE370" s="85"/>
      <c r="CF370" s="85"/>
      <c r="CG370" s="85"/>
      <c r="CH370" s="85"/>
      <c r="CI370" s="85"/>
      <c r="CJ370" s="85"/>
      <c r="CK370" s="85"/>
      <c r="CL370" s="85">
        <v>0</v>
      </c>
      <c r="CM370" s="110">
        <v>24520000</v>
      </c>
      <c r="CN370" s="85"/>
      <c r="CO370" s="89">
        <v>46278</v>
      </c>
      <c r="CP370" s="89">
        <f t="shared" si="13"/>
        <v>46458</v>
      </c>
      <c r="CQ370" s="115">
        <v>24520000</v>
      </c>
      <c r="CR370" s="85" t="s">
        <v>956</v>
      </c>
      <c r="CS370" s="89">
        <v>46033</v>
      </c>
      <c r="CT370" s="128">
        <v>3344101271433</v>
      </c>
      <c r="CU370" s="85"/>
      <c r="CV370" s="85"/>
      <c r="CW370" s="85" t="s">
        <v>3846</v>
      </c>
      <c r="CX370" s="85" t="s">
        <v>461</v>
      </c>
      <c r="CY370" s="85" t="s">
        <v>957</v>
      </c>
      <c r="CZ370" s="85">
        <v>2583</v>
      </c>
      <c r="DA370" s="85" t="s">
        <v>3614</v>
      </c>
      <c r="DB370" s="85">
        <v>5</v>
      </c>
      <c r="DC370" s="85" t="s">
        <v>153</v>
      </c>
      <c r="DD370" s="85"/>
      <c r="DE370" s="85"/>
      <c r="DF370" s="85"/>
      <c r="DG370" s="85"/>
      <c r="DH370" s="85"/>
      <c r="DI370" s="85"/>
      <c r="DJ370" s="85"/>
      <c r="DK370" s="85"/>
      <c r="DL370" s="85"/>
      <c r="DM370" s="85"/>
      <c r="DN370" s="85"/>
      <c r="DO370" s="85"/>
      <c r="DP370" s="85"/>
      <c r="DQ370" s="85"/>
      <c r="DR370" s="85"/>
      <c r="DS370" s="85"/>
      <c r="DT370" s="86"/>
      <c r="DU370" s="81"/>
      <c r="DV370" s="72"/>
      <c r="DW370" s="72"/>
      <c r="DX370" s="72"/>
      <c r="DY370" s="72"/>
      <c r="DZ370" s="74"/>
      <c r="EA370" s="68"/>
      <c r="EB370" s="68"/>
      <c r="EC370" s="68"/>
      <c r="ED370" s="68"/>
      <c r="EE370" s="68"/>
      <c r="EF370" s="68"/>
      <c r="EG370" s="68"/>
      <c r="EH370" s="68"/>
      <c r="EI370" s="68"/>
      <c r="EJ370" s="68"/>
      <c r="EK370" s="68"/>
    </row>
    <row r="371" spans="1:141" ht="30" customHeight="1">
      <c r="A371" s="3" t="s">
        <v>4104</v>
      </c>
      <c r="B371" s="84">
        <v>2026</v>
      </c>
      <c r="C371" s="85" t="s">
        <v>4230</v>
      </c>
      <c r="D371" s="85"/>
      <c r="E371" s="85" t="s">
        <v>125</v>
      </c>
      <c r="F371" s="85">
        <v>147365</v>
      </c>
      <c r="G371" s="89">
        <v>46031</v>
      </c>
      <c r="H371" s="85" t="s">
        <v>3836</v>
      </c>
      <c r="I371" s="85" t="s">
        <v>4231</v>
      </c>
      <c r="J371" s="92" t="s">
        <v>4232</v>
      </c>
      <c r="K371" s="92" t="s">
        <v>4233</v>
      </c>
      <c r="L371" s="85" t="s">
        <v>4234</v>
      </c>
      <c r="M371" s="85" t="s">
        <v>3841</v>
      </c>
      <c r="N371" s="85">
        <v>80111700</v>
      </c>
      <c r="O371" s="85" t="s">
        <v>3842</v>
      </c>
      <c r="P371" s="85" t="s">
        <v>4235</v>
      </c>
      <c r="Q371" s="85">
        <v>156</v>
      </c>
      <c r="R371" s="89">
        <v>46030</v>
      </c>
      <c r="S371" s="85">
        <v>85</v>
      </c>
      <c r="T371" s="89">
        <v>46035</v>
      </c>
      <c r="U371" s="85" t="s">
        <v>3609</v>
      </c>
      <c r="V371" s="85" t="s">
        <v>135</v>
      </c>
      <c r="W371" s="85" t="s">
        <v>460</v>
      </c>
      <c r="X371" s="85">
        <v>1</v>
      </c>
      <c r="Y371" s="85" t="s">
        <v>3778</v>
      </c>
      <c r="Z371" s="85" t="s">
        <v>4234</v>
      </c>
      <c r="AA371" s="85" t="s">
        <v>138</v>
      </c>
      <c r="AB371" s="85" t="s">
        <v>164</v>
      </c>
      <c r="AC371" s="85" t="s">
        <v>218</v>
      </c>
      <c r="AD371" s="85"/>
      <c r="AE371" s="85">
        <v>82382832</v>
      </c>
      <c r="AF371" s="85">
        <v>8</v>
      </c>
      <c r="AG371" s="89">
        <v>24033</v>
      </c>
      <c r="AH371" s="85" t="s">
        <v>4236</v>
      </c>
      <c r="AI371" s="85"/>
      <c r="AJ371" s="92">
        <v>3107992630</v>
      </c>
      <c r="AK371" s="85" t="s">
        <v>4012</v>
      </c>
      <c r="AL371" s="85" t="s">
        <v>3187</v>
      </c>
      <c r="AM371" s="85" t="s">
        <v>234</v>
      </c>
      <c r="AN371" s="85" t="s">
        <v>3712</v>
      </c>
      <c r="AO371" s="85">
        <v>79553844</v>
      </c>
      <c r="AP371" s="85" t="s">
        <v>3713</v>
      </c>
      <c r="AQ371" s="85"/>
      <c r="AR371" s="85"/>
      <c r="AS371" s="89">
        <v>46062</v>
      </c>
      <c r="AT371" s="85"/>
      <c r="AU371" s="85"/>
      <c r="AV371" s="85"/>
      <c r="AW371" s="85"/>
      <c r="AX371" s="85" t="s">
        <v>3714</v>
      </c>
      <c r="AY371" s="85" t="s">
        <v>147</v>
      </c>
      <c r="AZ371" s="105">
        <v>46031</v>
      </c>
      <c r="BA371" s="105">
        <v>46032</v>
      </c>
      <c r="BB371" s="115">
        <v>24520000</v>
      </c>
      <c r="BC371" s="105">
        <v>46036</v>
      </c>
      <c r="BD371" s="105">
        <v>46278</v>
      </c>
      <c r="BE371" s="105">
        <f t="shared" si="14"/>
        <v>46278</v>
      </c>
      <c r="BF371" s="122"/>
      <c r="BG371" s="85" t="s">
        <v>929</v>
      </c>
      <c r="BH371" s="110">
        <v>3065000</v>
      </c>
      <c r="BI371" s="85"/>
      <c r="BJ371" s="85"/>
      <c r="BK371" s="85"/>
      <c r="BL371" s="85"/>
      <c r="BM371" s="85"/>
      <c r="BN371" s="85"/>
      <c r="BO371" s="85"/>
      <c r="BP371" s="85"/>
      <c r="BQ371" s="85"/>
      <c r="BR371" s="85"/>
      <c r="BS371" s="85"/>
      <c r="BT371" s="85"/>
      <c r="BU371" s="85"/>
      <c r="BV371" s="85"/>
      <c r="BW371" s="85"/>
      <c r="BX371" s="85"/>
      <c r="BY371" s="85"/>
      <c r="BZ371" s="85"/>
      <c r="CA371" s="85"/>
      <c r="CB371" s="85"/>
      <c r="CC371" s="85"/>
      <c r="CD371" s="85"/>
      <c r="CE371" s="85"/>
      <c r="CF371" s="85"/>
      <c r="CG371" s="85"/>
      <c r="CH371" s="85"/>
      <c r="CI371" s="85"/>
      <c r="CJ371" s="85"/>
      <c r="CK371" s="85"/>
      <c r="CL371" s="85">
        <v>0</v>
      </c>
      <c r="CM371" s="110">
        <v>24520000</v>
      </c>
      <c r="CN371" s="85"/>
      <c r="CO371" s="89">
        <v>46278</v>
      </c>
      <c r="CP371" s="89">
        <f t="shared" si="13"/>
        <v>46458</v>
      </c>
      <c r="CQ371" s="115">
        <v>24520000</v>
      </c>
      <c r="CR371" s="85" t="s">
        <v>149</v>
      </c>
      <c r="CS371" s="89">
        <v>46035</v>
      </c>
      <c r="CT371" s="128">
        <v>2146101127314</v>
      </c>
      <c r="CU371" s="85"/>
      <c r="CV371" s="85"/>
      <c r="CW371" s="85" t="s">
        <v>3846</v>
      </c>
      <c r="CX371" s="85" t="s">
        <v>218</v>
      </c>
      <c r="CY371" s="85" t="s">
        <v>464</v>
      </c>
      <c r="CZ371" s="85">
        <v>2583</v>
      </c>
      <c r="DA371" s="85" t="s">
        <v>3614</v>
      </c>
      <c r="DB371" s="85">
        <v>5</v>
      </c>
      <c r="DC371" s="85" t="s">
        <v>153</v>
      </c>
      <c r="DD371" s="85"/>
      <c r="DE371" s="85"/>
      <c r="DF371" s="85"/>
      <c r="DG371" s="85"/>
      <c r="DH371" s="85"/>
      <c r="DI371" s="85"/>
      <c r="DJ371" s="85"/>
      <c r="DK371" s="85"/>
      <c r="DL371" s="85"/>
      <c r="DM371" s="85"/>
      <c r="DN371" s="85"/>
      <c r="DO371" s="85"/>
      <c r="DP371" s="85"/>
      <c r="DQ371" s="85"/>
      <c r="DR371" s="85"/>
      <c r="DS371" s="85"/>
      <c r="DT371" s="86"/>
      <c r="DU371" s="81"/>
      <c r="DV371" s="72"/>
      <c r="DW371" s="72"/>
      <c r="DX371" s="72"/>
      <c r="DY371" s="72"/>
      <c r="DZ371" s="74"/>
      <c r="EA371" s="68"/>
      <c r="EB371" s="68"/>
      <c r="EC371" s="68"/>
      <c r="ED371" s="68"/>
      <c r="EE371" s="68"/>
      <c r="EF371" s="68"/>
      <c r="EG371" s="68"/>
      <c r="EH371" s="68"/>
      <c r="EI371" s="68"/>
      <c r="EJ371" s="68"/>
      <c r="EK371" s="68"/>
    </row>
    <row r="372" spans="1:141" ht="30" customHeight="1">
      <c r="A372" s="3" t="s">
        <v>4104</v>
      </c>
      <c r="B372" s="84">
        <v>2026</v>
      </c>
      <c r="C372" s="85" t="s">
        <v>4237</v>
      </c>
      <c r="D372" s="85"/>
      <c r="E372" s="85" t="s">
        <v>125</v>
      </c>
      <c r="F372" s="85">
        <v>147365</v>
      </c>
      <c r="G372" s="89">
        <v>46031</v>
      </c>
      <c r="H372" s="85" t="s">
        <v>3836</v>
      </c>
      <c r="I372" s="85" t="s">
        <v>4238</v>
      </c>
      <c r="J372" s="92" t="s">
        <v>4239</v>
      </c>
      <c r="K372" s="92" t="s">
        <v>4240</v>
      </c>
      <c r="L372" s="85" t="s">
        <v>4241</v>
      </c>
      <c r="M372" s="85" t="s">
        <v>3841</v>
      </c>
      <c r="N372" s="85">
        <v>80111700</v>
      </c>
      <c r="O372" s="85" t="s">
        <v>3842</v>
      </c>
      <c r="P372" s="85" t="s">
        <v>4242</v>
      </c>
      <c r="Q372" s="85">
        <v>156</v>
      </c>
      <c r="R372" s="89">
        <v>46030</v>
      </c>
      <c r="S372" s="85">
        <v>86</v>
      </c>
      <c r="T372" s="89">
        <v>46035</v>
      </c>
      <c r="U372" s="85" t="s">
        <v>3609</v>
      </c>
      <c r="V372" s="85" t="s">
        <v>135</v>
      </c>
      <c r="W372" s="85" t="s">
        <v>460</v>
      </c>
      <c r="X372" s="85">
        <v>1</v>
      </c>
      <c r="Y372" s="85" t="s">
        <v>3778</v>
      </c>
      <c r="Z372" s="85" t="s">
        <v>4241</v>
      </c>
      <c r="AA372" s="85" t="s">
        <v>138</v>
      </c>
      <c r="AB372" s="85" t="s">
        <v>139</v>
      </c>
      <c r="AC372" s="85" t="s">
        <v>218</v>
      </c>
      <c r="AD372" s="85"/>
      <c r="AE372" s="85">
        <v>52584430</v>
      </c>
      <c r="AF372" s="85">
        <v>9</v>
      </c>
      <c r="AG372" s="89">
        <v>25688</v>
      </c>
      <c r="AH372" s="85" t="s">
        <v>4243</v>
      </c>
      <c r="AI372" s="85"/>
      <c r="AJ372" s="92">
        <v>3112006271</v>
      </c>
      <c r="AK372" s="85" t="s">
        <v>4244</v>
      </c>
      <c r="AL372" s="85" t="s">
        <v>3187</v>
      </c>
      <c r="AM372" s="85" t="s">
        <v>234</v>
      </c>
      <c r="AN372" s="85" t="s">
        <v>3712</v>
      </c>
      <c r="AO372" s="85">
        <v>79553844</v>
      </c>
      <c r="AP372" s="85" t="s">
        <v>3713</v>
      </c>
      <c r="AQ372" s="85"/>
      <c r="AR372" s="85"/>
      <c r="AS372" s="89">
        <v>46062</v>
      </c>
      <c r="AT372" s="85"/>
      <c r="AU372" s="85"/>
      <c r="AV372" s="85"/>
      <c r="AW372" s="85"/>
      <c r="AX372" s="85" t="s">
        <v>3714</v>
      </c>
      <c r="AY372" s="85" t="s">
        <v>147</v>
      </c>
      <c r="AZ372" s="105">
        <v>46031</v>
      </c>
      <c r="BA372" s="105">
        <v>46032</v>
      </c>
      <c r="BB372" s="115">
        <v>24520000</v>
      </c>
      <c r="BC372" s="105">
        <v>46036</v>
      </c>
      <c r="BD372" s="105">
        <v>46278</v>
      </c>
      <c r="BE372" s="105">
        <f t="shared" si="14"/>
        <v>46278</v>
      </c>
      <c r="BF372" s="122"/>
      <c r="BG372" s="85" t="s">
        <v>929</v>
      </c>
      <c r="BH372" s="110">
        <v>3065000</v>
      </c>
      <c r="BI372" s="85"/>
      <c r="BJ372" s="85"/>
      <c r="BK372" s="85"/>
      <c r="BL372" s="85"/>
      <c r="BM372" s="85"/>
      <c r="BN372" s="85"/>
      <c r="BO372" s="85"/>
      <c r="BP372" s="85"/>
      <c r="BQ372" s="85"/>
      <c r="BR372" s="85"/>
      <c r="BS372" s="85"/>
      <c r="BT372" s="85"/>
      <c r="BU372" s="85"/>
      <c r="BV372" s="85"/>
      <c r="BW372" s="85"/>
      <c r="BX372" s="85"/>
      <c r="BY372" s="85"/>
      <c r="BZ372" s="85"/>
      <c r="CA372" s="85"/>
      <c r="CB372" s="85"/>
      <c r="CC372" s="85"/>
      <c r="CD372" s="85"/>
      <c r="CE372" s="85"/>
      <c r="CF372" s="85"/>
      <c r="CG372" s="85"/>
      <c r="CH372" s="85"/>
      <c r="CI372" s="85"/>
      <c r="CJ372" s="85"/>
      <c r="CK372" s="85"/>
      <c r="CL372" s="85">
        <v>0</v>
      </c>
      <c r="CM372" s="110">
        <v>24520000</v>
      </c>
      <c r="CN372" s="85"/>
      <c r="CO372" s="89">
        <v>46278</v>
      </c>
      <c r="CP372" s="89">
        <f t="shared" si="13"/>
        <v>46458</v>
      </c>
      <c r="CQ372" s="115">
        <v>24520000</v>
      </c>
      <c r="CR372" s="85" t="e">
        <v>#N/A</v>
      </c>
      <c r="CS372" s="89" t="e">
        <v>#N/A</v>
      </c>
      <c r="CT372" s="128" t="e">
        <v>#N/A</v>
      </c>
      <c r="CU372" s="85"/>
      <c r="CV372" s="85"/>
      <c r="CW372" s="85" t="s">
        <v>3846</v>
      </c>
      <c r="CX372" s="85" t="s">
        <v>218</v>
      </c>
      <c r="CY372" s="85" t="s">
        <v>4245</v>
      </c>
      <c r="CZ372" s="85">
        <v>2583</v>
      </c>
      <c r="DA372" s="85" t="s">
        <v>3614</v>
      </c>
      <c r="DB372" s="85">
        <v>5</v>
      </c>
      <c r="DC372" s="85" t="s">
        <v>153</v>
      </c>
      <c r="DD372" s="85"/>
      <c r="DE372" s="85"/>
      <c r="DF372" s="85"/>
      <c r="DG372" s="85"/>
      <c r="DH372" s="85"/>
      <c r="DI372" s="85"/>
      <c r="DJ372" s="85"/>
      <c r="DK372" s="85"/>
      <c r="DL372" s="85"/>
      <c r="DM372" s="85"/>
      <c r="DN372" s="85"/>
      <c r="DO372" s="85"/>
      <c r="DP372" s="85"/>
      <c r="DQ372" s="85"/>
      <c r="DR372" s="85"/>
      <c r="DS372" s="85"/>
      <c r="DT372" s="86"/>
      <c r="DU372" s="81"/>
      <c r="DV372" s="72"/>
      <c r="DW372" s="72"/>
      <c r="DX372" s="72"/>
      <c r="DY372" s="72"/>
      <c r="DZ372" s="74"/>
      <c r="EA372" s="68"/>
      <c r="EB372" s="68"/>
      <c r="EC372" s="68"/>
      <c r="ED372" s="68"/>
      <c r="EE372" s="68"/>
      <c r="EF372" s="68"/>
      <c r="EG372" s="68"/>
      <c r="EH372" s="68"/>
      <c r="EI372" s="68"/>
      <c r="EJ372" s="68"/>
      <c r="EK372" s="68"/>
    </row>
    <row r="373" spans="1:141" ht="30" customHeight="1">
      <c r="A373" s="3" t="s">
        <v>4104</v>
      </c>
      <c r="B373" s="84">
        <v>2026</v>
      </c>
      <c r="C373" s="85" t="s">
        <v>4246</v>
      </c>
      <c r="D373" s="85"/>
      <c r="E373" s="85" t="s">
        <v>125</v>
      </c>
      <c r="F373" s="85">
        <v>147365</v>
      </c>
      <c r="G373" s="89">
        <v>46031</v>
      </c>
      <c r="H373" s="85" t="s">
        <v>3836</v>
      </c>
      <c r="I373" s="85" t="s">
        <v>4247</v>
      </c>
      <c r="J373" s="92" t="s">
        <v>4248</v>
      </c>
      <c r="K373" s="92" t="s">
        <v>4249</v>
      </c>
      <c r="L373" s="85" t="s">
        <v>4250</v>
      </c>
      <c r="M373" s="85" t="s">
        <v>3841</v>
      </c>
      <c r="N373" s="85">
        <v>80111700</v>
      </c>
      <c r="O373" s="85" t="s">
        <v>3842</v>
      </c>
      <c r="P373" s="85" t="s">
        <v>4251</v>
      </c>
      <c r="Q373" s="85">
        <v>156</v>
      </c>
      <c r="R373" s="89">
        <v>46030</v>
      </c>
      <c r="S373" s="85">
        <v>315</v>
      </c>
      <c r="T373" s="89">
        <v>46041</v>
      </c>
      <c r="U373" s="85" t="s">
        <v>3609</v>
      </c>
      <c r="V373" s="85" t="s">
        <v>135</v>
      </c>
      <c r="W373" s="85" t="s">
        <v>460</v>
      </c>
      <c r="X373" s="85">
        <v>1</v>
      </c>
      <c r="Y373" s="85" t="s">
        <v>4178</v>
      </c>
      <c r="Z373" s="85" t="s">
        <v>4250</v>
      </c>
      <c r="AA373" s="85" t="s">
        <v>138</v>
      </c>
      <c r="AB373" s="85" t="s">
        <v>164</v>
      </c>
      <c r="AC373" s="85" t="s">
        <v>218</v>
      </c>
      <c r="AD373" s="85"/>
      <c r="AE373" s="85">
        <v>86039504</v>
      </c>
      <c r="AF373" s="85">
        <v>2</v>
      </c>
      <c r="AG373" s="89">
        <v>26307</v>
      </c>
      <c r="AH373" s="85" t="s">
        <v>4252</v>
      </c>
      <c r="AI373" s="85"/>
      <c r="AJ373" s="92">
        <v>3143073381</v>
      </c>
      <c r="AK373" s="85" t="s">
        <v>4253</v>
      </c>
      <c r="AL373" s="85" t="s">
        <v>3187</v>
      </c>
      <c r="AM373" s="85" t="s">
        <v>234</v>
      </c>
      <c r="AN373" s="85" t="s">
        <v>3712</v>
      </c>
      <c r="AO373" s="85">
        <v>79553844</v>
      </c>
      <c r="AP373" s="85" t="s">
        <v>3713</v>
      </c>
      <c r="AQ373" s="85"/>
      <c r="AR373" s="85"/>
      <c r="AS373" s="89">
        <v>46062</v>
      </c>
      <c r="AT373" s="85"/>
      <c r="AU373" s="85"/>
      <c r="AV373" s="85"/>
      <c r="AW373" s="85"/>
      <c r="AX373" s="85" t="s">
        <v>3714</v>
      </c>
      <c r="AY373" s="85" t="s">
        <v>147</v>
      </c>
      <c r="AZ373" s="105">
        <v>46031</v>
      </c>
      <c r="BA373" s="105">
        <v>46035</v>
      </c>
      <c r="BB373" s="115">
        <v>24520000</v>
      </c>
      <c r="BC373" s="105">
        <v>46042</v>
      </c>
      <c r="BD373" s="105">
        <v>46284</v>
      </c>
      <c r="BE373" s="105">
        <f t="shared" si="14"/>
        <v>46284</v>
      </c>
      <c r="BF373" s="122"/>
      <c r="BG373" s="85" t="s">
        <v>929</v>
      </c>
      <c r="BH373" s="110">
        <v>3065000</v>
      </c>
      <c r="BI373" s="85"/>
      <c r="BJ373" s="85"/>
      <c r="BK373" s="85"/>
      <c r="BL373" s="85"/>
      <c r="BM373" s="85"/>
      <c r="BN373" s="85"/>
      <c r="BO373" s="85"/>
      <c r="BP373" s="85"/>
      <c r="BQ373" s="85"/>
      <c r="BR373" s="85"/>
      <c r="BS373" s="85"/>
      <c r="BT373" s="85"/>
      <c r="BU373" s="85"/>
      <c r="BV373" s="85"/>
      <c r="BW373" s="85"/>
      <c r="BX373" s="85"/>
      <c r="BY373" s="85"/>
      <c r="BZ373" s="85"/>
      <c r="CA373" s="85"/>
      <c r="CB373" s="85"/>
      <c r="CC373" s="85"/>
      <c r="CD373" s="85"/>
      <c r="CE373" s="85"/>
      <c r="CF373" s="85"/>
      <c r="CG373" s="85"/>
      <c r="CH373" s="85"/>
      <c r="CI373" s="85"/>
      <c r="CJ373" s="85"/>
      <c r="CK373" s="85"/>
      <c r="CL373" s="85">
        <v>0</v>
      </c>
      <c r="CM373" s="110">
        <v>24520000</v>
      </c>
      <c r="CN373" s="85"/>
      <c r="CO373" s="89">
        <v>46284</v>
      </c>
      <c r="CP373" s="89">
        <f t="shared" si="13"/>
        <v>46464</v>
      </c>
      <c r="CQ373" s="115">
        <v>24520000</v>
      </c>
      <c r="CR373" s="85" t="s">
        <v>149</v>
      </c>
      <c r="CS373" s="89">
        <v>46035</v>
      </c>
      <c r="CT373" s="128">
        <v>1146101095562</v>
      </c>
      <c r="CU373" s="85"/>
      <c r="CV373" s="85"/>
      <c r="CW373" s="85" t="s">
        <v>3846</v>
      </c>
      <c r="CX373" s="85" t="s">
        <v>218</v>
      </c>
      <c r="CY373" s="85" t="s">
        <v>3072</v>
      </c>
      <c r="CZ373" s="85">
        <v>2583</v>
      </c>
      <c r="DA373" s="85" t="s">
        <v>3614</v>
      </c>
      <c r="DB373" s="85">
        <v>5</v>
      </c>
      <c r="DC373" s="85" t="s">
        <v>153</v>
      </c>
      <c r="DD373" s="85"/>
      <c r="DE373" s="85"/>
      <c r="DF373" s="85"/>
      <c r="DG373" s="85"/>
      <c r="DH373" s="85"/>
      <c r="DI373" s="85"/>
      <c r="DJ373" s="85"/>
      <c r="DK373" s="85"/>
      <c r="DL373" s="85"/>
      <c r="DM373" s="85"/>
      <c r="DN373" s="85"/>
      <c r="DO373" s="85"/>
      <c r="DP373" s="85"/>
      <c r="DQ373" s="85"/>
      <c r="DR373" s="85"/>
      <c r="DS373" s="85"/>
      <c r="DT373" s="86"/>
      <c r="DU373" s="81"/>
      <c r="DV373" s="72"/>
      <c r="DW373" s="72"/>
      <c r="DX373" s="72"/>
      <c r="DY373" s="72"/>
      <c r="DZ373" s="74"/>
      <c r="EA373" s="68"/>
      <c r="EB373" s="68"/>
      <c r="EC373" s="68"/>
      <c r="ED373" s="68"/>
      <c r="EE373" s="68"/>
      <c r="EF373" s="68"/>
      <c r="EG373" s="68"/>
      <c r="EH373" s="68"/>
      <c r="EI373" s="68"/>
      <c r="EJ373" s="68"/>
      <c r="EK373" s="68"/>
    </row>
    <row r="374" spans="1:141" ht="30" customHeight="1">
      <c r="A374" s="3" t="s">
        <v>4104</v>
      </c>
      <c r="B374" s="84">
        <v>2026</v>
      </c>
      <c r="C374" s="85" t="s">
        <v>4254</v>
      </c>
      <c r="D374" s="85"/>
      <c r="E374" s="85" t="s">
        <v>125</v>
      </c>
      <c r="F374" s="85">
        <v>147365</v>
      </c>
      <c r="G374" s="89">
        <v>46031</v>
      </c>
      <c r="H374" s="85" t="s">
        <v>3836</v>
      </c>
      <c r="I374" s="85" t="s">
        <v>4255</v>
      </c>
      <c r="J374" s="92" t="s">
        <v>4256</v>
      </c>
      <c r="K374" s="92" t="s">
        <v>4257</v>
      </c>
      <c r="L374" s="85" t="s">
        <v>4258</v>
      </c>
      <c r="M374" s="85" t="s">
        <v>3841</v>
      </c>
      <c r="N374" s="85">
        <v>80111700</v>
      </c>
      <c r="O374" s="85" t="s">
        <v>3842</v>
      </c>
      <c r="P374" s="85" t="s">
        <v>4259</v>
      </c>
      <c r="Q374" s="85">
        <v>156</v>
      </c>
      <c r="R374" s="89">
        <v>46030</v>
      </c>
      <c r="S374" s="85">
        <v>87</v>
      </c>
      <c r="T374" s="89">
        <v>46035</v>
      </c>
      <c r="U374" s="85" t="s">
        <v>3609</v>
      </c>
      <c r="V374" s="85" t="s">
        <v>135</v>
      </c>
      <c r="W374" s="85" t="s">
        <v>460</v>
      </c>
      <c r="X374" s="85">
        <v>1</v>
      </c>
      <c r="Y374" s="85" t="s">
        <v>3778</v>
      </c>
      <c r="Z374" s="85" t="s">
        <v>4258</v>
      </c>
      <c r="AA374" s="85" t="s">
        <v>138</v>
      </c>
      <c r="AB374" s="85" t="s">
        <v>139</v>
      </c>
      <c r="AC374" s="85" t="s">
        <v>497</v>
      </c>
      <c r="AD374" s="85"/>
      <c r="AE374" s="85">
        <v>1015404226</v>
      </c>
      <c r="AF374" s="85">
        <v>8</v>
      </c>
      <c r="AG374" s="89">
        <v>32056</v>
      </c>
      <c r="AH374" s="85" t="s">
        <v>4260</v>
      </c>
      <c r="AI374" s="85"/>
      <c r="AJ374" s="92">
        <v>3205172589</v>
      </c>
      <c r="AK374" s="85" t="s">
        <v>4261</v>
      </c>
      <c r="AL374" s="85" t="s">
        <v>3187</v>
      </c>
      <c r="AM374" s="85" t="s">
        <v>144</v>
      </c>
      <c r="AN374" s="85" t="s">
        <v>3712</v>
      </c>
      <c r="AO374" s="85">
        <v>79553844</v>
      </c>
      <c r="AP374" s="85" t="s">
        <v>3713</v>
      </c>
      <c r="AQ374" s="85"/>
      <c r="AR374" s="85"/>
      <c r="AS374" s="89">
        <v>46062</v>
      </c>
      <c r="AT374" s="85"/>
      <c r="AU374" s="85"/>
      <c r="AV374" s="85"/>
      <c r="AW374" s="85"/>
      <c r="AX374" s="85" t="s">
        <v>3714</v>
      </c>
      <c r="AY374" s="85" t="s">
        <v>147</v>
      </c>
      <c r="AZ374" s="105">
        <v>46031</v>
      </c>
      <c r="BA374" s="105">
        <v>46032</v>
      </c>
      <c r="BB374" s="115">
        <v>24520000</v>
      </c>
      <c r="BC374" s="105">
        <v>46036</v>
      </c>
      <c r="BD374" s="105">
        <v>46278</v>
      </c>
      <c r="BE374" s="105">
        <f t="shared" si="14"/>
        <v>46278</v>
      </c>
      <c r="BF374" s="122"/>
      <c r="BG374" s="85" t="s">
        <v>929</v>
      </c>
      <c r="BH374" s="110">
        <v>3065000</v>
      </c>
      <c r="BI374" s="85"/>
      <c r="BJ374" s="85"/>
      <c r="BK374" s="85"/>
      <c r="BL374" s="85"/>
      <c r="BM374" s="85"/>
      <c r="BN374" s="85"/>
      <c r="BO374" s="85"/>
      <c r="BP374" s="85"/>
      <c r="BQ374" s="85"/>
      <c r="BR374" s="85"/>
      <c r="BS374" s="85"/>
      <c r="BT374" s="85"/>
      <c r="BU374" s="85"/>
      <c r="BV374" s="85"/>
      <c r="BW374" s="85"/>
      <c r="BX374" s="85"/>
      <c r="BY374" s="85"/>
      <c r="BZ374" s="85"/>
      <c r="CA374" s="85"/>
      <c r="CB374" s="85"/>
      <c r="CC374" s="85"/>
      <c r="CD374" s="85"/>
      <c r="CE374" s="85"/>
      <c r="CF374" s="85"/>
      <c r="CG374" s="85"/>
      <c r="CH374" s="85"/>
      <c r="CI374" s="85"/>
      <c r="CJ374" s="85"/>
      <c r="CK374" s="85"/>
      <c r="CL374" s="85">
        <v>0</v>
      </c>
      <c r="CM374" s="110">
        <v>24520000</v>
      </c>
      <c r="CN374" s="85"/>
      <c r="CO374" s="89">
        <v>46278</v>
      </c>
      <c r="CP374" s="89">
        <f t="shared" si="13"/>
        <v>46458</v>
      </c>
      <c r="CQ374" s="115">
        <v>24520000</v>
      </c>
      <c r="CR374" s="85" t="s">
        <v>149</v>
      </c>
      <c r="CS374" s="89">
        <v>46035</v>
      </c>
      <c r="CT374" s="128">
        <v>1846101032378</v>
      </c>
      <c r="CU374" s="85"/>
      <c r="CV374" s="85"/>
      <c r="CW374" s="85" t="s">
        <v>3846</v>
      </c>
      <c r="CX374" s="85" t="s">
        <v>497</v>
      </c>
      <c r="CY374" s="85" t="s">
        <v>501</v>
      </c>
      <c r="CZ374" s="85">
        <v>2583</v>
      </c>
      <c r="DA374" s="85" t="s">
        <v>3614</v>
      </c>
      <c r="DB374" s="85">
        <v>5</v>
      </c>
      <c r="DC374" s="85" t="s">
        <v>153</v>
      </c>
      <c r="DD374" s="85"/>
      <c r="DE374" s="85"/>
      <c r="DF374" s="85"/>
      <c r="DG374" s="85"/>
      <c r="DH374" s="85"/>
      <c r="DI374" s="85"/>
      <c r="DJ374" s="85"/>
      <c r="DK374" s="85"/>
      <c r="DL374" s="85"/>
      <c r="DM374" s="85"/>
      <c r="DN374" s="85"/>
      <c r="DO374" s="85"/>
      <c r="DP374" s="85"/>
      <c r="DQ374" s="85"/>
      <c r="DR374" s="85"/>
      <c r="DS374" s="85"/>
      <c r="DT374" s="86"/>
      <c r="DU374" s="81"/>
      <c r="DV374" s="72"/>
      <c r="DW374" s="72"/>
      <c r="DX374" s="72"/>
      <c r="DY374" s="72"/>
      <c r="DZ374" s="74"/>
      <c r="EA374" s="68"/>
      <c r="EB374" s="68"/>
      <c r="EC374" s="68"/>
      <c r="ED374" s="68"/>
      <c r="EE374" s="68"/>
      <c r="EF374" s="68"/>
      <c r="EG374" s="68"/>
      <c r="EH374" s="68"/>
      <c r="EI374" s="68"/>
      <c r="EJ374" s="68"/>
      <c r="EK374" s="68"/>
    </row>
    <row r="375" spans="1:141" ht="30" customHeight="1">
      <c r="A375" s="3" t="s">
        <v>4104</v>
      </c>
      <c r="B375" s="84">
        <v>2026</v>
      </c>
      <c r="C375" s="85" t="s">
        <v>4262</v>
      </c>
      <c r="D375" s="85"/>
      <c r="E375" s="85" t="s">
        <v>125</v>
      </c>
      <c r="F375" s="85">
        <v>147365</v>
      </c>
      <c r="G375" s="89">
        <v>46031</v>
      </c>
      <c r="H375" s="85" t="s">
        <v>3836</v>
      </c>
      <c r="I375" s="85" t="s">
        <v>4263</v>
      </c>
      <c r="J375" s="92" t="s">
        <v>4264</v>
      </c>
      <c r="K375" s="92" t="s">
        <v>4265</v>
      </c>
      <c r="L375" s="85" t="s">
        <v>4266</v>
      </c>
      <c r="M375" s="85" t="s">
        <v>3841</v>
      </c>
      <c r="N375" s="85">
        <v>80111700</v>
      </c>
      <c r="O375" s="85" t="s">
        <v>3842</v>
      </c>
      <c r="P375" s="85" t="s">
        <v>4267</v>
      </c>
      <c r="Q375" s="85">
        <v>156</v>
      </c>
      <c r="R375" s="89">
        <v>46030</v>
      </c>
      <c r="S375" s="85">
        <v>88</v>
      </c>
      <c r="T375" s="89">
        <v>46035</v>
      </c>
      <c r="U375" s="85" t="s">
        <v>3609</v>
      </c>
      <c r="V375" s="85" t="s">
        <v>135</v>
      </c>
      <c r="W375" s="85" t="s">
        <v>460</v>
      </c>
      <c r="X375" s="85">
        <v>1</v>
      </c>
      <c r="Y375" s="85" t="s">
        <v>3778</v>
      </c>
      <c r="Z375" s="85" t="s">
        <v>4266</v>
      </c>
      <c r="AA375" s="85" t="s">
        <v>138</v>
      </c>
      <c r="AB375" s="85" t="s">
        <v>164</v>
      </c>
      <c r="AC375" s="85" t="s">
        <v>360</v>
      </c>
      <c r="AD375" s="85"/>
      <c r="AE375" s="85">
        <v>1019019502</v>
      </c>
      <c r="AF375" s="85">
        <v>1</v>
      </c>
      <c r="AG375" s="89">
        <v>32084</v>
      </c>
      <c r="AH375" s="85" t="s">
        <v>4268</v>
      </c>
      <c r="AI375" s="85"/>
      <c r="AJ375" s="92">
        <v>3192103000</v>
      </c>
      <c r="AK375" s="85" t="s">
        <v>4269</v>
      </c>
      <c r="AL375" s="85" t="s">
        <v>3187</v>
      </c>
      <c r="AM375" s="85" t="s">
        <v>144</v>
      </c>
      <c r="AN375" s="85" t="s">
        <v>3712</v>
      </c>
      <c r="AO375" s="85">
        <v>79553844</v>
      </c>
      <c r="AP375" s="85" t="s">
        <v>3713</v>
      </c>
      <c r="AQ375" s="85"/>
      <c r="AR375" s="85"/>
      <c r="AS375" s="89">
        <v>46062</v>
      </c>
      <c r="AT375" s="85"/>
      <c r="AU375" s="85"/>
      <c r="AV375" s="85"/>
      <c r="AW375" s="85"/>
      <c r="AX375" s="85" t="s">
        <v>3714</v>
      </c>
      <c r="AY375" s="85" t="s">
        <v>147</v>
      </c>
      <c r="AZ375" s="105">
        <v>46031</v>
      </c>
      <c r="BA375" s="105">
        <v>46032</v>
      </c>
      <c r="BB375" s="115">
        <v>24520000</v>
      </c>
      <c r="BC375" s="105">
        <v>46036</v>
      </c>
      <c r="BD375" s="105">
        <v>46278</v>
      </c>
      <c r="BE375" s="105">
        <f t="shared" si="14"/>
        <v>46278</v>
      </c>
      <c r="BF375" s="122"/>
      <c r="BG375" s="85" t="s">
        <v>929</v>
      </c>
      <c r="BH375" s="110">
        <v>3065000</v>
      </c>
      <c r="BI375" s="85"/>
      <c r="BJ375" s="85"/>
      <c r="BK375" s="85"/>
      <c r="BL375" s="85"/>
      <c r="BM375" s="85"/>
      <c r="BN375" s="85"/>
      <c r="BO375" s="85"/>
      <c r="BP375" s="85"/>
      <c r="BQ375" s="85"/>
      <c r="BR375" s="85"/>
      <c r="BS375" s="85"/>
      <c r="BT375" s="85"/>
      <c r="BU375" s="85"/>
      <c r="BV375" s="85"/>
      <c r="BW375" s="85"/>
      <c r="BX375" s="85"/>
      <c r="BY375" s="85"/>
      <c r="BZ375" s="85"/>
      <c r="CA375" s="85"/>
      <c r="CB375" s="85"/>
      <c r="CC375" s="85"/>
      <c r="CD375" s="85"/>
      <c r="CE375" s="85"/>
      <c r="CF375" s="85"/>
      <c r="CG375" s="85"/>
      <c r="CH375" s="85"/>
      <c r="CI375" s="85"/>
      <c r="CJ375" s="85"/>
      <c r="CK375" s="85"/>
      <c r="CL375" s="85">
        <v>0</v>
      </c>
      <c r="CM375" s="110">
        <v>24520000</v>
      </c>
      <c r="CN375" s="85"/>
      <c r="CO375" s="89">
        <v>46278</v>
      </c>
      <c r="CP375" s="89">
        <f t="shared" si="13"/>
        <v>46458</v>
      </c>
      <c r="CQ375" s="115">
        <v>24520000</v>
      </c>
      <c r="CR375" s="85" t="s">
        <v>342</v>
      </c>
      <c r="CS375" s="89">
        <v>46034</v>
      </c>
      <c r="CT375" s="128" t="s">
        <v>4270</v>
      </c>
      <c r="CU375" s="85"/>
      <c r="CV375" s="85"/>
      <c r="CW375" s="85" t="s">
        <v>3846</v>
      </c>
      <c r="CX375" s="85" t="s">
        <v>360</v>
      </c>
      <c r="CY375" s="85" t="s">
        <v>957</v>
      </c>
      <c r="CZ375" s="85">
        <v>2583</v>
      </c>
      <c r="DA375" s="85" t="s">
        <v>3614</v>
      </c>
      <c r="DB375" s="85">
        <v>5</v>
      </c>
      <c r="DC375" s="85" t="s">
        <v>153</v>
      </c>
      <c r="DD375" s="85"/>
      <c r="DE375" s="85"/>
      <c r="DF375" s="85"/>
      <c r="DG375" s="85"/>
      <c r="DH375" s="85"/>
      <c r="DI375" s="85"/>
      <c r="DJ375" s="85"/>
      <c r="DK375" s="85"/>
      <c r="DL375" s="85"/>
      <c r="DM375" s="85"/>
      <c r="DN375" s="85"/>
      <c r="DO375" s="85"/>
      <c r="DP375" s="85"/>
      <c r="DQ375" s="85"/>
      <c r="DR375" s="85"/>
      <c r="DS375" s="85"/>
      <c r="DT375" s="86"/>
      <c r="DU375" s="81"/>
      <c r="DV375" s="72"/>
      <c r="DW375" s="72"/>
      <c r="DX375" s="72"/>
      <c r="DY375" s="72"/>
      <c r="DZ375" s="74"/>
      <c r="EA375" s="68"/>
      <c r="EB375" s="68"/>
      <c r="EC375" s="68"/>
      <c r="ED375" s="68"/>
      <c r="EE375" s="68"/>
      <c r="EF375" s="68"/>
      <c r="EG375" s="68"/>
      <c r="EH375" s="68"/>
      <c r="EI375" s="68"/>
      <c r="EJ375" s="68"/>
      <c r="EK375" s="68"/>
    </row>
    <row r="376" spans="1:141" ht="30" customHeight="1">
      <c r="A376" s="3" t="s">
        <v>4104</v>
      </c>
      <c r="B376" s="84">
        <v>2026</v>
      </c>
      <c r="C376" s="85" t="s">
        <v>4271</v>
      </c>
      <c r="D376" s="85"/>
      <c r="E376" s="85" t="s">
        <v>125</v>
      </c>
      <c r="F376" s="85">
        <v>147365</v>
      </c>
      <c r="G376" s="89">
        <v>46031</v>
      </c>
      <c r="H376" s="85" t="s">
        <v>3836</v>
      </c>
      <c r="I376" s="85" t="s">
        <v>4272</v>
      </c>
      <c r="J376" s="92" t="s">
        <v>4273</v>
      </c>
      <c r="K376" s="92" t="s">
        <v>4274</v>
      </c>
      <c r="L376" s="85" t="s">
        <v>4275</v>
      </c>
      <c r="M376" s="85" t="s">
        <v>3841</v>
      </c>
      <c r="N376" s="85">
        <v>80111700</v>
      </c>
      <c r="O376" s="85" t="s">
        <v>3842</v>
      </c>
      <c r="P376" s="85" t="s">
        <v>4276</v>
      </c>
      <c r="Q376" s="85">
        <v>156</v>
      </c>
      <c r="R376" s="89">
        <v>46030</v>
      </c>
      <c r="S376" s="85">
        <v>89</v>
      </c>
      <c r="T376" s="89">
        <v>46035</v>
      </c>
      <c r="U376" s="85" t="s">
        <v>3609</v>
      </c>
      <c r="V376" s="85" t="s">
        <v>135</v>
      </c>
      <c r="W376" s="85" t="s">
        <v>460</v>
      </c>
      <c r="X376" s="85">
        <v>1</v>
      </c>
      <c r="Y376" s="85" t="s">
        <v>3778</v>
      </c>
      <c r="Z376" s="85" t="s">
        <v>4275</v>
      </c>
      <c r="AA376" s="85" t="s">
        <v>138</v>
      </c>
      <c r="AB376" s="85" t="s">
        <v>139</v>
      </c>
      <c r="AC376" s="85" t="s">
        <v>461</v>
      </c>
      <c r="AD376" s="85"/>
      <c r="AE376" s="85">
        <v>1019016062</v>
      </c>
      <c r="AF376" s="85">
        <v>7</v>
      </c>
      <c r="AG376" s="89">
        <v>31943</v>
      </c>
      <c r="AH376" s="85" t="s">
        <v>4277</v>
      </c>
      <c r="AI376" s="85"/>
      <c r="AJ376" s="92">
        <v>3193344864</v>
      </c>
      <c r="AK376" s="85" t="s">
        <v>4278</v>
      </c>
      <c r="AL376" s="85" t="s">
        <v>3187</v>
      </c>
      <c r="AM376" s="85" t="s">
        <v>144</v>
      </c>
      <c r="AN376" s="85" t="s">
        <v>3712</v>
      </c>
      <c r="AO376" s="85">
        <v>79553844</v>
      </c>
      <c r="AP376" s="85" t="s">
        <v>3713</v>
      </c>
      <c r="AQ376" s="85"/>
      <c r="AR376" s="85"/>
      <c r="AS376" s="89">
        <v>46062</v>
      </c>
      <c r="AT376" s="85"/>
      <c r="AU376" s="85"/>
      <c r="AV376" s="85"/>
      <c r="AW376" s="85"/>
      <c r="AX376" s="85" t="s">
        <v>3714</v>
      </c>
      <c r="AY376" s="85" t="s">
        <v>147</v>
      </c>
      <c r="AZ376" s="105">
        <v>46031</v>
      </c>
      <c r="BA376" s="105">
        <v>46032</v>
      </c>
      <c r="BB376" s="115">
        <v>24520000</v>
      </c>
      <c r="BC376" s="105">
        <v>46036</v>
      </c>
      <c r="BD376" s="105">
        <v>46278</v>
      </c>
      <c r="BE376" s="105">
        <f t="shared" si="14"/>
        <v>46278</v>
      </c>
      <c r="BF376" s="122"/>
      <c r="BG376" s="85" t="s">
        <v>929</v>
      </c>
      <c r="BH376" s="110">
        <v>3065000</v>
      </c>
      <c r="BI376" s="85"/>
      <c r="BJ376" s="85"/>
      <c r="BK376" s="85"/>
      <c r="BL376" s="85"/>
      <c r="BM376" s="85"/>
      <c r="BN376" s="85"/>
      <c r="BO376" s="85"/>
      <c r="BP376" s="85"/>
      <c r="BQ376" s="85"/>
      <c r="BR376" s="85"/>
      <c r="BS376" s="85"/>
      <c r="BT376" s="85"/>
      <c r="BU376" s="85"/>
      <c r="BV376" s="85"/>
      <c r="BW376" s="85"/>
      <c r="BX376" s="85"/>
      <c r="BY376" s="85"/>
      <c r="BZ376" s="85"/>
      <c r="CA376" s="85"/>
      <c r="CB376" s="85"/>
      <c r="CC376" s="85"/>
      <c r="CD376" s="85"/>
      <c r="CE376" s="85"/>
      <c r="CF376" s="85"/>
      <c r="CG376" s="85"/>
      <c r="CH376" s="85"/>
      <c r="CI376" s="85"/>
      <c r="CJ376" s="85"/>
      <c r="CK376" s="85"/>
      <c r="CL376" s="85">
        <v>0</v>
      </c>
      <c r="CM376" s="110">
        <v>24520000</v>
      </c>
      <c r="CN376" s="85"/>
      <c r="CO376" s="89">
        <v>46278</v>
      </c>
      <c r="CP376" s="89">
        <f t="shared" si="13"/>
        <v>46458</v>
      </c>
      <c r="CQ376" s="115">
        <v>24520000</v>
      </c>
      <c r="CR376" s="85" t="s">
        <v>149</v>
      </c>
      <c r="CS376" s="89">
        <v>46033</v>
      </c>
      <c r="CT376" s="128">
        <v>3346101069573</v>
      </c>
      <c r="CU376" s="85"/>
      <c r="CV376" s="85"/>
      <c r="CW376" s="85" t="s">
        <v>3846</v>
      </c>
      <c r="CX376" s="85" t="s">
        <v>461</v>
      </c>
      <c r="CY376" s="85" t="s">
        <v>1214</v>
      </c>
      <c r="CZ376" s="85">
        <v>2583</v>
      </c>
      <c r="DA376" s="85" t="s">
        <v>3614</v>
      </c>
      <c r="DB376" s="85">
        <v>5</v>
      </c>
      <c r="DC376" s="85" t="s">
        <v>153</v>
      </c>
      <c r="DD376" s="85"/>
      <c r="DE376" s="85"/>
      <c r="DF376" s="85"/>
      <c r="DG376" s="85"/>
      <c r="DH376" s="85"/>
      <c r="DI376" s="85"/>
      <c r="DJ376" s="85"/>
      <c r="DK376" s="85"/>
      <c r="DL376" s="85"/>
      <c r="DM376" s="85"/>
      <c r="DN376" s="85"/>
      <c r="DO376" s="85"/>
      <c r="DP376" s="85"/>
      <c r="DQ376" s="85"/>
      <c r="DR376" s="85"/>
      <c r="DS376" s="85"/>
      <c r="DT376" s="86"/>
      <c r="DU376" s="81"/>
      <c r="DV376" s="72"/>
      <c r="DW376" s="72"/>
      <c r="DX376" s="72"/>
      <c r="DY376" s="72"/>
      <c r="DZ376" s="74"/>
      <c r="EA376" s="68"/>
      <c r="EB376" s="68"/>
      <c r="EC376" s="68"/>
      <c r="ED376" s="68"/>
      <c r="EE376" s="68"/>
      <c r="EF376" s="68"/>
      <c r="EG376" s="68"/>
      <c r="EH376" s="68"/>
      <c r="EI376" s="68"/>
      <c r="EJ376" s="68"/>
      <c r="EK376" s="68"/>
    </row>
    <row r="377" spans="1:141" ht="30" customHeight="1">
      <c r="A377" s="3" t="s">
        <v>4104</v>
      </c>
      <c r="B377" s="84">
        <v>2026</v>
      </c>
      <c r="C377" s="85" t="s">
        <v>4279</v>
      </c>
      <c r="D377" s="85"/>
      <c r="E377" s="85" t="s">
        <v>125</v>
      </c>
      <c r="F377" s="85">
        <v>147365</v>
      </c>
      <c r="G377" s="89">
        <v>46031</v>
      </c>
      <c r="H377" s="85" t="s">
        <v>3836</v>
      </c>
      <c r="I377" s="85" t="s">
        <v>4280</v>
      </c>
      <c r="J377" s="92" t="s">
        <v>4281</v>
      </c>
      <c r="K377" s="92" t="s">
        <v>4282</v>
      </c>
      <c r="L377" s="85" t="s">
        <v>4283</v>
      </c>
      <c r="M377" s="85" t="s">
        <v>3841</v>
      </c>
      <c r="N377" s="85">
        <v>80111700</v>
      </c>
      <c r="O377" s="85" t="s">
        <v>3842</v>
      </c>
      <c r="P377" s="85" t="s">
        <v>4284</v>
      </c>
      <c r="Q377" s="85">
        <v>156</v>
      </c>
      <c r="R377" s="89">
        <v>46030</v>
      </c>
      <c r="S377" s="85">
        <v>90</v>
      </c>
      <c r="T377" s="89">
        <v>46035</v>
      </c>
      <c r="U377" s="85" t="s">
        <v>3609</v>
      </c>
      <c r="V377" s="85" t="s">
        <v>135</v>
      </c>
      <c r="W377" s="85" t="s">
        <v>460</v>
      </c>
      <c r="X377" s="85">
        <v>1</v>
      </c>
      <c r="Y377" s="85" t="s">
        <v>3778</v>
      </c>
      <c r="Z377" s="85" t="s">
        <v>4283</v>
      </c>
      <c r="AA377" s="85" t="s">
        <v>138</v>
      </c>
      <c r="AB377" s="85" t="s">
        <v>164</v>
      </c>
      <c r="AC377" s="85" t="s">
        <v>165</v>
      </c>
      <c r="AD377" s="85"/>
      <c r="AE377" s="85">
        <v>1221968931</v>
      </c>
      <c r="AF377" s="85">
        <v>1</v>
      </c>
      <c r="AG377" s="89">
        <v>35131</v>
      </c>
      <c r="AH377" s="85" t="s">
        <v>4285</v>
      </c>
      <c r="AI377" s="85"/>
      <c r="AJ377" s="92">
        <v>3012673899</v>
      </c>
      <c r="AK377" s="85" t="s">
        <v>4286</v>
      </c>
      <c r="AL377" s="85" t="s">
        <v>3187</v>
      </c>
      <c r="AM377" s="85" t="s">
        <v>144</v>
      </c>
      <c r="AN377" s="85" t="s">
        <v>3712</v>
      </c>
      <c r="AO377" s="85">
        <v>79553844</v>
      </c>
      <c r="AP377" s="85" t="s">
        <v>3713</v>
      </c>
      <c r="AQ377" s="85"/>
      <c r="AR377" s="85"/>
      <c r="AS377" s="89">
        <v>46062</v>
      </c>
      <c r="AT377" s="85"/>
      <c r="AU377" s="85"/>
      <c r="AV377" s="85"/>
      <c r="AW377" s="85"/>
      <c r="AX377" s="85" t="s">
        <v>3714</v>
      </c>
      <c r="AY377" s="85" t="s">
        <v>147</v>
      </c>
      <c r="AZ377" s="105">
        <v>46031</v>
      </c>
      <c r="BA377" s="105">
        <v>46032</v>
      </c>
      <c r="BB377" s="115">
        <v>24520000</v>
      </c>
      <c r="BC377" s="105">
        <v>46036</v>
      </c>
      <c r="BD377" s="105">
        <v>46278</v>
      </c>
      <c r="BE377" s="105">
        <f t="shared" si="14"/>
        <v>46278</v>
      </c>
      <c r="BF377" s="122"/>
      <c r="BG377" s="85" t="s">
        <v>929</v>
      </c>
      <c r="BH377" s="110">
        <v>3065000</v>
      </c>
      <c r="BI377" s="85"/>
      <c r="BJ377" s="85"/>
      <c r="BK377" s="85"/>
      <c r="BL377" s="85"/>
      <c r="BM377" s="85"/>
      <c r="BN377" s="85"/>
      <c r="BO377" s="85"/>
      <c r="BP377" s="85"/>
      <c r="BQ377" s="85"/>
      <c r="BR377" s="85"/>
      <c r="BS377" s="85"/>
      <c r="BT377" s="85"/>
      <c r="BU377" s="85"/>
      <c r="BV377" s="85"/>
      <c r="BW377" s="85"/>
      <c r="BX377" s="85"/>
      <c r="BY377" s="85"/>
      <c r="BZ377" s="85"/>
      <c r="CA377" s="85"/>
      <c r="CB377" s="85"/>
      <c r="CC377" s="85"/>
      <c r="CD377" s="85"/>
      <c r="CE377" s="85"/>
      <c r="CF377" s="85"/>
      <c r="CG377" s="85"/>
      <c r="CH377" s="85"/>
      <c r="CI377" s="85"/>
      <c r="CJ377" s="85"/>
      <c r="CK377" s="85"/>
      <c r="CL377" s="85">
        <v>0</v>
      </c>
      <c r="CM377" s="110">
        <v>24520000</v>
      </c>
      <c r="CN377" s="85"/>
      <c r="CO377" s="89">
        <v>46278</v>
      </c>
      <c r="CP377" s="89">
        <f t="shared" si="13"/>
        <v>46458</v>
      </c>
      <c r="CQ377" s="115">
        <v>24520000</v>
      </c>
      <c r="CR377" s="85" t="s">
        <v>4122</v>
      </c>
      <c r="CS377" s="89">
        <v>46032</v>
      </c>
      <c r="CT377" s="128">
        <v>3346101069555</v>
      </c>
      <c r="CU377" s="85"/>
      <c r="CV377" s="85"/>
      <c r="CW377" s="85" t="s">
        <v>3846</v>
      </c>
      <c r="CX377" s="85" t="s">
        <v>165</v>
      </c>
      <c r="CY377" s="85" t="s">
        <v>957</v>
      </c>
      <c r="CZ377" s="85">
        <v>2583</v>
      </c>
      <c r="DA377" s="85" t="s">
        <v>3614</v>
      </c>
      <c r="DB377" s="85">
        <v>5</v>
      </c>
      <c r="DC377" s="85" t="s">
        <v>153</v>
      </c>
      <c r="DD377" s="85"/>
      <c r="DE377" s="85"/>
      <c r="DF377" s="85"/>
      <c r="DG377" s="85"/>
      <c r="DH377" s="85"/>
      <c r="DI377" s="85"/>
      <c r="DJ377" s="85"/>
      <c r="DK377" s="85"/>
      <c r="DL377" s="85"/>
      <c r="DM377" s="85"/>
      <c r="DN377" s="85"/>
      <c r="DO377" s="85"/>
      <c r="DP377" s="85"/>
      <c r="DQ377" s="85"/>
      <c r="DR377" s="85"/>
      <c r="DS377" s="85"/>
      <c r="DT377" s="86"/>
      <c r="DU377" s="81"/>
      <c r="DV377" s="72"/>
      <c r="DW377" s="72"/>
      <c r="DX377" s="72"/>
      <c r="DY377" s="72"/>
      <c r="DZ377" s="74"/>
      <c r="EA377" s="68"/>
      <c r="EB377" s="68"/>
      <c r="EC377" s="68"/>
      <c r="ED377" s="68"/>
      <c r="EE377" s="68"/>
      <c r="EF377" s="68"/>
      <c r="EG377" s="68"/>
      <c r="EH377" s="68"/>
      <c r="EI377" s="68"/>
      <c r="EJ377" s="68"/>
      <c r="EK377" s="68"/>
    </row>
    <row r="378" spans="1:141" ht="30" customHeight="1">
      <c r="A378" s="3" t="s">
        <v>4104</v>
      </c>
      <c r="B378" s="84">
        <v>2026</v>
      </c>
      <c r="C378" s="85" t="s">
        <v>4287</v>
      </c>
      <c r="D378" s="85"/>
      <c r="E378" s="85" t="s">
        <v>125</v>
      </c>
      <c r="F378" s="85">
        <v>147365</v>
      </c>
      <c r="G378" s="89">
        <v>46031</v>
      </c>
      <c r="H378" s="85" t="s">
        <v>3836</v>
      </c>
      <c r="I378" s="85" t="s">
        <v>4288</v>
      </c>
      <c r="J378" s="92" t="s">
        <v>4289</v>
      </c>
      <c r="K378" s="92" t="s">
        <v>4290</v>
      </c>
      <c r="L378" s="85" t="s">
        <v>4291</v>
      </c>
      <c r="M378" s="85" t="s">
        <v>3841</v>
      </c>
      <c r="N378" s="85">
        <v>80111700</v>
      </c>
      <c r="O378" s="85" t="s">
        <v>3842</v>
      </c>
      <c r="P378" s="85" t="s">
        <v>4292</v>
      </c>
      <c r="Q378" s="85">
        <v>156</v>
      </c>
      <c r="R378" s="89">
        <v>46030</v>
      </c>
      <c r="S378" s="85">
        <v>91</v>
      </c>
      <c r="T378" s="89">
        <v>46035</v>
      </c>
      <c r="U378" s="85" t="s">
        <v>3609</v>
      </c>
      <c r="V378" s="85" t="s">
        <v>135</v>
      </c>
      <c r="W378" s="85" t="s">
        <v>460</v>
      </c>
      <c r="X378" s="85">
        <v>1</v>
      </c>
      <c r="Y378" s="85" t="s">
        <v>4178</v>
      </c>
      <c r="Z378" s="85" t="s">
        <v>4291</v>
      </c>
      <c r="AA378" s="85" t="s">
        <v>138</v>
      </c>
      <c r="AB378" s="85" t="s">
        <v>164</v>
      </c>
      <c r="AC378" s="85" t="s">
        <v>218</v>
      </c>
      <c r="AD378" s="85"/>
      <c r="AE378" s="85">
        <v>1020739387</v>
      </c>
      <c r="AF378" s="85">
        <v>1</v>
      </c>
      <c r="AG378" s="89">
        <v>32548</v>
      </c>
      <c r="AH378" s="85" t="s">
        <v>4293</v>
      </c>
      <c r="AI378" s="85"/>
      <c r="AJ378" s="92">
        <v>3162487529</v>
      </c>
      <c r="AK378" s="85" t="s">
        <v>4294</v>
      </c>
      <c r="AL378" s="85" t="s">
        <v>3187</v>
      </c>
      <c r="AM378" s="85" t="s">
        <v>234</v>
      </c>
      <c r="AN378" s="85" t="s">
        <v>3712</v>
      </c>
      <c r="AO378" s="85">
        <v>79553844</v>
      </c>
      <c r="AP378" s="85" t="s">
        <v>3713</v>
      </c>
      <c r="AQ378" s="85"/>
      <c r="AR378" s="85"/>
      <c r="AS378" s="89">
        <v>46062</v>
      </c>
      <c r="AT378" s="85"/>
      <c r="AU378" s="85"/>
      <c r="AV378" s="85"/>
      <c r="AW378" s="85"/>
      <c r="AX378" s="85" t="s">
        <v>3714</v>
      </c>
      <c r="AY378" s="85" t="s">
        <v>147</v>
      </c>
      <c r="AZ378" s="105">
        <v>46031</v>
      </c>
      <c r="BA378" s="105">
        <v>46032</v>
      </c>
      <c r="BB378" s="115">
        <v>24520000</v>
      </c>
      <c r="BC378" s="105">
        <v>46036</v>
      </c>
      <c r="BD378" s="105">
        <v>46278</v>
      </c>
      <c r="BE378" s="105">
        <f t="shared" si="14"/>
        <v>46278</v>
      </c>
      <c r="BF378" s="122"/>
      <c r="BG378" s="85" t="s">
        <v>929</v>
      </c>
      <c r="BH378" s="110">
        <v>3065000</v>
      </c>
      <c r="BI378" s="85"/>
      <c r="BJ378" s="85"/>
      <c r="BK378" s="85"/>
      <c r="BL378" s="85"/>
      <c r="BM378" s="85"/>
      <c r="BN378" s="85"/>
      <c r="BO378" s="85"/>
      <c r="BP378" s="85"/>
      <c r="BQ378" s="85"/>
      <c r="BR378" s="85"/>
      <c r="BS378" s="85"/>
      <c r="BT378" s="85"/>
      <c r="BU378" s="85"/>
      <c r="BV378" s="85"/>
      <c r="BW378" s="85"/>
      <c r="BX378" s="85"/>
      <c r="BY378" s="85"/>
      <c r="BZ378" s="85"/>
      <c r="CA378" s="85"/>
      <c r="CB378" s="85"/>
      <c r="CC378" s="85"/>
      <c r="CD378" s="85"/>
      <c r="CE378" s="85"/>
      <c r="CF378" s="85"/>
      <c r="CG378" s="85"/>
      <c r="CH378" s="85"/>
      <c r="CI378" s="85"/>
      <c r="CJ378" s="85"/>
      <c r="CK378" s="85"/>
      <c r="CL378" s="85">
        <v>0</v>
      </c>
      <c r="CM378" s="110">
        <v>24520000</v>
      </c>
      <c r="CN378" s="85"/>
      <c r="CO378" s="89">
        <v>46278</v>
      </c>
      <c r="CP378" s="89">
        <f t="shared" si="13"/>
        <v>46458</v>
      </c>
      <c r="CQ378" s="115">
        <v>24520000</v>
      </c>
      <c r="CR378" s="85" t="s">
        <v>149</v>
      </c>
      <c r="CS378" s="89">
        <v>46033</v>
      </c>
      <c r="CT378" s="128">
        <v>3344101271435</v>
      </c>
      <c r="CU378" s="85"/>
      <c r="CV378" s="85"/>
      <c r="CW378" s="85" t="s">
        <v>3846</v>
      </c>
      <c r="CX378" s="85" t="s">
        <v>218</v>
      </c>
      <c r="CY378" s="85" t="s">
        <v>957</v>
      </c>
      <c r="CZ378" s="85">
        <v>2583</v>
      </c>
      <c r="DA378" s="85" t="s">
        <v>3614</v>
      </c>
      <c r="DB378" s="85">
        <v>5</v>
      </c>
      <c r="DC378" s="85" t="s">
        <v>153</v>
      </c>
      <c r="DD378" s="85"/>
      <c r="DE378" s="85"/>
      <c r="DF378" s="85"/>
      <c r="DG378" s="85"/>
      <c r="DH378" s="85"/>
      <c r="DI378" s="85"/>
      <c r="DJ378" s="85"/>
      <c r="DK378" s="85"/>
      <c r="DL378" s="85"/>
      <c r="DM378" s="85"/>
      <c r="DN378" s="85"/>
      <c r="DO378" s="85"/>
      <c r="DP378" s="85"/>
      <c r="DQ378" s="85"/>
      <c r="DR378" s="85"/>
      <c r="DS378" s="85"/>
      <c r="DT378" s="86"/>
      <c r="DU378" s="81"/>
      <c r="DV378" s="72"/>
      <c r="DW378" s="72"/>
      <c r="DX378" s="72"/>
      <c r="DY378" s="72"/>
      <c r="DZ378" s="74"/>
      <c r="EA378" s="68"/>
      <c r="EB378" s="68"/>
      <c r="EC378" s="68"/>
      <c r="ED378" s="68"/>
      <c r="EE378" s="68"/>
      <c r="EF378" s="68"/>
      <c r="EG378" s="68"/>
      <c r="EH378" s="68"/>
      <c r="EI378" s="68"/>
      <c r="EJ378" s="68"/>
      <c r="EK378" s="68"/>
    </row>
    <row r="379" spans="1:141" ht="30" customHeight="1">
      <c r="A379" s="3" t="s">
        <v>4104</v>
      </c>
      <c r="B379" s="84">
        <v>2026</v>
      </c>
      <c r="C379" s="85" t="s">
        <v>4295</v>
      </c>
      <c r="D379" s="85"/>
      <c r="E379" s="85" t="s">
        <v>125</v>
      </c>
      <c r="F379" s="85">
        <v>147365</v>
      </c>
      <c r="G379" s="89">
        <v>46031</v>
      </c>
      <c r="H379" s="85" t="s">
        <v>3836</v>
      </c>
      <c r="I379" s="85" t="s">
        <v>4296</v>
      </c>
      <c r="J379" s="92" t="s">
        <v>4297</v>
      </c>
      <c r="K379" s="92" t="s">
        <v>4298</v>
      </c>
      <c r="L379" s="85" t="s">
        <v>4299</v>
      </c>
      <c r="M379" s="85" t="s">
        <v>3841</v>
      </c>
      <c r="N379" s="85">
        <v>80111700</v>
      </c>
      <c r="O379" s="85" t="s">
        <v>3842</v>
      </c>
      <c r="P379" s="85" t="s">
        <v>4300</v>
      </c>
      <c r="Q379" s="85">
        <v>156</v>
      </c>
      <c r="R379" s="89">
        <v>46030</v>
      </c>
      <c r="S379" s="85">
        <v>92</v>
      </c>
      <c r="T379" s="89">
        <v>46035</v>
      </c>
      <c r="U379" s="85" t="s">
        <v>3609</v>
      </c>
      <c r="V379" s="85" t="s">
        <v>135</v>
      </c>
      <c r="W379" s="85" t="s">
        <v>460</v>
      </c>
      <c r="X379" s="85">
        <v>1</v>
      </c>
      <c r="Y379" s="85" t="s">
        <v>4301</v>
      </c>
      <c r="Z379" s="85" t="s">
        <v>4299</v>
      </c>
      <c r="AA379" s="85" t="s">
        <v>138</v>
      </c>
      <c r="AB379" s="85" t="s">
        <v>164</v>
      </c>
      <c r="AC379" s="85" t="s">
        <v>218</v>
      </c>
      <c r="AD379" s="85"/>
      <c r="AE379" s="85">
        <v>1014204763</v>
      </c>
      <c r="AF379" s="85">
        <v>1</v>
      </c>
      <c r="AG379" s="89">
        <v>32704</v>
      </c>
      <c r="AH379" s="85" t="s">
        <v>4302</v>
      </c>
      <c r="AI379" s="85"/>
      <c r="AJ379" s="92">
        <v>3115952980</v>
      </c>
      <c r="AK379" s="85" t="s">
        <v>4303</v>
      </c>
      <c r="AL379" s="85" t="s">
        <v>3187</v>
      </c>
      <c r="AM379" s="85" t="s">
        <v>144</v>
      </c>
      <c r="AN379" s="85" t="s">
        <v>3712</v>
      </c>
      <c r="AO379" s="85">
        <v>79553844</v>
      </c>
      <c r="AP379" s="85" t="s">
        <v>3713</v>
      </c>
      <c r="AQ379" s="85"/>
      <c r="AR379" s="85"/>
      <c r="AS379" s="89">
        <v>46062</v>
      </c>
      <c r="AT379" s="85"/>
      <c r="AU379" s="85"/>
      <c r="AV379" s="85"/>
      <c r="AW379" s="85"/>
      <c r="AX379" s="85" t="s">
        <v>3714</v>
      </c>
      <c r="AY379" s="85" t="s">
        <v>147</v>
      </c>
      <c r="AZ379" s="105">
        <v>46031</v>
      </c>
      <c r="BA379" s="105">
        <v>46032</v>
      </c>
      <c r="BB379" s="115">
        <v>24520000</v>
      </c>
      <c r="BC379" s="105">
        <v>46036</v>
      </c>
      <c r="BD379" s="105">
        <v>46278</v>
      </c>
      <c r="BE379" s="105">
        <f t="shared" si="14"/>
        <v>46278</v>
      </c>
      <c r="BF379" s="122"/>
      <c r="BG379" s="85" t="s">
        <v>929</v>
      </c>
      <c r="BH379" s="110">
        <v>3065000</v>
      </c>
      <c r="BI379" s="85"/>
      <c r="BJ379" s="85"/>
      <c r="BK379" s="85"/>
      <c r="BL379" s="85"/>
      <c r="BM379" s="85"/>
      <c r="BN379" s="85"/>
      <c r="BO379" s="85"/>
      <c r="BP379" s="85"/>
      <c r="BQ379" s="85"/>
      <c r="BR379" s="85"/>
      <c r="BS379" s="85"/>
      <c r="BT379" s="85"/>
      <c r="BU379" s="85"/>
      <c r="BV379" s="85"/>
      <c r="BW379" s="85"/>
      <c r="BX379" s="85"/>
      <c r="BY379" s="85"/>
      <c r="BZ379" s="85"/>
      <c r="CA379" s="85"/>
      <c r="CB379" s="85"/>
      <c r="CC379" s="85"/>
      <c r="CD379" s="85"/>
      <c r="CE379" s="85"/>
      <c r="CF379" s="85"/>
      <c r="CG379" s="85"/>
      <c r="CH379" s="85"/>
      <c r="CI379" s="85"/>
      <c r="CJ379" s="85"/>
      <c r="CK379" s="85"/>
      <c r="CL379" s="85">
        <v>0</v>
      </c>
      <c r="CM379" s="110">
        <v>24520000</v>
      </c>
      <c r="CN379" s="85"/>
      <c r="CO379" s="89">
        <v>46278</v>
      </c>
      <c r="CP379" s="89">
        <f t="shared" si="13"/>
        <v>46458</v>
      </c>
      <c r="CQ379" s="115">
        <v>24520000</v>
      </c>
      <c r="CR379" s="85" t="s">
        <v>149</v>
      </c>
      <c r="CS379" s="89">
        <v>46033</v>
      </c>
      <c r="CT379" s="128">
        <v>3344101271430</v>
      </c>
      <c r="CU379" s="85"/>
      <c r="CV379" s="85"/>
      <c r="CW379" s="85" t="s">
        <v>3846</v>
      </c>
      <c r="CX379" s="85" t="s">
        <v>218</v>
      </c>
      <c r="CY379" s="85" t="s">
        <v>957</v>
      </c>
      <c r="CZ379" s="85">
        <v>2583</v>
      </c>
      <c r="DA379" s="85" t="s">
        <v>3614</v>
      </c>
      <c r="DB379" s="85">
        <v>5</v>
      </c>
      <c r="DC379" s="85" t="s">
        <v>153</v>
      </c>
      <c r="DD379" s="85"/>
      <c r="DE379" s="85"/>
      <c r="DF379" s="85"/>
      <c r="DG379" s="85"/>
      <c r="DH379" s="85"/>
      <c r="DI379" s="85"/>
      <c r="DJ379" s="85"/>
      <c r="DK379" s="85"/>
      <c r="DL379" s="85"/>
      <c r="DM379" s="85"/>
      <c r="DN379" s="85"/>
      <c r="DO379" s="85"/>
      <c r="DP379" s="85"/>
      <c r="DQ379" s="85"/>
      <c r="DR379" s="85"/>
      <c r="DS379" s="85"/>
      <c r="DT379" s="86"/>
      <c r="DU379" s="81"/>
      <c r="DV379" s="72"/>
      <c r="DW379" s="72"/>
      <c r="DX379" s="72"/>
      <c r="DY379" s="72"/>
      <c r="DZ379" s="74"/>
      <c r="EA379" s="68"/>
      <c r="EB379" s="68"/>
      <c r="EC379" s="68"/>
      <c r="ED379" s="68"/>
      <c r="EE379" s="68"/>
      <c r="EF379" s="68"/>
      <c r="EG379" s="68"/>
      <c r="EH379" s="68"/>
      <c r="EI379" s="68"/>
      <c r="EJ379" s="68"/>
      <c r="EK379" s="68"/>
    </row>
    <row r="380" spans="1:141" ht="30" customHeight="1">
      <c r="A380" s="3" t="s">
        <v>4104</v>
      </c>
      <c r="B380" s="84">
        <v>2026</v>
      </c>
      <c r="C380" s="85" t="s">
        <v>4304</v>
      </c>
      <c r="D380" s="85"/>
      <c r="E380" s="85" t="s">
        <v>125</v>
      </c>
      <c r="F380" s="85">
        <v>147365</v>
      </c>
      <c r="G380" s="89">
        <v>46031</v>
      </c>
      <c r="H380" s="85" t="s">
        <v>3836</v>
      </c>
      <c r="I380" s="85" t="s">
        <v>4305</v>
      </c>
      <c r="J380" s="92" t="s">
        <v>4306</v>
      </c>
      <c r="K380" s="92" t="s">
        <v>4307</v>
      </c>
      <c r="L380" s="85" t="s">
        <v>4308</v>
      </c>
      <c r="M380" s="85" t="s">
        <v>3841</v>
      </c>
      <c r="N380" s="85">
        <v>80111700</v>
      </c>
      <c r="O380" s="85" t="s">
        <v>3842</v>
      </c>
      <c r="P380" s="85" t="s">
        <v>4309</v>
      </c>
      <c r="Q380" s="85">
        <v>156</v>
      </c>
      <c r="R380" s="89">
        <v>46030</v>
      </c>
      <c r="S380" s="85">
        <v>93</v>
      </c>
      <c r="T380" s="89">
        <v>46035</v>
      </c>
      <c r="U380" s="85" t="s">
        <v>3609</v>
      </c>
      <c r="V380" s="85" t="s">
        <v>135</v>
      </c>
      <c r="W380" s="85" t="s">
        <v>460</v>
      </c>
      <c r="X380" s="85">
        <v>1</v>
      </c>
      <c r="Y380" s="85" t="s">
        <v>3778</v>
      </c>
      <c r="Z380" s="85" t="s">
        <v>4308</v>
      </c>
      <c r="AA380" s="85" t="s">
        <v>138</v>
      </c>
      <c r="AB380" s="85" t="s">
        <v>139</v>
      </c>
      <c r="AC380" s="85" t="s">
        <v>218</v>
      </c>
      <c r="AD380" s="85"/>
      <c r="AE380" s="85">
        <v>1004916725</v>
      </c>
      <c r="AF380" s="85">
        <v>9</v>
      </c>
      <c r="AG380" s="89">
        <v>37307</v>
      </c>
      <c r="AH380" s="85" t="s">
        <v>4310</v>
      </c>
      <c r="AI380" s="85"/>
      <c r="AJ380" s="92">
        <v>3008588959</v>
      </c>
      <c r="AK380" s="85" t="s">
        <v>4311</v>
      </c>
      <c r="AL380" s="85" t="s">
        <v>3187</v>
      </c>
      <c r="AM380" s="85" t="s">
        <v>234</v>
      </c>
      <c r="AN380" s="85" t="s">
        <v>3712</v>
      </c>
      <c r="AO380" s="85">
        <v>79553844</v>
      </c>
      <c r="AP380" s="85" t="s">
        <v>3713</v>
      </c>
      <c r="AQ380" s="85"/>
      <c r="AR380" s="85"/>
      <c r="AS380" s="89">
        <v>46062</v>
      </c>
      <c r="AT380" s="85"/>
      <c r="AU380" s="85"/>
      <c r="AV380" s="85"/>
      <c r="AW380" s="85"/>
      <c r="AX380" s="85" t="s">
        <v>3714</v>
      </c>
      <c r="AY380" s="85" t="s">
        <v>147</v>
      </c>
      <c r="AZ380" s="105">
        <v>46031</v>
      </c>
      <c r="BA380" s="105">
        <v>46032</v>
      </c>
      <c r="BB380" s="115">
        <v>24520000</v>
      </c>
      <c r="BC380" s="105">
        <v>46036</v>
      </c>
      <c r="BD380" s="105">
        <v>46278</v>
      </c>
      <c r="BE380" s="105">
        <f t="shared" si="14"/>
        <v>46278</v>
      </c>
      <c r="BF380" s="122"/>
      <c r="BG380" s="85" t="s">
        <v>929</v>
      </c>
      <c r="BH380" s="110">
        <v>3065000</v>
      </c>
      <c r="BI380" s="85"/>
      <c r="BJ380" s="85"/>
      <c r="BK380" s="85"/>
      <c r="BL380" s="85"/>
      <c r="BM380" s="85"/>
      <c r="BN380" s="85"/>
      <c r="BO380" s="85"/>
      <c r="BP380" s="85"/>
      <c r="BQ380" s="85"/>
      <c r="BR380" s="85"/>
      <c r="BS380" s="85"/>
      <c r="BT380" s="85"/>
      <c r="BU380" s="85"/>
      <c r="BV380" s="85"/>
      <c r="BW380" s="85"/>
      <c r="BX380" s="85"/>
      <c r="BY380" s="85"/>
      <c r="BZ380" s="85"/>
      <c r="CA380" s="85"/>
      <c r="CB380" s="85"/>
      <c r="CC380" s="85"/>
      <c r="CD380" s="85"/>
      <c r="CE380" s="85"/>
      <c r="CF380" s="85"/>
      <c r="CG380" s="85"/>
      <c r="CH380" s="85"/>
      <c r="CI380" s="85"/>
      <c r="CJ380" s="85"/>
      <c r="CK380" s="85"/>
      <c r="CL380" s="85">
        <v>0</v>
      </c>
      <c r="CM380" s="110">
        <v>24520000</v>
      </c>
      <c r="CN380" s="85"/>
      <c r="CO380" s="89">
        <v>46278</v>
      </c>
      <c r="CP380" s="89">
        <f t="shared" si="13"/>
        <v>46458</v>
      </c>
      <c r="CQ380" s="115">
        <v>24520000</v>
      </c>
      <c r="CR380" s="85" t="s">
        <v>149</v>
      </c>
      <c r="CS380" s="89">
        <v>46035</v>
      </c>
      <c r="CT380" s="128">
        <v>1446101155731</v>
      </c>
      <c r="CU380" s="85"/>
      <c r="CV380" s="85"/>
      <c r="CW380" s="85" t="s">
        <v>3846</v>
      </c>
      <c r="CX380" s="85" t="s">
        <v>218</v>
      </c>
      <c r="CY380" s="85" t="s">
        <v>4312</v>
      </c>
      <c r="CZ380" s="85">
        <v>2583</v>
      </c>
      <c r="DA380" s="85" t="s">
        <v>3614</v>
      </c>
      <c r="DB380" s="85">
        <v>5</v>
      </c>
      <c r="DC380" s="85" t="s">
        <v>153</v>
      </c>
      <c r="DD380" s="85"/>
      <c r="DE380" s="85"/>
      <c r="DF380" s="85"/>
      <c r="DG380" s="85"/>
      <c r="DH380" s="85"/>
      <c r="DI380" s="85"/>
      <c r="DJ380" s="85"/>
      <c r="DK380" s="85"/>
      <c r="DL380" s="85"/>
      <c r="DM380" s="85"/>
      <c r="DN380" s="85"/>
      <c r="DO380" s="85"/>
      <c r="DP380" s="85"/>
      <c r="DQ380" s="85"/>
      <c r="DR380" s="85"/>
      <c r="DS380" s="85"/>
      <c r="DT380" s="86"/>
      <c r="DU380" s="81"/>
      <c r="DV380" s="72"/>
      <c r="DW380" s="72"/>
      <c r="DX380" s="72"/>
      <c r="DY380" s="72"/>
      <c r="DZ380" s="74"/>
      <c r="EA380" s="68"/>
      <c r="EB380" s="68"/>
      <c r="EC380" s="68"/>
      <c r="ED380" s="68"/>
      <c r="EE380" s="68"/>
      <c r="EF380" s="68"/>
      <c r="EG380" s="68"/>
      <c r="EH380" s="68"/>
      <c r="EI380" s="68"/>
      <c r="EJ380" s="68"/>
      <c r="EK380" s="68"/>
    </row>
    <row r="381" spans="1:141" ht="30" customHeight="1">
      <c r="A381" s="3" t="s">
        <v>4104</v>
      </c>
      <c r="B381" s="84">
        <v>2026</v>
      </c>
      <c r="C381" s="85" t="s">
        <v>4313</v>
      </c>
      <c r="D381" s="85"/>
      <c r="E381" s="85" t="s">
        <v>125</v>
      </c>
      <c r="F381" s="85">
        <v>147350</v>
      </c>
      <c r="G381" s="89">
        <v>46031</v>
      </c>
      <c r="H381" s="85" t="s">
        <v>3740</v>
      </c>
      <c r="I381" s="85" t="s">
        <v>4314</v>
      </c>
      <c r="J381" s="92" t="s">
        <v>4315</v>
      </c>
      <c r="K381" s="92" t="s">
        <v>4316</v>
      </c>
      <c r="L381" s="85" t="s">
        <v>4317</v>
      </c>
      <c r="M381" s="85" t="s">
        <v>3745</v>
      </c>
      <c r="N381" s="85">
        <v>80111700</v>
      </c>
      <c r="O381" s="85" t="s">
        <v>3746</v>
      </c>
      <c r="P381" s="85" t="s">
        <v>4318</v>
      </c>
      <c r="Q381" s="85">
        <v>155</v>
      </c>
      <c r="R381" s="89">
        <v>46030</v>
      </c>
      <c r="S381" s="85">
        <v>36</v>
      </c>
      <c r="T381" s="89">
        <v>46035</v>
      </c>
      <c r="U381" s="85" t="s">
        <v>3609</v>
      </c>
      <c r="V381" s="85" t="s">
        <v>135</v>
      </c>
      <c r="W381" s="85" t="s">
        <v>460</v>
      </c>
      <c r="X381" s="85">
        <v>1</v>
      </c>
      <c r="Y381" s="85" t="s">
        <v>3760</v>
      </c>
      <c r="Z381" s="85" t="s">
        <v>4317</v>
      </c>
      <c r="AA381" s="85" t="s">
        <v>138</v>
      </c>
      <c r="AB381" s="85" t="s">
        <v>139</v>
      </c>
      <c r="AC381" s="85" t="s">
        <v>447</v>
      </c>
      <c r="AD381" s="85"/>
      <c r="AE381" s="85">
        <v>1058058789</v>
      </c>
      <c r="AF381" s="85">
        <v>4</v>
      </c>
      <c r="AG381" s="89">
        <v>34523</v>
      </c>
      <c r="AH381" s="85" t="s">
        <v>4319</v>
      </c>
      <c r="AI381" s="85"/>
      <c r="AJ381" s="92">
        <v>3125395184</v>
      </c>
      <c r="AK381" s="85" t="s">
        <v>4320</v>
      </c>
      <c r="AL381" s="85" t="s">
        <v>3187</v>
      </c>
      <c r="AM381" s="85" t="s">
        <v>385</v>
      </c>
      <c r="AN381" s="85" t="s">
        <v>3712</v>
      </c>
      <c r="AO381" s="85">
        <v>79553844</v>
      </c>
      <c r="AP381" s="85" t="s">
        <v>3713</v>
      </c>
      <c r="AQ381" s="85"/>
      <c r="AR381" s="85"/>
      <c r="AS381" s="89">
        <v>46062</v>
      </c>
      <c r="AT381" s="85"/>
      <c r="AU381" s="85"/>
      <c r="AV381" s="85"/>
      <c r="AW381" s="85"/>
      <c r="AX381" s="85" t="s">
        <v>3714</v>
      </c>
      <c r="AY381" s="85" t="s">
        <v>147</v>
      </c>
      <c r="AZ381" s="105">
        <v>46031</v>
      </c>
      <c r="BA381" s="105">
        <v>46032</v>
      </c>
      <c r="BB381" s="115">
        <v>17000000</v>
      </c>
      <c r="BC381" s="105">
        <v>46037</v>
      </c>
      <c r="BD381" s="105">
        <v>46279</v>
      </c>
      <c r="BE381" s="105">
        <f t="shared" si="14"/>
        <v>46279</v>
      </c>
      <c r="BF381" s="122"/>
      <c r="BG381" s="85" t="s">
        <v>929</v>
      </c>
      <c r="BH381" s="110">
        <v>2125000</v>
      </c>
      <c r="BI381" s="85"/>
      <c r="BJ381" s="85"/>
      <c r="BK381" s="85"/>
      <c r="BL381" s="85"/>
      <c r="BM381" s="85"/>
      <c r="BN381" s="85"/>
      <c r="BO381" s="85"/>
      <c r="BP381" s="85"/>
      <c r="BQ381" s="85"/>
      <c r="BR381" s="85"/>
      <c r="BS381" s="85"/>
      <c r="BT381" s="85"/>
      <c r="BU381" s="85"/>
      <c r="BV381" s="85"/>
      <c r="BW381" s="85"/>
      <c r="BX381" s="85"/>
      <c r="BY381" s="85"/>
      <c r="BZ381" s="85"/>
      <c r="CA381" s="85"/>
      <c r="CB381" s="85"/>
      <c r="CC381" s="85"/>
      <c r="CD381" s="85"/>
      <c r="CE381" s="85"/>
      <c r="CF381" s="85"/>
      <c r="CG381" s="85"/>
      <c r="CH381" s="85"/>
      <c r="CI381" s="85"/>
      <c r="CJ381" s="85"/>
      <c r="CK381" s="85"/>
      <c r="CL381" s="85">
        <v>0</v>
      </c>
      <c r="CM381" s="110">
        <v>17000000</v>
      </c>
      <c r="CN381" s="85"/>
      <c r="CO381" s="89">
        <v>46279</v>
      </c>
      <c r="CP381" s="89">
        <f t="shared" si="13"/>
        <v>46459</v>
      </c>
      <c r="CQ381" s="115">
        <v>17000000</v>
      </c>
      <c r="CR381" s="85" t="e">
        <v>#N/A</v>
      </c>
      <c r="CS381" s="89" t="e">
        <v>#N/A</v>
      </c>
      <c r="CT381" s="128" t="e">
        <v>#N/A</v>
      </c>
      <c r="CU381" s="85"/>
      <c r="CV381" s="85"/>
      <c r="CW381" s="85" t="s">
        <v>3752</v>
      </c>
      <c r="CX381" s="85" t="s">
        <v>447</v>
      </c>
      <c r="CY381" s="85" t="s">
        <v>957</v>
      </c>
      <c r="CZ381" s="85">
        <v>2583</v>
      </c>
      <c r="DA381" s="85" t="s">
        <v>3614</v>
      </c>
      <c r="DB381" s="85">
        <v>5</v>
      </c>
      <c r="DC381" s="85" t="s">
        <v>153</v>
      </c>
      <c r="DD381" s="85"/>
      <c r="DE381" s="85"/>
      <c r="DF381" s="85"/>
      <c r="DG381" s="85"/>
      <c r="DH381" s="85"/>
      <c r="DI381" s="85"/>
      <c r="DJ381" s="85"/>
      <c r="DK381" s="85"/>
      <c r="DL381" s="85"/>
      <c r="DM381" s="85"/>
      <c r="DN381" s="85"/>
      <c r="DO381" s="85"/>
      <c r="DP381" s="85"/>
      <c r="DQ381" s="85"/>
      <c r="DR381" s="85"/>
      <c r="DS381" s="85"/>
      <c r="DT381" s="86"/>
      <c r="DU381" s="81"/>
      <c r="DV381" s="72"/>
      <c r="DW381" s="72"/>
      <c r="DX381" s="72"/>
      <c r="DY381" s="72"/>
      <c r="DZ381" s="74"/>
      <c r="EA381" s="68"/>
      <c r="EB381" s="68"/>
      <c r="EC381" s="68"/>
      <c r="ED381" s="68"/>
      <c r="EE381" s="68"/>
      <c r="EF381" s="68"/>
      <c r="EG381" s="68"/>
      <c r="EH381" s="68"/>
      <c r="EI381" s="68"/>
      <c r="EJ381" s="68"/>
      <c r="EK381" s="68"/>
    </row>
    <row r="382" spans="1:141" ht="30" customHeight="1">
      <c r="A382" s="3" t="s">
        <v>4104</v>
      </c>
      <c r="B382" s="84">
        <v>2026</v>
      </c>
      <c r="C382" s="85" t="s">
        <v>4321</v>
      </c>
      <c r="D382" s="85"/>
      <c r="E382" s="85" t="s">
        <v>125</v>
      </c>
      <c r="F382" s="85">
        <v>147365</v>
      </c>
      <c r="G382" s="89">
        <v>46031</v>
      </c>
      <c r="H382" s="85" t="s">
        <v>3836</v>
      </c>
      <c r="I382" s="85" t="s">
        <v>4322</v>
      </c>
      <c r="J382" s="92" t="s">
        <v>4323</v>
      </c>
      <c r="K382" s="92" t="s">
        <v>4324</v>
      </c>
      <c r="L382" s="85" t="s">
        <v>4325</v>
      </c>
      <c r="M382" s="85" t="s">
        <v>3841</v>
      </c>
      <c r="N382" s="85">
        <v>80111700</v>
      </c>
      <c r="O382" s="85" t="s">
        <v>3842</v>
      </c>
      <c r="P382" s="85" t="s">
        <v>4326</v>
      </c>
      <c r="Q382" s="85">
        <v>156</v>
      </c>
      <c r="R382" s="89">
        <v>46030</v>
      </c>
      <c r="S382" s="85">
        <v>94</v>
      </c>
      <c r="T382" s="89">
        <v>46035</v>
      </c>
      <c r="U382" s="85" t="s">
        <v>3609</v>
      </c>
      <c r="V382" s="85" t="s">
        <v>135</v>
      </c>
      <c r="W382" s="85" t="s">
        <v>460</v>
      </c>
      <c r="X382" s="85">
        <v>1</v>
      </c>
      <c r="Y382" s="85" t="s">
        <v>3778</v>
      </c>
      <c r="Z382" s="85" t="s">
        <v>4325</v>
      </c>
      <c r="AA382" s="85" t="s">
        <v>138</v>
      </c>
      <c r="AB382" s="85" t="s">
        <v>139</v>
      </c>
      <c r="AC382" s="85" t="s">
        <v>218</v>
      </c>
      <c r="AD382" s="85"/>
      <c r="AE382" s="85">
        <v>52539313</v>
      </c>
      <c r="AF382" s="85">
        <v>4</v>
      </c>
      <c r="AG382" s="89">
        <v>28944</v>
      </c>
      <c r="AH382" s="85" t="s">
        <v>4327</v>
      </c>
      <c r="AI382" s="85"/>
      <c r="AJ382" s="92">
        <v>3114021333</v>
      </c>
      <c r="AK382" s="85" t="s">
        <v>4328</v>
      </c>
      <c r="AL382" s="85" t="s">
        <v>3187</v>
      </c>
      <c r="AM382" s="85" t="s">
        <v>234</v>
      </c>
      <c r="AN382" s="85" t="s">
        <v>3712</v>
      </c>
      <c r="AO382" s="85">
        <v>79553844</v>
      </c>
      <c r="AP382" s="85" t="s">
        <v>3713</v>
      </c>
      <c r="AQ382" s="85"/>
      <c r="AR382" s="85"/>
      <c r="AS382" s="89">
        <v>46062</v>
      </c>
      <c r="AT382" s="85"/>
      <c r="AU382" s="85"/>
      <c r="AV382" s="85"/>
      <c r="AW382" s="85"/>
      <c r="AX382" s="85" t="s">
        <v>3714</v>
      </c>
      <c r="AY382" s="85" t="s">
        <v>147</v>
      </c>
      <c r="AZ382" s="105">
        <v>46031</v>
      </c>
      <c r="BA382" s="105">
        <v>46032</v>
      </c>
      <c r="BB382" s="115">
        <v>24520000</v>
      </c>
      <c r="BC382" s="105">
        <v>46037</v>
      </c>
      <c r="BD382" s="105">
        <v>46279</v>
      </c>
      <c r="BE382" s="105">
        <f t="shared" si="14"/>
        <v>46279</v>
      </c>
      <c r="BF382" s="122"/>
      <c r="BG382" s="85" t="s">
        <v>929</v>
      </c>
      <c r="BH382" s="110">
        <v>3065000</v>
      </c>
      <c r="BI382" s="85"/>
      <c r="BJ382" s="85"/>
      <c r="BK382" s="85"/>
      <c r="BL382" s="85"/>
      <c r="BM382" s="85"/>
      <c r="BN382" s="85"/>
      <c r="BO382" s="85"/>
      <c r="BP382" s="85"/>
      <c r="BQ382" s="85"/>
      <c r="BR382" s="85"/>
      <c r="BS382" s="85"/>
      <c r="BT382" s="85"/>
      <c r="BU382" s="85"/>
      <c r="BV382" s="85"/>
      <c r="BW382" s="85"/>
      <c r="BX382" s="85"/>
      <c r="BY382" s="85"/>
      <c r="BZ382" s="85"/>
      <c r="CA382" s="85"/>
      <c r="CB382" s="85"/>
      <c r="CC382" s="85"/>
      <c r="CD382" s="85"/>
      <c r="CE382" s="85"/>
      <c r="CF382" s="85"/>
      <c r="CG382" s="85"/>
      <c r="CH382" s="85"/>
      <c r="CI382" s="85"/>
      <c r="CJ382" s="85"/>
      <c r="CK382" s="85"/>
      <c r="CL382" s="85">
        <v>0</v>
      </c>
      <c r="CM382" s="110">
        <v>24520000</v>
      </c>
      <c r="CN382" s="85"/>
      <c r="CO382" s="89">
        <v>46279</v>
      </c>
      <c r="CP382" s="89">
        <f t="shared" si="13"/>
        <v>46459</v>
      </c>
      <c r="CQ382" s="115">
        <v>24520000</v>
      </c>
      <c r="CR382" s="85" t="s">
        <v>149</v>
      </c>
      <c r="CS382" s="89">
        <v>46036</v>
      </c>
      <c r="CT382" s="128">
        <v>3344101271454</v>
      </c>
      <c r="CU382" s="85"/>
      <c r="CV382" s="85"/>
      <c r="CW382" s="85" t="s">
        <v>3846</v>
      </c>
      <c r="CX382" s="85" t="s">
        <v>218</v>
      </c>
      <c r="CY382" s="85" t="s">
        <v>1214</v>
      </c>
      <c r="CZ382" s="85">
        <v>2583</v>
      </c>
      <c r="DA382" s="85" t="s">
        <v>3614</v>
      </c>
      <c r="DB382" s="85">
        <v>5</v>
      </c>
      <c r="DC382" s="85" t="s">
        <v>153</v>
      </c>
      <c r="DD382" s="85"/>
      <c r="DE382" s="85"/>
      <c r="DF382" s="85"/>
      <c r="DG382" s="85"/>
      <c r="DH382" s="85"/>
      <c r="DI382" s="85"/>
      <c r="DJ382" s="85"/>
      <c r="DK382" s="85"/>
      <c r="DL382" s="85"/>
      <c r="DM382" s="85"/>
      <c r="DN382" s="85"/>
      <c r="DO382" s="85"/>
      <c r="DP382" s="85"/>
      <c r="DQ382" s="85"/>
      <c r="DR382" s="85"/>
      <c r="DS382" s="85"/>
      <c r="DT382" s="86"/>
      <c r="DU382" s="81"/>
      <c r="DV382" s="72"/>
      <c r="DW382" s="72"/>
      <c r="DX382" s="72"/>
      <c r="DY382" s="72"/>
      <c r="DZ382" s="74"/>
      <c r="EA382" s="68"/>
      <c r="EB382" s="68"/>
      <c r="EC382" s="68"/>
      <c r="ED382" s="68"/>
      <c r="EE382" s="68"/>
      <c r="EF382" s="68"/>
      <c r="EG382" s="68"/>
      <c r="EH382" s="68"/>
      <c r="EI382" s="68"/>
      <c r="EJ382" s="68"/>
      <c r="EK382" s="68"/>
    </row>
    <row r="383" spans="1:141" ht="30" customHeight="1">
      <c r="A383" s="3" t="s">
        <v>4104</v>
      </c>
      <c r="B383" s="84">
        <v>2026</v>
      </c>
      <c r="C383" s="85" t="s">
        <v>4329</v>
      </c>
      <c r="D383" s="85"/>
      <c r="E383" s="85" t="s">
        <v>125</v>
      </c>
      <c r="F383" s="85">
        <v>147365</v>
      </c>
      <c r="G383" s="89">
        <v>46031</v>
      </c>
      <c r="H383" s="85" t="s">
        <v>3836</v>
      </c>
      <c r="I383" s="85" t="s">
        <v>4330</v>
      </c>
      <c r="J383" s="92" t="s">
        <v>4331</v>
      </c>
      <c r="K383" s="92" t="s">
        <v>4332</v>
      </c>
      <c r="L383" s="85" t="s">
        <v>4333</v>
      </c>
      <c r="M383" s="85" t="s">
        <v>3841</v>
      </c>
      <c r="N383" s="85">
        <v>80111700</v>
      </c>
      <c r="O383" s="85" t="s">
        <v>3842</v>
      </c>
      <c r="P383" s="85" t="s">
        <v>4334</v>
      </c>
      <c r="Q383" s="85">
        <v>156</v>
      </c>
      <c r="R383" s="89">
        <v>46030</v>
      </c>
      <c r="S383" s="85">
        <v>95</v>
      </c>
      <c r="T383" s="89">
        <v>46035</v>
      </c>
      <c r="U383" s="85" t="s">
        <v>3609</v>
      </c>
      <c r="V383" s="85" t="s">
        <v>135</v>
      </c>
      <c r="W383" s="85" t="s">
        <v>460</v>
      </c>
      <c r="X383" s="85">
        <v>1</v>
      </c>
      <c r="Y383" s="85" t="s">
        <v>3778</v>
      </c>
      <c r="Z383" s="85" t="s">
        <v>4333</v>
      </c>
      <c r="AA383" s="85" t="s">
        <v>138</v>
      </c>
      <c r="AB383" s="85" t="s">
        <v>139</v>
      </c>
      <c r="AC383" s="85" t="s">
        <v>218</v>
      </c>
      <c r="AD383" s="85"/>
      <c r="AE383" s="85">
        <v>1117485267</v>
      </c>
      <c r="AF383" s="85">
        <v>6</v>
      </c>
      <c r="AG383" s="89">
        <v>38034</v>
      </c>
      <c r="AH383" s="85" t="s">
        <v>4335</v>
      </c>
      <c r="AI383" s="85"/>
      <c r="AJ383" s="92">
        <v>3165574515</v>
      </c>
      <c r="AK383" s="85" t="s">
        <v>4336</v>
      </c>
      <c r="AL383" s="85" t="s">
        <v>3187</v>
      </c>
      <c r="AM383" s="85" t="s">
        <v>144</v>
      </c>
      <c r="AN383" s="85" t="s">
        <v>3712</v>
      </c>
      <c r="AO383" s="85">
        <v>79553844</v>
      </c>
      <c r="AP383" s="85" t="s">
        <v>3713</v>
      </c>
      <c r="AQ383" s="85"/>
      <c r="AR383" s="85"/>
      <c r="AS383" s="89">
        <v>46062</v>
      </c>
      <c r="AT383" s="85"/>
      <c r="AU383" s="85"/>
      <c r="AV383" s="85"/>
      <c r="AW383" s="85"/>
      <c r="AX383" s="85" t="s">
        <v>3714</v>
      </c>
      <c r="AY383" s="85" t="s">
        <v>147</v>
      </c>
      <c r="AZ383" s="105">
        <v>46031</v>
      </c>
      <c r="BA383" s="105">
        <v>46032</v>
      </c>
      <c r="BB383" s="115">
        <v>24520000</v>
      </c>
      <c r="BC383" s="105">
        <v>46036</v>
      </c>
      <c r="BD383" s="105">
        <v>46278</v>
      </c>
      <c r="BE383" s="105">
        <f t="shared" si="14"/>
        <v>46278</v>
      </c>
      <c r="BF383" s="122"/>
      <c r="BG383" s="85" t="s">
        <v>929</v>
      </c>
      <c r="BH383" s="110">
        <v>3065000</v>
      </c>
      <c r="BI383" s="85"/>
      <c r="BJ383" s="85"/>
      <c r="BK383" s="85"/>
      <c r="BL383" s="85"/>
      <c r="BM383" s="85"/>
      <c r="BN383" s="85"/>
      <c r="BO383" s="85"/>
      <c r="BP383" s="85"/>
      <c r="BQ383" s="85"/>
      <c r="BR383" s="85"/>
      <c r="BS383" s="85"/>
      <c r="BT383" s="85"/>
      <c r="BU383" s="85"/>
      <c r="BV383" s="85"/>
      <c r="BW383" s="85"/>
      <c r="BX383" s="85"/>
      <c r="BY383" s="85"/>
      <c r="BZ383" s="85"/>
      <c r="CA383" s="85"/>
      <c r="CB383" s="85"/>
      <c r="CC383" s="85"/>
      <c r="CD383" s="85"/>
      <c r="CE383" s="85"/>
      <c r="CF383" s="85"/>
      <c r="CG383" s="85"/>
      <c r="CH383" s="85"/>
      <c r="CI383" s="85"/>
      <c r="CJ383" s="85"/>
      <c r="CK383" s="85"/>
      <c r="CL383" s="85">
        <v>0</v>
      </c>
      <c r="CM383" s="110">
        <v>24520000</v>
      </c>
      <c r="CN383" s="85"/>
      <c r="CO383" s="89">
        <v>46278</v>
      </c>
      <c r="CP383" s="89">
        <f t="shared" si="13"/>
        <v>46458</v>
      </c>
      <c r="CQ383" s="115">
        <v>24520000</v>
      </c>
      <c r="CR383" s="85" t="s">
        <v>223</v>
      </c>
      <c r="CS383" s="89">
        <v>46032</v>
      </c>
      <c r="CT383" s="128">
        <v>1144101274364</v>
      </c>
      <c r="CU383" s="85"/>
      <c r="CV383" s="85"/>
      <c r="CW383" s="85" t="s">
        <v>3846</v>
      </c>
      <c r="CX383" s="85" t="s">
        <v>218</v>
      </c>
      <c r="CY383" s="85" t="s">
        <v>3753</v>
      </c>
      <c r="CZ383" s="85">
        <v>2583</v>
      </c>
      <c r="DA383" s="85" t="s">
        <v>3614</v>
      </c>
      <c r="DB383" s="85">
        <v>5</v>
      </c>
      <c r="DC383" s="85" t="s">
        <v>153</v>
      </c>
      <c r="DD383" s="85"/>
      <c r="DE383" s="85"/>
      <c r="DF383" s="85"/>
      <c r="DG383" s="85"/>
      <c r="DH383" s="85"/>
      <c r="DI383" s="85"/>
      <c r="DJ383" s="85"/>
      <c r="DK383" s="85"/>
      <c r="DL383" s="85"/>
      <c r="DM383" s="85"/>
      <c r="DN383" s="85"/>
      <c r="DO383" s="85"/>
      <c r="DP383" s="85"/>
      <c r="DQ383" s="85"/>
      <c r="DR383" s="85"/>
      <c r="DS383" s="85"/>
      <c r="DT383" s="86"/>
      <c r="DU383" s="81"/>
      <c r="DV383" s="72"/>
      <c r="DW383" s="72"/>
      <c r="DX383" s="72"/>
      <c r="DY383" s="72"/>
      <c r="DZ383" s="74"/>
      <c r="EA383" s="68"/>
      <c r="EB383" s="68"/>
      <c r="EC383" s="68"/>
      <c r="ED383" s="68"/>
      <c r="EE383" s="68"/>
      <c r="EF383" s="68"/>
      <c r="EG383" s="68"/>
      <c r="EH383" s="68"/>
      <c r="EI383" s="68"/>
      <c r="EJ383" s="68"/>
      <c r="EK383" s="68"/>
    </row>
    <row r="384" spans="1:141" ht="30" customHeight="1">
      <c r="A384" s="3" t="s">
        <v>4104</v>
      </c>
      <c r="B384" s="84">
        <v>2026</v>
      </c>
      <c r="C384" s="85" t="s">
        <v>4337</v>
      </c>
      <c r="D384" s="85"/>
      <c r="E384" s="85" t="s">
        <v>125</v>
      </c>
      <c r="F384" s="85">
        <v>147365</v>
      </c>
      <c r="G384" s="89">
        <v>46031</v>
      </c>
      <c r="H384" s="85" t="s">
        <v>3836</v>
      </c>
      <c r="I384" s="85" t="s">
        <v>4338</v>
      </c>
      <c r="J384" s="92" t="s">
        <v>4339</v>
      </c>
      <c r="K384" s="92" t="s">
        <v>4340</v>
      </c>
      <c r="L384" s="85" t="s">
        <v>4341</v>
      </c>
      <c r="M384" s="85" t="s">
        <v>3841</v>
      </c>
      <c r="N384" s="85">
        <v>80111700</v>
      </c>
      <c r="O384" s="85" t="s">
        <v>3842</v>
      </c>
      <c r="P384" s="85" t="s">
        <v>4342</v>
      </c>
      <c r="Q384" s="85">
        <v>156</v>
      </c>
      <c r="R384" s="89">
        <v>46030</v>
      </c>
      <c r="S384" s="85">
        <v>96</v>
      </c>
      <c r="T384" s="89">
        <v>46035</v>
      </c>
      <c r="U384" s="85" t="s">
        <v>3609</v>
      </c>
      <c r="V384" s="85" t="s">
        <v>135</v>
      </c>
      <c r="W384" s="85" t="s">
        <v>460</v>
      </c>
      <c r="X384" s="85">
        <v>1</v>
      </c>
      <c r="Y384" s="85" t="s">
        <v>4178</v>
      </c>
      <c r="Z384" s="85" t="s">
        <v>4341</v>
      </c>
      <c r="AA384" s="85" t="s">
        <v>138</v>
      </c>
      <c r="AB384" s="85" t="s">
        <v>164</v>
      </c>
      <c r="AC384" s="85" t="s">
        <v>461</v>
      </c>
      <c r="AD384" s="85"/>
      <c r="AE384" s="85">
        <v>1076241169</v>
      </c>
      <c r="AF384" s="85">
        <v>7</v>
      </c>
      <c r="AG384" s="89">
        <v>38374</v>
      </c>
      <c r="AH384" s="85" t="s">
        <v>4343</v>
      </c>
      <c r="AI384" s="85"/>
      <c r="AJ384" s="92">
        <v>3104380516</v>
      </c>
      <c r="AK384" s="85" t="s">
        <v>4344</v>
      </c>
      <c r="AL384" s="85" t="s">
        <v>3187</v>
      </c>
      <c r="AM384" s="85" t="s">
        <v>144</v>
      </c>
      <c r="AN384" s="85" t="s">
        <v>3712</v>
      </c>
      <c r="AO384" s="85">
        <v>79553844</v>
      </c>
      <c r="AP384" s="85" t="s">
        <v>3713</v>
      </c>
      <c r="AQ384" s="85"/>
      <c r="AR384" s="85"/>
      <c r="AS384" s="89">
        <v>46062</v>
      </c>
      <c r="AT384" s="85"/>
      <c r="AU384" s="85"/>
      <c r="AV384" s="85"/>
      <c r="AW384" s="85"/>
      <c r="AX384" s="85" t="s">
        <v>3714</v>
      </c>
      <c r="AY384" s="85" t="s">
        <v>147</v>
      </c>
      <c r="AZ384" s="105">
        <v>46031</v>
      </c>
      <c r="BA384" s="105">
        <v>46032</v>
      </c>
      <c r="BB384" s="115">
        <v>24520000</v>
      </c>
      <c r="BC384" s="105">
        <v>46036</v>
      </c>
      <c r="BD384" s="105">
        <v>46278</v>
      </c>
      <c r="BE384" s="105">
        <f t="shared" si="14"/>
        <v>46278</v>
      </c>
      <c r="BF384" s="122"/>
      <c r="BG384" s="85" t="s">
        <v>929</v>
      </c>
      <c r="BH384" s="110">
        <v>3065000</v>
      </c>
      <c r="BI384" s="85"/>
      <c r="BJ384" s="85"/>
      <c r="BK384" s="85"/>
      <c r="BL384" s="85"/>
      <c r="BM384" s="85"/>
      <c r="BN384" s="85"/>
      <c r="BO384" s="85"/>
      <c r="BP384" s="85"/>
      <c r="BQ384" s="85"/>
      <c r="BR384" s="85"/>
      <c r="BS384" s="85"/>
      <c r="BT384" s="85"/>
      <c r="BU384" s="85"/>
      <c r="BV384" s="85"/>
      <c r="BW384" s="85"/>
      <c r="BX384" s="85"/>
      <c r="BY384" s="85"/>
      <c r="BZ384" s="85"/>
      <c r="CA384" s="85"/>
      <c r="CB384" s="85"/>
      <c r="CC384" s="85"/>
      <c r="CD384" s="85"/>
      <c r="CE384" s="85"/>
      <c r="CF384" s="85"/>
      <c r="CG384" s="85"/>
      <c r="CH384" s="85"/>
      <c r="CI384" s="85"/>
      <c r="CJ384" s="85"/>
      <c r="CK384" s="85"/>
      <c r="CL384" s="85">
        <v>0</v>
      </c>
      <c r="CM384" s="110">
        <v>24520000</v>
      </c>
      <c r="CN384" s="85"/>
      <c r="CO384" s="89">
        <v>46278</v>
      </c>
      <c r="CP384" s="89">
        <f t="shared" si="13"/>
        <v>46458</v>
      </c>
      <c r="CQ384" s="115">
        <v>24520000</v>
      </c>
      <c r="CR384" s="85" t="s">
        <v>149</v>
      </c>
      <c r="CS384" s="89">
        <v>46035</v>
      </c>
      <c r="CT384" s="128">
        <v>1846101032417</v>
      </c>
      <c r="CU384" s="85"/>
      <c r="CV384" s="85"/>
      <c r="CW384" s="85" t="s">
        <v>3846</v>
      </c>
      <c r="CX384" s="85" t="s">
        <v>461</v>
      </c>
      <c r="CY384" s="85" t="s">
        <v>957</v>
      </c>
      <c r="CZ384" s="85">
        <v>2583</v>
      </c>
      <c r="DA384" s="85" t="s">
        <v>3614</v>
      </c>
      <c r="DB384" s="85">
        <v>5</v>
      </c>
      <c r="DC384" s="85" t="s">
        <v>153</v>
      </c>
      <c r="DD384" s="85"/>
      <c r="DE384" s="85"/>
      <c r="DF384" s="85"/>
      <c r="DG384" s="85"/>
      <c r="DH384" s="85"/>
      <c r="DI384" s="85"/>
      <c r="DJ384" s="85"/>
      <c r="DK384" s="85"/>
      <c r="DL384" s="85"/>
      <c r="DM384" s="85"/>
      <c r="DN384" s="85"/>
      <c r="DO384" s="85"/>
      <c r="DP384" s="85"/>
      <c r="DQ384" s="85"/>
      <c r="DR384" s="85"/>
      <c r="DS384" s="85"/>
      <c r="DT384" s="86"/>
      <c r="DU384" s="81"/>
      <c r="DV384" s="72"/>
      <c r="DW384" s="72"/>
      <c r="DX384" s="72"/>
      <c r="DY384" s="72"/>
      <c r="DZ384" s="74"/>
      <c r="EA384" s="68"/>
      <c r="EB384" s="68"/>
      <c r="EC384" s="68"/>
      <c r="ED384" s="68"/>
      <c r="EE384" s="68"/>
      <c r="EF384" s="68"/>
      <c r="EG384" s="68"/>
      <c r="EH384" s="68"/>
      <c r="EI384" s="68"/>
      <c r="EJ384" s="68"/>
      <c r="EK384" s="68"/>
    </row>
    <row r="385" spans="1:141" ht="30" customHeight="1">
      <c r="A385" s="3" t="s">
        <v>4104</v>
      </c>
      <c r="B385" s="84">
        <v>2026</v>
      </c>
      <c r="C385" s="85" t="s">
        <v>4345</v>
      </c>
      <c r="D385" s="85"/>
      <c r="E385" s="85" t="s">
        <v>125</v>
      </c>
      <c r="F385" s="85">
        <v>147365</v>
      </c>
      <c r="G385" s="89">
        <v>46031</v>
      </c>
      <c r="H385" s="85" t="s">
        <v>3836</v>
      </c>
      <c r="I385" s="85" t="s">
        <v>4346</v>
      </c>
      <c r="J385" s="92" t="s">
        <v>4347</v>
      </c>
      <c r="K385" s="92" t="s">
        <v>4348</v>
      </c>
      <c r="L385" s="85" t="s">
        <v>4349</v>
      </c>
      <c r="M385" s="85" t="s">
        <v>3841</v>
      </c>
      <c r="N385" s="85">
        <v>80111700</v>
      </c>
      <c r="O385" s="85" t="s">
        <v>3842</v>
      </c>
      <c r="P385" s="85" t="s">
        <v>4350</v>
      </c>
      <c r="Q385" s="85">
        <v>156</v>
      </c>
      <c r="R385" s="89">
        <v>46030</v>
      </c>
      <c r="S385" s="85">
        <v>97</v>
      </c>
      <c r="T385" s="89">
        <v>46035</v>
      </c>
      <c r="U385" s="85" t="s">
        <v>3609</v>
      </c>
      <c r="V385" s="85" t="s">
        <v>135</v>
      </c>
      <c r="W385" s="85" t="s">
        <v>460</v>
      </c>
      <c r="X385" s="85">
        <v>1</v>
      </c>
      <c r="Y385" s="85" t="s">
        <v>4178</v>
      </c>
      <c r="Z385" s="85" t="s">
        <v>4349</v>
      </c>
      <c r="AA385" s="85" t="s">
        <v>138</v>
      </c>
      <c r="AB385" s="85" t="s">
        <v>139</v>
      </c>
      <c r="AC385" s="85" t="s">
        <v>447</v>
      </c>
      <c r="AD385" s="85"/>
      <c r="AE385" s="85">
        <v>1233888381</v>
      </c>
      <c r="AF385" s="85">
        <v>9</v>
      </c>
      <c r="AG385" s="89">
        <v>35430</v>
      </c>
      <c r="AH385" s="85" t="s">
        <v>4351</v>
      </c>
      <c r="AI385" s="85"/>
      <c r="AJ385" s="92">
        <v>3124394745</v>
      </c>
      <c r="AK385" s="85" t="s">
        <v>4352</v>
      </c>
      <c r="AL385" s="85" t="s">
        <v>3187</v>
      </c>
      <c r="AM385" s="85" t="s">
        <v>144</v>
      </c>
      <c r="AN385" s="85" t="s">
        <v>3712</v>
      </c>
      <c r="AO385" s="85">
        <v>79553844</v>
      </c>
      <c r="AP385" s="85" t="s">
        <v>3713</v>
      </c>
      <c r="AQ385" s="85"/>
      <c r="AR385" s="85"/>
      <c r="AS385" s="89">
        <v>46062</v>
      </c>
      <c r="AT385" s="85"/>
      <c r="AU385" s="85"/>
      <c r="AV385" s="85"/>
      <c r="AW385" s="85"/>
      <c r="AX385" s="85" t="s">
        <v>3714</v>
      </c>
      <c r="AY385" s="85" t="s">
        <v>147</v>
      </c>
      <c r="AZ385" s="105">
        <v>46031</v>
      </c>
      <c r="BA385" s="105">
        <v>46032</v>
      </c>
      <c r="BB385" s="115">
        <v>24520000</v>
      </c>
      <c r="BC385" s="105">
        <v>46036</v>
      </c>
      <c r="BD385" s="105">
        <v>46278</v>
      </c>
      <c r="BE385" s="105">
        <f t="shared" si="14"/>
        <v>46278</v>
      </c>
      <c r="BF385" s="122"/>
      <c r="BG385" s="85" t="s">
        <v>929</v>
      </c>
      <c r="BH385" s="110">
        <v>3065000</v>
      </c>
      <c r="BI385" s="85"/>
      <c r="BJ385" s="85"/>
      <c r="BK385" s="85"/>
      <c r="BL385" s="85"/>
      <c r="BM385" s="85"/>
      <c r="BN385" s="85"/>
      <c r="BO385" s="85"/>
      <c r="BP385" s="85"/>
      <c r="BQ385" s="85"/>
      <c r="BR385" s="85"/>
      <c r="BS385" s="85"/>
      <c r="BT385" s="85"/>
      <c r="BU385" s="85"/>
      <c r="BV385" s="85"/>
      <c r="BW385" s="85"/>
      <c r="BX385" s="85"/>
      <c r="BY385" s="85"/>
      <c r="BZ385" s="85"/>
      <c r="CA385" s="85"/>
      <c r="CB385" s="85"/>
      <c r="CC385" s="85"/>
      <c r="CD385" s="85"/>
      <c r="CE385" s="85"/>
      <c r="CF385" s="85"/>
      <c r="CG385" s="85"/>
      <c r="CH385" s="85"/>
      <c r="CI385" s="85"/>
      <c r="CJ385" s="85"/>
      <c r="CK385" s="85"/>
      <c r="CL385" s="85">
        <v>0</v>
      </c>
      <c r="CM385" s="110">
        <v>24520000</v>
      </c>
      <c r="CN385" s="85"/>
      <c r="CO385" s="89">
        <v>46278</v>
      </c>
      <c r="CP385" s="89">
        <f t="shared" si="13"/>
        <v>46458</v>
      </c>
      <c r="CQ385" s="115">
        <v>24520000</v>
      </c>
      <c r="CR385" s="85" t="s">
        <v>172</v>
      </c>
      <c r="CS385" s="89">
        <v>46035</v>
      </c>
      <c r="CT385" s="128" t="s">
        <v>4353</v>
      </c>
      <c r="CU385" s="85"/>
      <c r="CV385" s="85"/>
      <c r="CW385" s="85" t="s">
        <v>3846</v>
      </c>
      <c r="CX385" s="85" t="s">
        <v>447</v>
      </c>
      <c r="CY385" s="85" t="s">
        <v>957</v>
      </c>
      <c r="CZ385" s="85">
        <v>2583</v>
      </c>
      <c r="DA385" s="85" t="s">
        <v>3614</v>
      </c>
      <c r="DB385" s="85">
        <v>5</v>
      </c>
      <c r="DC385" s="85" t="s">
        <v>153</v>
      </c>
      <c r="DD385" s="85"/>
      <c r="DE385" s="85"/>
      <c r="DF385" s="85"/>
      <c r="DG385" s="85"/>
      <c r="DH385" s="85"/>
      <c r="DI385" s="85"/>
      <c r="DJ385" s="85"/>
      <c r="DK385" s="85"/>
      <c r="DL385" s="85"/>
      <c r="DM385" s="85"/>
      <c r="DN385" s="85"/>
      <c r="DO385" s="85"/>
      <c r="DP385" s="85"/>
      <c r="DQ385" s="85"/>
      <c r="DR385" s="85"/>
      <c r="DS385" s="85"/>
      <c r="DT385" s="86"/>
      <c r="DU385" s="81"/>
      <c r="DV385" s="72"/>
      <c r="DW385" s="72"/>
      <c r="DX385" s="72"/>
      <c r="DY385" s="72"/>
      <c r="DZ385" s="74"/>
      <c r="EA385" s="68"/>
      <c r="EB385" s="68"/>
      <c r="EC385" s="68"/>
      <c r="ED385" s="68"/>
      <c r="EE385" s="68"/>
      <c r="EF385" s="68"/>
      <c r="EG385" s="68"/>
      <c r="EH385" s="68"/>
      <c r="EI385" s="68"/>
      <c r="EJ385" s="68"/>
      <c r="EK385" s="68"/>
    </row>
    <row r="386" spans="1:141" ht="30" customHeight="1">
      <c r="A386" s="3" t="s">
        <v>4104</v>
      </c>
      <c r="B386" s="84">
        <v>2026</v>
      </c>
      <c r="C386" s="85" t="s">
        <v>4354</v>
      </c>
      <c r="D386" s="85"/>
      <c r="E386" s="85" t="s">
        <v>125</v>
      </c>
      <c r="F386" s="85">
        <v>147365</v>
      </c>
      <c r="G386" s="89">
        <v>46031</v>
      </c>
      <c r="H386" s="85" t="s">
        <v>3836</v>
      </c>
      <c r="I386" s="85" t="s">
        <v>4355</v>
      </c>
      <c r="J386" s="92" t="s">
        <v>4356</v>
      </c>
      <c r="K386" s="92" t="s">
        <v>4357</v>
      </c>
      <c r="L386" s="85" t="s">
        <v>4358</v>
      </c>
      <c r="M386" s="85" t="s">
        <v>3841</v>
      </c>
      <c r="N386" s="85">
        <v>80111700</v>
      </c>
      <c r="O386" s="85" t="s">
        <v>3842</v>
      </c>
      <c r="P386" s="85" t="s">
        <v>4359</v>
      </c>
      <c r="Q386" s="85">
        <v>156</v>
      </c>
      <c r="R386" s="89">
        <v>46030</v>
      </c>
      <c r="S386" s="85">
        <v>98</v>
      </c>
      <c r="T386" s="89">
        <v>46035</v>
      </c>
      <c r="U386" s="85" t="s">
        <v>3609</v>
      </c>
      <c r="V386" s="85" t="s">
        <v>135</v>
      </c>
      <c r="W386" s="85" t="s">
        <v>460</v>
      </c>
      <c r="X386" s="85">
        <v>1</v>
      </c>
      <c r="Y386" s="85" t="s">
        <v>3778</v>
      </c>
      <c r="Z386" s="85" t="s">
        <v>4358</v>
      </c>
      <c r="AA386" s="85" t="s">
        <v>138</v>
      </c>
      <c r="AB386" s="85" t="s">
        <v>164</v>
      </c>
      <c r="AC386" s="85" t="s">
        <v>461</v>
      </c>
      <c r="AD386" s="85"/>
      <c r="AE386" s="85">
        <v>1010205230</v>
      </c>
      <c r="AF386" s="85">
        <v>6</v>
      </c>
      <c r="AG386" s="89">
        <v>33931</v>
      </c>
      <c r="AH386" s="85" t="s">
        <v>4360</v>
      </c>
      <c r="AI386" s="85"/>
      <c r="AJ386" s="92">
        <v>3506345904</v>
      </c>
      <c r="AK386" s="85" t="s">
        <v>4361</v>
      </c>
      <c r="AL386" s="85" t="s">
        <v>3187</v>
      </c>
      <c r="AM386" s="85" t="s">
        <v>234</v>
      </c>
      <c r="AN386" s="85" t="s">
        <v>3712</v>
      </c>
      <c r="AO386" s="85">
        <v>79553844</v>
      </c>
      <c r="AP386" s="85" t="s">
        <v>3713</v>
      </c>
      <c r="AQ386" s="85"/>
      <c r="AR386" s="85"/>
      <c r="AS386" s="89">
        <v>46062</v>
      </c>
      <c r="AT386" s="85"/>
      <c r="AU386" s="85"/>
      <c r="AV386" s="85"/>
      <c r="AW386" s="85"/>
      <c r="AX386" s="85" t="s">
        <v>3714</v>
      </c>
      <c r="AY386" s="85" t="s">
        <v>147</v>
      </c>
      <c r="AZ386" s="105">
        <v>46031</v>
      </c>
      <c r="BA386" s="105">
        <v>46032</v>
      </c>
      <c r="BB386" s="115">
        <v>24520000</v>
      </c>
      <c r="BC386" s="105">
        <v>46036</v>
      </c>
      <c r="BD386" s="105">
        <v>46278</v>
      </c>
      <c r="BE386" s="105">
        <f t="shared" si="14"/>
        <v>46278</v>
      </c>
      <c r="BF386" s="122"/>
      <c r="BG386" s="85" t="s">
        <v>929</v>
      </c>
      <c r="BH386" s="110">
        <v>3065000</v>
      </c>
      <c r="BI386" s="85"/>
      <c r="BJ386" s="85"/>
      <c r="BK386" s="85"/>
      <c r="BL386" s="85"/>
      <c r="BM386" s="85"/>
      <c r="BN386" s="85"/>
      <c r="BO386" s="85"/>
      <c r="BP386" s="85"/>
      <c r="BQ386" s="85"/>
      <c r="BR386" s="85"/>
      <c r="BS386" s="85"/>
      <c r="BT386" s="85"/>
      <c r="BU386" s="85"/>
      <c r="BV386" s="85"/>
      <c r="BW386" s="85"/>
      <c r="BX386" s="85"/>
      <c r="BY386" s="85"/>
      <c r="BZ386" s="85"/>
      <c r="CA386" s="85"/>
      <c r="CB386" s="85"/>
      <c r="CC386" s="85"/>
      <c r="CD386" s="85"/>
      <c r="CE386" s="85"/>
      <c r="CF386" s="85"/>
      <c r="CG386" s="85"/>
      <c r="CH386" s="85"/>
      <c r="CI386" s="85"/>
      <c r="CJ386" s="85"/>
      <c r="CK386" s="85"/>
      <c r="CL386" s="85">
        <v>0</v>
      </c>
      <c r="CM386" s="110">
        <v>24520000</v>
      </c>
      <c r="CN386" s="85">
        <v>9</v>
      </c>
      <c r="CO386" s="89">
        <v>46278</v>
      </c>
      <c r="CP386" s="89">
        <f t="shared" si="13"/>
        <v>46458</v>
      </c>
      <c r="CQ386" s="115">
        <v>24520000</v>
      </c>
      <c r="CR386" s="85" t="s">
        <v>149</v>
      </c>
      <c r="CS386" s="89">
        <v>46032</v>
      </c>
      <c r="CT386" s="128">
        <v>3344101271428</v>
      </c>
      <c r="CU386" s="85"/>
      <c r="CV386" s="85"/>
      <c r="CW386" s="85" t="s">
        <v>3846</v>
      </c>
      <c r="CX386" s="85" t="s">
        <v>461</v>
      </c>
      <c r="CY386" s="85" t="s">
        <v>1214</v>
      </c>
      <c r="CZ386" s="85">
        <v>2583</v>
      </c>
      <c r="DA386" s="85" t="s">
        <v>3614</v>
      </c>
      <c r="DB386" s="85">
        <v>5</v>
      </c>
      <c r="DC386" s="85" t="s">
        <v>153</v>
      </c>
      <c r="DD386" s="85"/>
      <c r="DE386" s="85"/>
      <c r="DF386" s="85"/>
      <c r="DG386" s="85"/>
      <c r="DH386" s="85"/>
      <c r="DI386" s="85"/>
      <c r="DJ386" s="85"/>
      <c r="DK386" s="85"/>
      <c r="DL386" s="85"/>
      <c r="DM386" s="85"/>
      <c r="DN386" s="85"/>
      <c r="DO386" s="85"/>
      <c r="DP386" s="85"/>
      <c r="DQ386" s="85"/>
      <c r="DR386" s="85"/>
      <c r="DS386" s="85"/>
      <c r="DT386" s="86"/>
      <c r="DU386" s="81"/>
      <c r="DV386" s="72"/>
      <c r="DW386" s="72"/>
      <c r="DX386" s="72"/>
      <c r="DY386" s="72"/>
      <c r="DZ386" s="74"/>
      <c r="EA386" s="68"/>
      <c r="EB386" s="68"/>
      <c r="EC386" s="68"/>
      <c r="ED386" s="68"/>
      <c r="EE386" s="68"/>
      <c r="EF386" s="68"/>
      <c r="EG386" s="68"/>
      <c r="EH386" s="68"/>
      <c r="EI386" s="68"/>
      <c r="EJ386" s="68"/>
      <c r="EK386" s="68"/>
    </row>
    <row r="387" spans="1:141" ht="30" customHeight="1">
      <c r="A387" s="3" t="s">
        <v>4104</v>
      </c>
      <c r="B387" s="84">
        <v>2026</v>
      </c>
      <c r="C387" s="85" t="s">
        <v>4362</v>
      </c>
      <c r="D387" s="85"/>
      <c r="E387" s="85" t="s">
        <v>125</v>
      </c>
      <c r="F387" s="85">
        <v>147365</v>
      </c>
      <c r="G387" s="89">
        <v>46045</v>
      </c>
      <c r="H387" s="85" t="s">
        <v>3836</v>
      </c>
      <c r="I387" s="85" t="s">
        <v>4363</v>
      </c>
      <c r="J387" s="92" t="s">
        <v>4364</v>
      </c>
      <c r="K387" s="92" t="s">
        <v>4365</v>
      </c>
      <c r="L387" s="85" t="s">
        <v>4366</v>
      </c>
      <c r="M387" s="85" t="s">
        <v>3841</v>
      </c>
      <c r="N387" s="85">
        <v>80111700</v>
      </c>
      <c r="O387" s="85" t="s">
        <v>3842</v>
      </c>
      <c r="P387" s="85" t="s">
        <v>4367</v>
      </c>
      <c r="Q387" s="85">
        <v>156</v>
      </c>
      <c r="R387" s="89">
        <v>46030</v>
      </c>
      <c r="S387" s="85">
        <v>99</v>
      </c>
      <c r="T387" s="89">
        <v>46035</v>
      </c>
      <c r="U387" s="85" t="s">
        <v>3609</v>
      </c>
      <c r="V387" s="85" t="s">
        <v>135</v>
      </c>
      <c r="W387" s="85" t="s">
        <v>460</v>
      </c>
      <c r="X387" s="85">
        <v>1</v>
      </c>
      <c r="Y387" s="85" t="s">
        <v>3778</v>
      </c>
      <c r="Z387" s="85" t="s">
        <v>4366</v>
      </c>
      <c r="AA387" s="85" t="s">
        <v>138</v>
      </c>
      <c r="AB387" s="85" t="s">
        <v>164</v>
      </c>
      <c r="AC387" s="85" t="s">
        <v>218</v>
      </c>
      <c r="AD387" s="85"/>
      <c r="AE387" s="85">
        <v>79863781</v>
      </c>
      <c r="AF387" s="85">
        <v>4</v>
      </c>
      <c r="AG387" s="89">
        <v>28132</v>
      </c>
      <c r="AH387" s="85" t="s">
        <v>4368</v>
      </c>
      <c r="AI387" s="85"/>
      <c r="AJ387" s="92">
        <v>3132783255</v>
      </c>
      <c r="AK387" s="85" t="s">
        <v>4369</v>
      </c>
      <c r="AL387" s="85" t="s">
        <v>3187</v>
      </c>
      <c r="AM387" s="85" t="s">
        <v>144</v>
      </c>
      <c r="AN387" s="85" t="s">
        <v>3712</v>
      </c>
      <c r="AO387" s="85">
        <v>79553844</v>
      </c>
      <c r="AP387" s="85" t="s">
        <v>3713</v>
      </c>
      <c r="AQ387" s="85"/>
      <c r="AR387" s="85"/>
      <c r="AS387" s="89">
        <v>46062</v>
      </c>
      <c r="AT387" s="85"/>
      <c r="AU387" s="85"/>
      <c r="AV387" s="85"/>
      <c r="AW387" s="85"/>
      <c r="AX387" s="85" t="s">
        <v>3714</v>
      </c>
      <c r="AY387" s="85" t="s">
        <v>147</v>
      </c>
      <c r="AZ387" s="105">
        <v>46031</v>
      </c>
      <c r="BA387" s="105">
        <v>46032</v>
      </c>
      <c r="BB387" s="115">
        <v>24520000</v>
      </c>
      <c r="BC387" s="105">
        <v>46036</v>
      </c>
      <c r="BD387" s="105">
        <v>46278</v>
      </c>
      <c r="BE387" s="105">
        <f t="shared" si="14"/>
        <v>46278</v>
      </c>
      <c r="BF387" s="122"/>
      <c r="BG387" s="85" t="s">
        <v>929</v>
      </c>
      <c r="BH387" s="110">
        <v>3065000</v>
      </c>
      <c r="BI387" s="85"/>
      <c r="BJ387" s="85"/>
      <c r="BK387" s="85"/>
      <c r="BL387" s="85"/>
      <c r="BM387" s="85"/>
      <c r="BN387" s="85"/>
      <c r="BO387" s="85"/>
      <c r="BP387" s="85"/>
      <c r="BQ387" s="85"/>
      <c r="BR387" s="85"/>
      <c r="BS387" s="85"/>
      <c r="BT387" s="85"/>
      <c r="BU387" s="85"/>
      <c r="BV387" s="85"/>
      <c r="BW387" s="85"/>
      <c r="BX387" s="85"/>
      <c r="BY387" s="85"/>
      <c r="BZ387" s="85"/>
      <c r="CA387" s="85"/>
      <c r="CB387" s="85"/>
      <c r="CC387" s="85"/>
      <c r="CD387" s="85"/>
      <c r="CE387" s="85"/>
      <c r="CF387" s="85"/>
      <c r="CG387" s="85"/>
      <c r="CH387" s="85"/>
      <c r="CI387" s="85"/>
      <c r="CJ387" s="85"/>
      <c r="CK387" s="85"/>
      <c r="CL387" s="85">
        <v>0</v>
      </c>
      <c r="CM387" s="110">
        <v>24520000</v>
      </c>
      <c r="CN387" s="85"/>
      <c r="CO387" s="89">
        <v>46278</v>
      </c>
      <c r="CP387" s="89">
        <f t="shared" si="13"/>
        <v>46458</v>
      </c>
      <c r="CQ387" s="115">
        <v>24520000</v>
      </c>
      <c r="CR387" s="85" t="s">
        <v>149</v>
      </c>
      <c r="CS387" s="89">
        <v>46035</v>
      </c>
      <c r="CT387" s="128">
        <v>3344101271522</v>
      </c>
      <c r="CU387" s="85"/>
      <c r="CV387" s="85"/>
      <c r="CW387" s="85" t="s">
        <v>3846</v>
      </c>
      <c r="CX387" s="85" t="s">
        <v>218</v>
      </c>
      <c r="CY387" s="85" t="s">
        <v>4370</v>
      </c>
      <c r="CZ387" s="85">
        <v>2583</v>
      </c>
      <c r="DA387" s="85" t="s">
        <v>3614</v>
      </c>
      <c r="DB387" s="85">
        <v>5</v>
      </c>
      <c r="DC387" s="85" t="s">
        <v>153</v>
      </c>
      <c r="DD387" s="85"/>
      <c r="DE387" s="85"/>
      <c r="DF387" s="85"/>
      <c r="DG387" s="85"/>
      <c r="DH387" s="85"/>
      <c r="DI387" s="85"/>
      <c r="DJ387" s="85"/>
      <c r="DK387" s="85"/>
      <c r="DL387" s="85"/>
      <c r="DM387" s="85"/>
      <c r="DN387" s="85"/>
      <c r="DO387" s="85"/>
      <c r="DP387" s="85"/>
      <c r="DQ387" s="85"/>
      <c r="DR387" s="85"/>
      <c r="DS387" s="85"/>
      <c r="DT387" s="86"/>
      <c r="DU387" s="81"/>
      <c r="DV387" s="72"/>
      <c r="DW387" s="72"/>
      <c r="DX387" s="72"/>
      <c r="DY387" s="72"/>
      <c r="DZ387" s="74"/>
      <c r="EA387" s="68"/>
      <c r="EB387" s="68"/>
      <c r="EC387" s="68"/>
      <c r="ED387" s="68"/>
      <c r="EE387" s="68"/>
      <c r="EF387" s="68"/>
      <c r="EG387" s="68"/>
      <c r="EH387" s="68"/>
      <c r="EI387" s="68"/>
      <c r="EJ387" s="68"/>
      <c r="EK387" s="68"/>
    </row>
    <row r="388" spans="1:141" ht="30" customHeight="1">
      <c r="A388" s="3" t="s">
        <v>4104</v>
      </c>
      <c r="B388" s="84">
        <v>2026</v>
      </c>
      <c r="C388" s="85" t="s">
        <v>4371</v>
      </c>
      <c r="D388" s="85"/>
      <c r="E388" s="85" t="s">
        <v>125</v>
      </c>
      <c r="F388" s="85">
        <v>147365</v>
      </c>
      <c r="G388" s="89">
        <v>46038</v>
      </c>
      <c r="H388" s="85" t="s">
        <v>3836</v>
      </c>
      <c r="I388" s="85" t="s">
        <v>4372</v>
      </c>
      <c r="J388" s="92" t="s">
        <v>4373</v>
      </c>
      <c r="K388" s="92" t="s">
        <v>4374</v>
      </c>
      <c r="L388" s="85" t="s">
        <v>4375</v>
      </c>
      <c r="M388" s="85" t="s">
        <v>3841</v>
      </c>
      <c r="N388" s="85">
        <v>80111700</v>
      </c>
      <c r="O388" s="85" t="s">
        <v>3842</v>
      </c>
      <c r="P388" s="85" t="s">
        <v>4376</v>
      </c>
      <c r="Q388" s="85">
        <v>156</v>
      </c>
      <c r="R388" s="89">
        <v>46030</v>
      </c>
      <c r="S388" s="85">
        <v>100</v>
      </c>
      <c r="T388" s="89">
        <v>46035</v>
      </c>
      <c r="U388" s="85" t="s">
        <v>3609</v>
      </c>
      <c r="V388" s="85" t="s">
        <v>135</v>
      </c>
      <c r="W388" s="85" t="s">
        <v>460</v>
      </c>
      <c r="X388" s="85">
        <v>1</v>
      </c>
      <c r="Y388" s="85" t="s">
        <v>3778</v>
      </c>
      <c r="Z388" s="85" t="s">
        <v>4375</v>
      </c>
      <c r="AA388" s="85" t="s">
        <v>138</v>
      </c>
      <c r="AB388" s="85" t="s">
        <v>139</v>
      </c>
      <c r="AC388" s="85" t="s">
        <v>203</v>
      </c>
      <c r="AD388" s="85"/>
      <c r="AE388" s="85">
        <v>52267252</v>
      </c>
      <c r="AF388" s="85">
        <v>5</v>
      </c>
      <c r="AG388" s="89">
        <v>27081</v>
      </c>
      <c r="AH388" s="85" t="s">
        <v>4377</v>
      </c>
      <c r="AI388" s="85"/>
      <c r="AJ388" s="92">
        <v>3004629058</v>
      </c>
      <c r="AK388" s="85" t="s">
        <v>4378</v>
      </c>
      <c r="AL388" s="85" t="s">
        <v>3187</v>
      </c>
      <c r="AM388" s="85" t="s">
        <v>222</v>
      </c>
      <c r="AN388" s="85" t="s">
        <v>3712</v>
      </c>
      <c r="AO388" s="85">
        <v>79553844</v>
      </c>
      <c r="AP388" s="85" t="s">
        <v>3713</v>
      </c>
      <c r="AQ388" s="85"/>
      <c r="AR388" s="85"/>
      <c r="AS388" s="89">
        <v>46062</v>
      </c>
      <c r="AT388" s="85"/>
      <c r="AU388" s="85"/>
      <c r="AV388" s="85"/>
      <c r="AW388" s="85"/>
      <c r="AX388" s="85" t="s">
        <v>3714</v>
      </c>
      <c r="AY388" s="85" t="s">
        <v>147</v>
      </c>
      <c r="AZ388" s="105">
        <v>46031</v>
      </c>
      <c r="BA388" s="105">
        <v>46032</v>
      </c>
      <c r="BB388" s="115">
        <v>24520000</v>
      </c>
      <c r="BC388" s="105">
        <v>46036</v>
      </c>
      <c r="BD388" s="105">
        <v>46278</v>
      </c>
      <c r="BE388" s="105">
        <f t="shared" si="14"/>
        <v>46278</v>
      </c>
      <c r="BF388" s="122"/>
      <c r="BG388" s="85" t="s">
        <v>929</v>
      </c>
      <c r="BH388" s="110">
        <v>3065000</v>
      </c>
      <c r="BI388" s="85"/>
      <c r="BJ388" s="85"/>
      <c r="BK388" s="85"/>
      <c r="BL388" s="85"/>
      <c r="BM388" s="85"/>
      <c r="BN388" s="85"/>
      <c r="BO388" s="85"/>
      <c r="BP388" s="85"/>
      <c r="BQ388" s="85"/>
      <c r="BR388" s="85"/>
      <c r="BS388" s="85"/>
      <c r="BT388" s="85"/>
      <c r="BU388" s="85"/>
      <c r="BV388" s="85"/>
      <c r="BW388" s="85"/>
      <c r="BX388" s="85"/>
      <c r="BY388" s="85"/>
      <c r="BZ388" s="85"/>
      <c r="CA388" s="85"/>
      <c r="CB388" s="85"/>
      <c r="CC388" s="85"/>
      <c r="CD388" s="85"/>
      <c r="CE388" s="85"/>
      <c r="CF388" s="85"/>
      <c r="CG388" s="85"/>
      <c r="CH388" s="85"/>
      <c r="CI388" s="85"/>
      <c r="CJ388" s="85"/>
      <c r="CK388" s="85"/>
      <c r="CL388" s="85">
        <v>0</v>
      </c>
      <c r="CM388" s="110">
        <v>24520000</v>
      </c>
      <c r="CN388" s="85"/>
      <c r="CO388" s="89">
        <v>46278</v>
      </c>
      <c r="CP388" s="89">
        <f t="shared" ref="CP388:CP451" si="15">+$CO388+180</f>
        <v>46458</v>
      </c>
      <c r="CQ388" s="115">
        <v>24520000</v>
      </c>
      <c r="CR388" s="85" t="s">
        <v>149</v>
      </c>
      <c r="CS388" s="89">
        <v>46032</v>
      </c>
      <c r="CT388" s="128">
        <v>3346101069560</v>
      </c>
      <c r="CU388" s="85"/>
      <c r="CV388" s="85"/>
      <c r="CW388" s="85" t="s">
        <v>3846</v>
      </c>
      <c r="CX388" s="85" t="s">
        <v>203</v>
      </c>
      <c r="CY388" s="85" t="s">
        <v>4379</v>
      </c>
      <c r="CZ388" s="85">
        <v>2583</v>
      </c>
      <c r="DA388" s="85" t="s">
        <v>3614</v>
      </c>
      <c r="DB388" s="85">
        <v>5</v>
      </c>
      <c r="DC388" s="85" t="s">
        <v>153</v>
      </c>
      <c r="DD388" s="85"/>
      <c r="DE388" s="85"/>
      <c r="DF388" s="85"/>
      <c r="DG388" s="85"/>
      <c r="DH388" s="85"/>
      <c r="DI388" s="85"/>
      <c r="DJ388" s="85"/>
      <c r="DK388" s="85"/>
      <c r="DL388" s="85"/>
      <c r="DM388" s="85"/>
      <c r="DN388" s="85"/>
      <c r="DO388" s="85"/>
      <c r="DP388" s="85"/>
      <c r="DQ388" s="85"/>
      <c r="DR388" s="85"/>
      <c r="DS388" s="85"/>
      <c r="DT388" s="86"/>
      <c r="DU388" s="81"/>
      <c r="DV388" s="72"/>
      <c r="DW388" s="72"/>
      <c r="DX388" s="72"/>
      <c r="DY388" s="72"/>
      <c r="DZ388" s="74"/>
      <c r="EA388" s="68"/>
      <c r="EB388" s="68"/>
      <c r="EC388" s="68"/>
      <c r="ED388" s="68"/>
      <c r="EE388" s="68"/>
      <c r="EF388" s="68"/>
      <c r="EG388" s="68"/>
      <c r="EH388" s="68"/>
      <c r="EI388" s="68"/>
      <c r="EJ388" s="68"/>
      <c r="EK388" s="68"/>
    </row>
    <row r="389" spans="1:141" ht="30" customHeight="1">
      <c r="A389" s="3" t="s">
        <v>4104</v>
      </c>
      <c r="B389" s="84">
        <v>2026</v>
      </c>
      <c r="C389" s="85" t="s">
        <v>4380</v>
      </c>
      <c r="D389" s="85"/>
      <c r="E389" s="85" t="s">
        <v>125</v>
      </c>
      <c r="F389" s="85">
        <v>147365</v>
      </c>
      <c r="G389" s="89">
        <v>46037</v>
      </c>
      <c r="H389" s="85" t="s">
        <v>3836</v>
      </c>
      <c r="I389" s="85" t="s">
        <v>4381</v>
      </c>
      <c r="J389" s="92" t="s">
        <v>4382</v>
      </c>
      <c r="K389" s="92" t="s">
        <v>4383</v>
      </c>
      <c r="L389" s="85" t="s">
        <v>4384</v>
      </c>
      <c r="M389" s="85" t="s">
        <v>3841</v>
      </c>
      <c r="N389" s="85">
        <v>80111700</v>
      </c>
      <c r="O389" s="85" t="s">
        <v>3842</v>
      </c>
      <c r="P389" s="85" t="s">
        <v>4385</v>
      </c>
      <c r="Q389" s="85">
        <v>156</v>
      </c>
      <c r="R389" s="89">
        <v>46030</v>
      </c>
      <c r="S389" s="85">
        <v>101</v>
      </c>
      <c r="T389" s="89">
        <v>46035</v>
      </c>
      <c r="U389" s="85" t="s">
        <v>3609</v>
      </c>
      <c r="V389" s="85" t="s">
        <v>135</v>
      </c>
      <c r="W389" s="85" t="s">
        <v>460</v>
      </c>
      <c r="X389" s="85">
        <v>1</v>
      </c>
      <c r="Y389" s="85" t="s">
        <v>3778</v>
      </c>
      <c r="Z389" s="85" t="s">
        <v>4384</v>
      </c>
      <c r="AA389" s="85" t="s">
        <v>138</v>
      </c>
      <c r="AB389" s="85" t="s">
        <v>164</v>
      </c>
      <c r="AC389" s="85" t="s">
        <v>461</v>
      </c>
      <c r="AD389" s="85"/>
      <c r="AE389" s="85">
        <v>1020797685</v>
      </c>
      <c r="AF389" s="85">
        <v>9</v>
      </c>
      <c r="AG389" s="89">
        <v>34615</v>
      </c>
      <c r="AH389" s="85" t="s">
        <v>4386</v>
      </c>
      <c r="AI389" s="85"/>
      <c r="AJ389" s="92">
        <v>3027483267</v>
      </c>
      <c r="AK389" s="85" t="s">
        <v>4387</v>
      </c>
      <c r="AL389" s="85" t="s">
        <v>3187</v>
      </c>
      <c r="AM389" s="85" t="s">
        <v>385</v>
      </c>
      <c r="AN389" s="85" t="s">
        <v>3712</v>
      </c>
      <c r="AO389" s="85">
        <v>79553844</v>
      </c>
      <c r="AP389" s="85" t="s">
        <v>3713</v>
      </c>
      <c r="AQ389" s="85"/>
      <c r="AR389" s="85"/>
      <c r="AS389" s="89">
        <v>46062</v>
      </c>
      <c r="AT389" s="85"/>
      <c r="AU389" s="85"/>
      <c r="AV389" s="85"/>
      <c r="AW389" s="85"/>
      <c r="AX389" s="85" t="s">
        <v>3714</v>
      </c>
      <c r="AY389" s="85" t="s">
        <v>147</v>
      </c>
      <c r="AZ389" s="105">
        <v>46031</v>
      </c>
      <c r="BA389" s="105">
        <v>46032</v>
      </c>
      <c r="BB389" s="115">
        <v>24520000</v>
      </c>
      <c r="BC389" s="105">
        <v>46037</v>
      </c>
      <c r="BD389" s="105">
        <v>46279</v>
      </c>
      <c r="BE389" s="105">
        <f t="shared" si="14"/>
        <v>46279</v>
      </c>
      <c r="BF389" s="122"/>
      <c r="BG389" s="85" t="s">
        <v>929</v>
      </c>
      <c r="BH389" s="110">
        <v>3065000</v>
      </c>
      <c r="BI389" s="85"/>
      <c r="BJ389" s="85"/>
      <c r="BK389" s="85"/>
      <c r="BL389" s="85"/>
      <c r="BM389" s="85"/>
      <c r="BN389" s="85"/>
      <c r="BO389" s="85"/>
      <c r="BP389" s="85"/>
      <c r="BQ389" s="85"/>
      <c r="BR389" s="85"/>
      <c r="BS389" s="85"/>
      <c r="BT389" s="85"/>
      <c r="BU389" s="85"/>
      <c r="BV389" s="85"/>
      <c r="BW389" s="85"/>
      <c r="BX389" s="85"/>
      <c r="BY389" s="85"/>
      <c r="BZ389" s="85"/>
      <c r="CA389" s="85"/>
      <c r="CB389" s="85"/>
      <c r="CC389" s="85"/>
      <c r="CD389" s="85"/>
      <c r="CE389" s="85"/>
      <c r="CF389" s="85"/>
      <c r="CG389" s="85"/>
      <c r="CH389" s="85"/>
      <c r="CI389" s="85"/>
      <c r="CJ389" s="85"/>
      <c r="CK389" s="85"/>
      <c r="CL389" s="85">
        <v>0</v>
      </c>
      <c r="CM389" s="110">
        <v>24520000</v>
      </c>
      <c r="CN389" s="85"/>
      <c r="CO389" s="89">
        <v>46279</v>
      </c>
      <c r="CP389" s="89">
        <f t="shared" si="15"/>
        <v>46459</v>
      </c>
      <c r="CQ389" s="115">
        <v>24520000</v>
      </c>
      <c r="CR389" s="85" t="s">
        <v>149</v>
      </c>
      <c r="CS389" s="89">
        <v>46034</v>
      </c>
      <c r="CT389" s="128">
        <v>1146101095111</v>
      </c>
      <c r="CU389" s="85"/>
      <c r="CV389" s="85"/>
      <c r="CW389" s="85" t="s">
        <v>3846</v>
      </c>
      <c r="CX389" s="85" t="s">
        <v>461</v>
      </c>
      <c r="CY389" s="85" t="s">
        <v>957</v>
      </c>
      <c r="CZ389" s="85">
        <v>2583</v>
      </c>
      <c r="DA389" s="85" t="s">
        <v>3614</v>
      </c>
      <c r="DB389" s="85">
        <v>5</v>
      </c>
      <c r="DC389" s="85" t="s">
        <v>153</v>
      </c>
      <c r="DD389" s="85"/>
      <c r="DE389" s="85"/>
      <c r="DF389" s="85"/>
      <c r="DG389" s="85"/>
      <c r="DH389" s="85"/>
      <c r="DI389" s="85"/>
      <c r="DJ389" s="85"/>
      <c r="DK389" s="85"/>
      <c r="DL389" s="85"/>
      <c r="DM389" s="85"/>
      <c r="DN389" s="85"/>
      <c r="DO389" s="85"/>
      <c r="DP389" s="85"/>
      <c r="DQ389" s="85"/>
      <c r="DR389" s="85"/>
      <c r="DS389" s="85"/>
      <c r="DT389" s="86"/>
      <c r="DU389" s="81"/>
      <c r="DV389" s="72"/>
      <c r="DW389" s="72"/>
      <c r="DX389" s="72"/>
      <c r="DY389" s="72"/>
      <c r="DZ389" s="74"/>
      <c r="EA389" s="68"/>
      <c r="EB389" s="68"/>
      <c r="EC389" s="68"/>
      <c r="ED389" s="68"/>
      <c r="EE389" s="68"/>
      <c r="EF389" s="68"/>
      <c r="EG389" s="68"/>
      <c r="EH389" s="68"/>
      <c r="EI389" s="68"/>
      <c r="EJ389" s="68"/>
      <c r="EK389" s="68"/>
    </row>
    <row r="390" spans="1:141" ht="30" customHeight="1">
      <c r="A390" s="3" t="s">
        <v>4104</v>
      </c>
      <c r="B390" s="84">
        <v>2026</v>
      </c>
      <c r="C390" s="85" t="s">
        <v>4388</v>
      </c>
      <c r="D390" s="85"/>
      <c r="E390" s="85" t="s">
        <v>125</v>
      </c>
      <c r="F390" s="85">
        <v>145036</v>
      </c>
      <c r="G390" s="89">
        <v>46037</v>
      </c>
      <c r="H390" s="85" t="s">
        <v>438</v>
      </c>
      <c r="I390" s="85" t="s">
        <v>4389</v>
      </c>
      <c r="J390" s="92" t="s">
        <v>4390</v>
      </c>
      <c r="K390" s="92" t="s">
        <v>4391</v>
      </c>
      <c r="L390" s="85" t="s">
        <v>4392</v>
      </c>
      <c r="M390" s="85" t="s">
        <v>443</v>
      </c>
      <c r="N390" s="85">
        <v>80111700</v>
      </c>
      <c r="O390" s="85" t="s">
        <v>444</v>
      </c>
      <c r="P390" s="85" t="s">
        <v>4393</v>
      </c>
      <c r="Q390" s="85">
        <v>7</v>
      </c>
      <c r="R390" s="89">
        <v>46027</v>
      </c>
      <c r="S390" s="85">
        <v>286</v>
      </c>
      <c r="T390" s="89">
        <v>46037</v>
      </c>
      <c r="U390" s="85" t="s">
        <v>134</v>
      </c>
      <c r="V390" s="85" t="s">
        <v>135</v>
      </c>
      <c r="W390" s="85" t="s">
        <v>460</v>
      </c>
      <c r="X390" s="85">
        <v>1</v>
      </c>
      <c r="Y390" s="85" t="s">
        <v>471</v>
      </c>
      <c r="Z390" s="85" t="s">
        <v>4392</v>
      </c>
      <c r="AA390" s="85" t="s">
        <v>138</v>
      </c>
      <c r="AB390" s="85" t="s">
        <v>139</v>
      </c>
      <c r="AC390" s="85" t="s">
        <v>447</v>
      </c>
      <c r="AD390" s="85"/>
      <c r="AE390" s="85">
        <v>1026301312</v>
      </c>
      <c r="AF390" s="85">
        <v>0</v>
      </c>
      <c r="AG390" s="89">
        <v>35871</v>
      </c>
      <c r="AH390" s="85" t="s">
        <v>4394</v>
      </c>
      <c r="AI390" s="85"/>
      <c r="AJ390" s="92">
        <v>3183895542</v>
      </c>
      <c r="AK390" s="85" t="s">
        <v>4395</v>
      </c>
      <c r="AL390" s="85" t="s">
        <v>3187</v>
      </c>
      <c r="AM390" s="85" t="s">
        <v>169</v>
      </c>
      <c r="AN390" s="85" t="s">
        <v>450</v>
      </c>
      <c r="AO390" s="85">
        <v>1233895755</v>
      </c>
      <c r="AP390" s="85" t="s">
        <v>451</v>
      </c>
      <c r="AQ390" s="85"/>
      <c r="AR390" s="85"/>
      <c r="AS390" s="89">
        <v>46062</v>
      </c>
      <c r="AT390" s="85"/>
      <c r="AU390" s="85"/>
      <c r="AV390" s="85"/>
      <c r="AW390" s="85"/>
      <c r="AX390" s="85" t="s">
        <v>171</v>
      </c>
      <c r="AY390" s="85" t="s">
        <v>147</v>
      </c>
      <c r="AZ390" s="105">
        <v>46030</v>
      </c>
      <c r="BA390" s="105">
        <v>46036</v>
      </c>
      <c r="BB390" s="115">
        <v>55715000</v>
      </c>
      <c r="BC390" s="105">
        <v>46038</v>
      </c>
      <c r="BD390" s="105">
        <v>46371</v>
      </c>
      <c r="BE390" s="105">
        <f t="shared" si="14"/>
        <v>46371</v>
      </c>
      <c r="BF390" s="122"/>
      <c r="BG390" s="85" t="s">
        <v>148</v>
      </c>
      <c r="BH390" s="110">
        <v>5065000</v>
      </c>
      <c r="BI390" s="85"/>
      <c r="BJ390" s="85"/>
      <c r="BK390" s="85"/>
      <c r="BL390" s="85"/>
      <c r="BM390" s="85"/>
      <c r="BN390" s="85"/>
      <c r="BO390" s="85"/>
      <c r="BP390" s="85"/>
      <c r="BQ390" s="85"/>
      <c r="BR390" s="85"/>
      <c r="BS390" s="85"/>
      <c r="BT390" s="85"/>
      <c r="BU390" s="85"/>
      <c r="BV390" s="85"/>
      <c r="BW390" s="85"/>
      <c r="BX390" s="85"/>
      <c r="BY390" s="85"/>
      <c r="BZ390" s="85"/>
      <c r="CA390" s="85"/>
      <c r="CB390" s="85"/>
      <c r="CC390" s="85"/>
      <c r="CD390" s="85"/>
      <c r="CE390" s="85"/>
      <c r="CF390" s="85"/>
      <c r="CG390" s="85"/>
      <c r="CH390" s="85"/>
      <c r="CI390" s="85"/>
      <c r="CJ390" s="85"/>
      <c r="CK390" s="85"/>
      <c r="CL390" s="85">
        <v>0</v>
      </c>
      <c r="CM390" s="110">
        <v>55715000</v>
      </c>
      <c r="CN390" s="85"/>
      <c r="CO390" s="89">
        <v>46371</v>
      </c>
      <c r="CP390" s="89">
        <f t="shared" si="15"/>
        <v>46551</v>
      </c>
      <c r="CQ390" s="115">
        <v>55715000</v>
      </c>
      <c r="CR390" s="85" t="s">
        <v>149</v>
      </c>
      <c r="CS390" s="89">
        <v>46036</v>
      </c>
      <c r="CT390" s="128">
        <v>3344101271624</v>
      </c>
      <c r="CU390" s="85"/>
      <c r="CV390" s="85"/>
      <c r="CW390" s="85" t="s">
        <v>452</v>
      </c>
      <c r="CX390" s="85" t="s">
        <v>447</v>
      </c>
      <c r="CY390" s="85" t="s">
        <v>2137</v>
      </c>
      <c r="CZ390" s="85">
        <v>2537</v>
      </c>
      <c r="DA390" s="85" t="s">
        <v>152</v>
      </c>
      <c r="DB390" s="85">
        <v>1</v>
      </c>
      <c r="DC390" s="85" t="s">
        <v>153</v>
      </c>
      <c r="DD390" s="85"/>
      <c r="DE390" s="85"/>
      <c r="DF390" s="85"/>
      <c r="DG390" s="85"/>
      <c r="DH390" s="85"/>
      <c r="DI390" s="85"/>
      <c r="DJ390" s="85"/>
      <c r="DK390" s="85"/>
      <c r="DL390" s="85"/>
      <c r="DM390" s="85"/>
      <c r="DN390" s="85"/>
      <c r="DO390" s="85"/>
      <c r="DP390" s="85"/>
      <c r="DQ390" s="85"/>
      <c r="DR390" s="85"/>
      <c r="DS390" s="85"/>
      <c r="DT390" s="86"/>
      <c r="DU390" s="81"/>
      <c r="DV390" s="72"/>
      <c r="DW390" s="72"/>
      <c r="DX390" s="72"/>
      <c r="DY390" s="72"/>
      <c r="DZ390" s="74"/>
      <c r="EA390" s="68"/>
      <c r="EB390" s="68"/>
      <c r="EC390" s="68"/>
      <c r="ED390" s="68"/>
      <c r="EE390" s="68"/>
      <c r="EF390" s="68"/>
      <c r="EG390" s="68"/>
      <c r="EH390" s="68"/>
      <c r="EI390" s="68"/>
      <c r="EJ390" s="68"/>
      <c r="EK390" s="68"/>
    </row>
    <row r="391" spans="1:141" ht="30" customHeight="1">
      <c r="A391" s="3" t="s">
        <v>4104</v>
      </c>
      <c r="B391" s="84">
        <v>2026</v>
      </c>
      <c r="C391" s="85" t="s">
        <v>4396</v>
      </c>
      <c r="D391" s="85" t="s">
        <v>4397</v>
      </c>
      <c r="E391" s="85" t="s">
        <v>125</v>
      </c>
      <c r="F391" s="85">
        <v>146631</v>
      </c>
      <c r="G391" s="89">
        <v>46045</v>
      </c>
      <c r="H391" s="85" t="s">
        <v>3380</v>
      </c>
      <c r="I391" s="85" t="s">
        <v>4398</v>
      </c>
      <c r="J391" s="92" t="s">
        <v>4399</v>
      </c>
      <c r="K391" s="92" t="s">
        <v>4400</v>
      </c>
      <c r="L391" s="85" t="s">
        <v>4401</v>
      </c>
      <c r="M391" s="85" t="s">
        <v>3385</v>
      </c>
      <c r="N391" s="85">
        <v>80111700</v>
      </c>
      <c r="O391" s="85" t="s">
        <v>3386</v>
      </c>
      <c r="P391" s="85" t="s">
        <v>4402</v>
      </c>
      <c r="Q391" s="85">
        <v>2134</v>
      </c>
      <c r="R391" s="89">
        <v>46041</v>
      </c>
      <c r="S391" s="85">
        <v>1758</v>
      </c>
      <c r="T391" s="89">
        <v>46044</v>
      </c>
      <c r="U391" s="85" t="s">
        <v>3112</v>
      </c>
      <c r="V391" s="85" t="s">
        <v>135</v>
      </c>
      <c r="W391" s="85" t="s">
        <v>136</v>
      </c>
      <c r="X391" s="85">
        <v>1</v>
      </c>
      <c r="Y391" s="85" t="s">
        <v>3388</v>
      </c>
      <c r="Z391" s="85" t="s">
        <v>4401</v>
      </c>
      <c r="AA391" s="85" t="s">
        <v>138</v>
      </c>
      <c r="AB391" s="85" t="s">
        <v>139</v>
      </c>
      <c r="AC391" s="85" t="s">
        <v>203</v>
      </c>
      <c r="AD391" s="85"/>
      <c r="AE391" s="85">
        <v>1070916952</v>
      </c>
      <c r="AF391" s="85"/>
      <c r="AG391" s="89">
        <v>24848</v>
      </c>
      <c r="AH391" s="85" t="s">
        <v>4403</v>
      </c>
      <c r="AI391" s="85"/>
      <c r="AJ391" s="92">
        <v>3105707341</v>
      </c>
      <c r="AK391" s="85" t="s">
        <v>4404</v>
      </c>
      <c r="AL391" s="85" t="s">
        <v>4405</v>
      </c>
      <c r="AM391" s="85" t="s">
        <v>144</v>
      </c>
      <c r="AN391" s="85" t="s">
        <v>2984</v>
      </c>
      <c r="AO391" s="85">
        <v>1063481921</v>
      </c>
      <c r="AP391" s="85" t="s">
        <v>3007</v>
      </c>
      <c r="AQ391" s="85"/>
      <c r="AR391" s="85"/>
      <c r="AS391" s="89">
        <v>46062</v>
      </c>
      <c r="AT391" s="85"/>
      <c r="AU391" s="85"/>
      <c r="AV391" s="85"/>
      <c r="AW391" s="85"/>
      <c r="AX391" s="85" t="s">
        <v>3008</v>
      </c>
      <c r="AY391" s="85" t="s">
        <v>147</v>
      </c>
      <c r="AZ391" s="105">
        <v>46042</v>
      </c>
      <c r="BA391" s="105">
        <v>46043</v>
      </c>
      <c r="BB391" s="115">
        <v>40920000</v>
      </c>
      <c r="BC391" s="105">
        <v>46048</v>
      </c>
      <c r="BD391" s="105">
        <v>46290</v>
      </c>
      <c r="BE391" s="105">
        <f t="shared" si="14"/>
        <v>46290</v>
      </c>
      <c r="BF391" s="122"/>
      <c r="BG391" s="85" t="s">
        <v>929</v>
      </c>
      <c r="BH391" s="110">
        <v>5115000</v>
      </c>
      <c r="BI391" s="85"/>
      <c r="BJ391" s="85"/>
      <c r="BK391" s="85"/>
      <c r="BL391" s="85"/>
      <c r="BM391" s="85"/>
      <c r="BN391" s="85"/>
      <c r="BO391" s="85"/>
      <c r="BP391" s="85"/>
      <c r="BQ391" s="85"/>
      <c r="BR391" s="85"/>
      <c r="BS391" s="85"/>
      <c r="BT391" s="85"/>
      <c r="BU391" s="85"/>
      <c r="BV391" s="85"/>
      <c r="BW391" s="85"/>
      <c r="BX391" s="85"/>
      <c r="BY391" s="85"/>
      <c r="BZ391" s="85"/>
      <c r="CA391" s="85"/>
      <c r="CB391" s="85"/>
      <c r="CC391" s="85"/>
      <c r="CD391" s="85"/>
      <c r="CE391" s="85"/>
      <c r="CF391" s="85"/>
      <c r="CG391" s="85"/>
      <c r="CH391" s="85"/>
      <c r="CI391" s="85"/>
      <c r="CJ391" s="85"/>
      <c r="CK391" s="85"/>
      <c r="CL391" s="85">
        <v>0</v>
      </c>
      <c r="CM391" s="110">
        <v>40920000</v>
      </c>
      <c r="CN391" s="85"/>
      <c r="CO391" s="89">
        <v>46290</v>
      </c>
      <c r="CP391" s="89">
        <f t="shared" si="15"/>
        <v>46470</v>
      </c>
      <c r="CQ391" s="115">
        <v>40920000</v>
      </c>
      <c r="CR391" s="85" t="s">
        <v>223</v>
      </c>
      <c r="CS391" s="89">
        <v>46044</v>
      </c>
      <c r="CT391" s="128">
        <v>1446101161365</v>
      </c>
      <c r="CU391" s="85"/>
      <c r="CV391" s="85"/>
      <c r="CW391" s="85" t="s">
        <v>3391</v>
      </c>
      <c r="CX391" s="85" t="s">
        <v>203</v>
      </c>
      <c r="CY391" s="85" t="s">
        <v>1973</v>
      </c>
      <c r="CZ391" s="85">
        <v>2442</v>
      </c>
      <c r="DA391" s="85" t="s">
        <v>3118</v>
      </c>
      <c r="DB391" s="85">
        <v>5</v>
      </c>
      <c r="DC391" s="85" t="s">
        <v>153</v>
      </c>
      <c r="DD391" s="85" t="s">
        <v>289</v>
      </c>
      <c r="DE391" s="85">
        <v>46079</v>
      </c>
      <c r="DF391" s="85" t="s">
        <v>4406</v>
      </c>
      <c r="DG391" s="85">
        <v>52413751</v>
      </c>
      <c r="DH391" s="85" t="s">
        <v>4407</v>
      </c>
      <c r="DI391" s="85" t="s">
        <v>4408</v>
      </c>
      <c r="DJ391" s="85"/>
      <c r="DK391" s="85"/>
      <c r="DL391" s="85"/>
      <c r="DM391" s="85"/>
      <c r="DN391" s="85"/>
      <c r="DO391" s="85"/>
      <c r="DP391" s="85"/>
      <c r="DQ391" s="85"/>
      <c r="DR391" s="85"/>
      <c r="DS391" s="85"/>
      <c r="DT391" s="86"/>
      <c r="DU391" s="81" t="s">
        <v>289</v>
      </c>
      <c r="DV391" s="73">
        <v>46079</v>
      </c>
      <c r="DW391" s="72" t="s">
        <v>4406</v>
      </c>
      <c r="DX391" s="72">
        <v>52413751</v>
      </c>
      <c r="DY391" s="72" t="s">
        <v>4407</v>
      </c>
      <c r="DZ391" s="74" t="s">
        <v>4408</v>
      </c>
      <c r="EA391" s="66"/>
      <c r="EB391" s="68"/>
      <c r="EC391" s="68"/>
      <c r="ED391" s="68"/>
      <c r="EE391" s="68"/>
      <c r="EF391" s="68"/>
      <c r="EG391" s="68"/>
      <c r="EH391" s="68"/>
      <c r="EI391" s="68"/>
      <c r="EJ391" s="68"/>
      <c r="EK391" s="68"/>
    </row>
    <row r="392" spans="1:141" ht="30" customHeight="1">
      <c r="A392" s="3" t="s">
        <v>4104</v>
      </c>
      <c r="B392" s="84">
        <v>2026</v>
      </c>
      <c r="C392" s="85" t="s">
        <v>4409</v>
      </c>
      <c r="D392" s="85"/>
      <c r="E392" s="85" t="s">
        <v>125</v>
      </c>
      <c r="F392" s="85">
        <v>147379</v>
      </c>
      <c r="G392" s="89">
        <v>46036</v>
      </c>
      <c r="H392" s="85" t="s">
        <v>4410</v>
      </c>
      <c r="I392" s="85" t="s">
        <v>4411</v>
      </c>
      <c r="J392" s="92" t="s">
        <v>4412</v>
      </c>
      <c r="K392" s="92" t="s">
        <v>4413</v>
      </c>
      <c r="L392" s="85" t="s">
        <v>4414</v>
      </c>
      <c r="M392" s="85" t="s">
        <v>4415</v>
      </c>
      <c r="N392" s="85">
        <v>80111700</v>
      </c>
      <c r="O392" s="85" t="s">
        <v>4416</v>
      </c>
      <c r="P392" s="85" t="s">
        <v>4417</v>
      </c>
      <c r="Q392" s="85">
        <v>148</v>
      </c>
      <c r="R392" s="89">
        <v>46028</v>
      </c>
      <c r="S392" s="85">
        <v>1728</v>
      </c>
      <c r="T392" s="89">
        <v>46042</v>
      </c>
      <c r="U392" s="85" t="s">
        <v>3609</v>
      </c>
      <c r="V392" s="85" t="s">
        <v>135</v>
      </c>
      <c r="W392" s="85" t="s">
        <v>460</v>
      </c>
      <c r="X392" s="85">
        <v>1</v>
      </c>
      <c r="Y392" s="85" t="s">
        <v>4418</v>
      </c>
      <c r="Z392" s="85" t="s">
        <v>4414</v>
      </c>
      <c r="AA392" s="85" t="s">
        <v>138</v>
      </c>
      <c r="AB392" s="85" t="s">
        <v>139</v>
      </c>
      <c r="AC392" s="85" t="s">
        <v>846</v>
      </c>
      <c r="AD392" s="85"/>
      <c r="AE392" s="85">
        <v>24100979</v>
      </c>
      <c r="AF392" s="85">
        <v>1</v>
      </c>
      <c r="AG392" s="89">
        <v>31056</v>
      </c>
      <c r="AH392" s="85" t="s">
        <v>4419</v>
      </c>
      <c r="AI392" s="85"/>
      <c r="AJ392" s="92">
        <v>3133336420</v>
      </c>
      <c r="AK392" s="85" t="s">
        <v>4420</v>
      </c>
      <c r="AL392" s="85" t="s">
        <v>3187</v>
      </c>
      <c r="AM392" s="85" t="s">
        <v>234</v>
      </c>
      <c r="AN392" s="85" t="s">
        <v>3712</v>
      </c>
      <c r="AO392" s="85">
        <v>79553844</v>
      </c>
      <c r="AP392" s="85" t="s">
        <v>3713</v>
      </c>
      <c r="AQ392" s="85"/>
      <c r="AR392" s="85"/>
      <c r="AS392" s="89">
        <v>46062</v>
      </c>
      <c r="AT392" s="85"/>
      <c r="AU392" s="85"/>
      <c r="AV392" s="85"/>
      <c r="AW392" s="85"/>
      <c r="AX392" s="85" t="s">
        <v>3714</v>
      </c>
      <c r="AY392" s="85" t="s">
        <v>147</v>
      </c>
      <c r="AZ392" s="105">
        <v>46038</v>
      </c>
      <c r="BA392" s="105">
        <v>46038</v>
      </c>
      <c r="BB392" s="115">
        <v>40520000</v>
      </c>
      <c r="BC392" s="105">
        <v>46043</v>
      </c>
      <c r="BD392" s="105">
        <v>46285</v>
      </c>
      <c r="BE392" s="105">
        <f t="shared" si="14"/>
        <v>46285</v>
      </c>
      <c r="BF392" s="122"/>
      <c r="BG392" s="85" t="s">
        <v>929</v>
      </c>
      <c r="BH392" s="110">
        <v>5065000</v>
      </c>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v>0</v>
      </c>
      <c r="CM392" s="110">
        <v>40520000</v>
      </c>
      <c r="CN392" s="85"/>
      <c r="CO392" s="89">
        <v>46285</v>
      </c>
      <c r="CP392" s="89">
        <f t="shared" si="15"/>
        <v>46465</v>
      </c>
      <c r="CQ392" s="115">
        <v>40520000</v>
      </c>
      <c r="CR392" s="85" t="s">
        <v>149</v>
      </c>
      <c r="CS392" s="89">
        <v>46038</v>
      </c>
      <c r="CT392" s="128">
        <v>1146101097327</v>
      </c>
      <c r="CU392" s="85"/>
      <c r="CV392" s="85"/>
      <c r="CW392" s="85" t="s">
        <v>4421</v>
      </c>
      <c r="CX392" s="85" t="s">
        <v>846</v>
      </c>
      <c r="CY392" s="85" t="s">
        <v>4422</v>
      </c>
      <c r="CZ392" s="85">
        <v>2583</v>
      </c>
      <c r="DA392" s="85" t="s">
        <v>3614</v>
      </c>
      <c r="DB392" s="85">
        <v>1</v>
      </c>
      <c r="DC392" s="85" t="s">
        <v>153</v>
      </c>
      <c r="DD392" s="85"/>
      <c r="DE392" s="85"/>
      <c r="DF392" s="85"/>
      <c r="DG392" s="85"/>
      <c r="DH392" s="85"/>
      <c r="DI392" s="85"/>
      <c r="DJ392" s="85"/>
      <c r="DK392" s="85"/>
      <c r="DL392" s="85"/>
      <c r="DM392" s="85"/>
      <c r="DN392" s="85"/>
      <c r="DO392" s="85"/>
      <c r="DP392" s="85"/>
      <c r="DQ392" s="85"/>
      <c r="DR392" s="85"/>
      <c r="DS392" s="85"/>
      <c r="DT392" s="86"/>
      <c r="DU392" s="81"/>
      <c r="DV392" s="72"/>
      <c r="DW392" s="72"/>
      <c r="DX392" s="72"/>
      <c r="DY392" s="72"/>
      <c r="DZ392" s="74"/>
      <c r="EA392" s="68"/>
      <c r="EB392" s="68"/>
      <c r="EC392" s="68"/>
      <c r="ED392" s="68"/>
      <c r="EE392" s="68"/>
      <c r="EF392" s="68"/>
      <c r="EG392" s="68"/>
      <c r="EH392" s="68"/>
      <c r="EI392" s="68"/>
      <c r="EJ392" s="68"/>
      <c r="EK392" s="68"/>
    </row>
    <row r="393" spans="1:141" ht="30" customHeight="1">
      <c r="A393" s="3" t="s">
        <v>4104</v>
      </c>
      <c r="B393" s="84">
        <v>2026</v>
      </c>
      <c r="C393" s="85" t="s">
        <v>4423</v>
      </c>
      <c r="D393" s="85"/>
      <c r="E393" s="85" t="s">
        <v>125</v>
      </c>
      <c r="F393" s="85">
        <v>147386</v>
      </c>
      <c r="G393" s="89">
        <v>46036</v>
      </c>
      <c r="H393" s="85" t="s">
        <v>4424</v>
      </c>
      <c r="I393" s="85" t="s">
        <v>4425</v>
      </c>
      <c r="J393" s="92" t="s">
        <v>4426</v>
      </c>
      <c r="K393" s="92" t="s">
        <v>4427</v>
      </c>
      <c r="L393" s="85" t="s">
        <v>4428</v>
      </c>
      <c r="M393" s="85" t="s">
        <v>4429</v>
      </c>
      <c r="N393" s="85">
        <v>80111700</v>
      </c>
      <c r="O393" s="85" t="s">
        <v>4430</v>
      </c>
      <c r="P393" s="85" t="s">
        <v>4431</v>
      </c>
      <c r="Q393" s="85">
        <v>184</v>
      </c>
      <c r="R393" s="89">
        <v>46031</v>
      </c>
      <c r="S393" s="85">
        <v>302</v>
      </c>
      <c r="T393" s="89">
        <v>46041</v>
      </c>
      <c r="U393" s="85" t="s">
        <v>3609</v>
      </c>
      <c r="V393" s="85" t="s">
        <v>135</v>
      </c>
      <c r="W393" s="85" t="s">
        <v>460</v>
      </c>
      <c r="X393" s="85">
        <v>1</v>
      </c>
      <c r="Y393" s="85" t="s">
        <v>4432</v>
      </c>
      <c r="Z393" s="85" t="s">
        <v>4428</v>
      </c>
      <c r="AA393" s="85" t="s">
        <v>138</v>
      </c>
      <c r="AB393" s="85" t="s">
        <v>164</v>
      </c>
      <c r="AC393" s="85" t="s">
        <v>461</v>
      </c>
      <c r="AD393" s="85"/>
      <c r="AE393" s="85">
        <v>1020747064</v>
      </c>
      <c r="AF393" s="85">
        <v>1</v>
      </c>
      <c r="AG393" s="89">
        <v>32823</v>
      </c>
      <c r="AH393" s="85" t="s">
        <v>4433</v>
      </c>
      <c r="AI393" s="85"/>
      <c r="AJ393" s="92">
        <v>3208559357</v>
      </c>
      <c r="AK393" s="85" t="s">
        <v>4434</v>
      </c>
      <c r="AL393" s="85" t="s">
        <v>3187</v>
      </c>
      <c r="AM393" s="85" t="s">
        <v>144</v>
      </c>
      <c r="AN393" s="85" t="s">
        <v>3712</v>
      </c>
      <c r="AO393" s="85">
        <v>79553844</v>
      </c>
      <c r="AP393" s="85" t="s">
        <v>3713</v>
      </c>
      <c r="AQ393" s="85"/>
      <c r="AR393" s="85"/>
      <c r="AS393" s="89">
        <v>46062</v>
      </c>
      <c r="AT393" s="85"/>
      <c r="AU393" s="85"/>
      <c r="AV393" s="85"/>
      <c r="AW393" s="85"/>
      <c r="AX393" s="85" t="s">
        <v>3714</v>
      </c>
      <c r="AY393" s="85" t="s">
        <v>147</v>
      </c>
      <c r="AZ393" s="105">
        <v>46037</v>
      </c>
      <c r="BA393" s="105">
        <v>46037</v>
      </c>
      <c r="BB393" s="115">
        <v>37136000</v>
      </c>
      <c r="BC393" s="105">
        <v>46042</v>
      </c>
      <c r="BD393" s="105">
        <v>46284</v>
      </c>
      <c r="BE393" s="105">
        <f t="shared" si="14"/>
        <v>46284</v>
      </c>
      <c r="BF393" s="122"/>
      <c r="BG393" s="85" t="s">
        <v>929</v>
      </c>
      <c r="BH393" s="110">
        <v>4642000</v>
      </c>
      <c r="BI393" s="85"/>
      <c r="BJ393" s="85"/>
      <c r="BK393" s="85"/>
      <c r="BL393" s="85"/>
      <c r="BM393" s="85"/>
      <c r="BN393" s="85"/>
      <c r="BO393" s="85"/>
      <c r="BP393" s="85"/>
      <c r="BQ393" s="85"/>
      <c r="BR393" s="85"/>
      <c r="BS393" s="85"/>
      <c r="BT393" s="85"/>
      <c r="BU393" s="85"/>
      <c r="BV393" s="85"/>
      <c r="BW393" s="85"/>
      <c r="BX393" s="85"/>
      <c r="BY393" s="85"/>
      <c r="BZ393" s="85"/>
      <c r="CA393" s="85"/>
      <c r="CB393" s="85"/>
      <c r="CC393" s="85"/>
      <c r="CD393" s="85"/>
      <c r="CE393" s="85"/>
      <c r="CF393" s="85"/>
      <c r="CG393" s="85"/>
      <c r="CH393" s="85"/>
      <c r="CI393" s="85"/>
      <c r="CJ393" s="85"/>
      <c r="CK393" s="85"/>
      <c r="CL393" s="85">
        <v>0</v>
      </c>
      <c r="CM393" s="110">
        <v>37136000</v>
      </c>
      <c r="CN393" s="85"/>
      <c r="CO393" s="89">
        <v>46284</v>
      </c>
      <c r="CP393" s="89">
        <f t="shared" si="15"/>
        <v>46464</v>
      </c>
      <c r="CQ393" s="115">
        <v>37136000</v>
      </c>
      <c r="CR393" s="85" t="s">
        <v>172</v>
      </c>
      <c r="CS393" s="89">
        <v>46038</v>
      </c>
      <c r="CT393" s="128" t="s">
        <v>4435</v>
      </c>
      <c r="CU393" s="85"/>
      <c r="CV393" s="85"/>
      <c r="CW393" s="85" t="s">
        <v>4436</v>
      </c>
      <c r="CX393" s="85" t="s">
        <v>461</v>
      </c>
      <c r="CY393" s="85" t="s">
        <v>4437</v>
      </c>
      <c r="CZ393" s="85">
        <v>2583</v>
      </c>
      <c r="DA393" s="85" t="s">
        <v>3614</v>
      </c>
      <c r="DB393" s="85">
        <v>5</v>
      </c>
      <c r="DC393" s="85" t="s">
        <v>153</v>
      </c>
      <c r="DD393" s="85"/>
      <c r="DE393" s="85"/>
      <c r="DF393" s="85"/>
      <c r="DG393" s="85"/>
      <c r="DH393" s="85"/>
      <c r="DI393" s="85"/>
      <c r="DJ393" s="85"/>
      <c r="DK393" s="85"/>
      <c r="DL393" s="85"/>
      <c r="DM393" s="85"/>
      <c r="DN393" s="85"/>
      <c r="DO393" s="85"/>
      <c r="DP393" s="85"/>
      <c r="DQ393" s="85"/>
      <c r="DR393" s="85"/>
      <c r="DS393" s="85"/>
      <c r="DT393" s="86"/>
      <c r="DU393" s="81"/>
      <c r="DV393" s="72"/>
      <c r="DW393" s="72"/>
      <c r="DX393" s="72"/>
      <c r="DY393" s="72"/>
      <c r="DZ393" s="74"/>
      <c r="EA393" s="68"/>
      <c r="EB393" s="68"/>
      <c r="EC393" s="68"/>
      <c r="ED393" s="68"/>
      <c r="EE393" s="68"/>
      <c r="EF393" s="68"/>
      <c r="EG393" s="68"/>
      <c r="EH393" s="68"/>
      <c r="EI393" s="68"/>
      <c r="EJ393" s="68"/>
      <c r="EK393" s="68"/>
    </row>
    <row r="394" spans="1:141" ht="30" customHeight="1">
      <c r="A394" s="3" t="s">
        <v>4104</v>
      </c>
      <c r="B394" s="84">
        <v>2026</v>
      </c>
      <c r="C394" s="85" t="s">
        <v>4438</v>
      </c>
      <c r="D394" s="85"/>
      <c r="E394" s="85" t="s">
        <v>125</v>
      </c>
      <c r="F394" s="85">
        <v>147386</v>
      </c>
      <c r="G394" s="89">
        <v>46036</v>
      </c>
      <c r="H394" s="85" t="s">
        <v>4424</v>
      </c>
      <c r="I394" s="85" t="s">
        <v>4439</v>
      </c>
      <c r="J394" s="92" t="s">
        <v>4440</v>
      </c>
      <c r="K394" s="92" t="s">
        <v>4441</v>
      </c>
      <c r="L394" s="85" t="s">
        <v>4442</v>
      </c>
      <c r="M394" s="85" t="s">
        <v>4429</v>
      </c>
      <c r="N394" s="85">
        <v>80111700</v>
      </c>
      <c r="O394" s="85" t="s">
        <v>4430</v>
      </c>
      <c r="P394" s="85" t="s">
        <v>4443</v>
      </c>
      <c r="Q394" s="85">
        <v>184</v>
      </c>
      <c r="R394" s="89">
        <v>46031</v>
      </c>
      <c r="S394" s="85">
        <v>303</v>
      </c>
      <c r="T394" s="89">
        <v>46041</v>
      </c>
      <c r="U394" s="85" t="s">
        <v>3609</v>
      </c>
      <c r="V394" s="85" t="s">
        <v>135</v>
      </c>
      <c r="W394" s="85" t="s">
        <v>460</v>
      </c>
      <c r="X394" s="85">
        <v>1</v>
      </c>
      <c r="Y394" s="85" t="s">
        <v>4432</v>
      </c>
      <c r="Z394" s="85" t="s">
        <v>4442</v>
      </c>
      <c r="AA394" s="85" t="s">
        <v>138</v>
      </c>
      <c r="AB394" s="85" t="s">
        <v>139</v>
      </c>
      <c r="AC394" s="85" t="s">
        <v>218</v>
      </c>
      <c r="AD394" s="85"/>
      <c r="AE394" s="85">
        <v>1071164536</v>
      </c>
      <c r="AF394" s="85">
        <v>9</v>
      </c>
      <c r="AG394" s="89">
        <v>32412</v>
      </c>
      <c r="AH394" s="85" t="s">
        <v>4444</v>
      </c>
      <c r="AI394" s="85"/>
      <c r="AJ394" s="92">
        <v>3204097049</v>
      </c>
      <c r="AK394" s="85" t="s">
        <v>4445</v>
      </c>
      <c r="AL394" s="85" t="s">
        <v>3187</v>
      </c>
      <c r="AM394" s="85" t="s">
        <v>234</v>
      </c>
      <c r="AN394" s="85" t="s">
        <v>3712</v>
      </c>
      <c r="AO394" s="85">
        <v>79553844</v>
      </c>
      <c r="AP394" s="85" t="s">
        <v>3713</v>
      </c>
      <c r="AQ394" s="85"/>
      <c r="AR394" s="85"/>
      <c r="AS394" s="89">
        <v>46062</v>
      </c>
      <c r="AT394" s="85"/>
      <c r="AU394" s="85"/>
      <c r="AV394" s="85"/>
      <c r="AW394" s="85"/>
      <c r="AX394" s="85" t="s">
        <v>3714</v>
      </c>
      <c r="AY394" s="85" t="s">
        <v>147</v>
      </c>
      <c r="AZ394" s="105">
        <v>46037</v>
      </c>
      <c r="BA394" s="105">
        <v>46038</v>
      </c>
      <c r="BB394" s="115">
        <v>37136000</v>
      </c>
      <c r="BC394" s="105">
        <v>46042</v>
      </c>
      <c r="BD394" s="105">
        <v>46284</v>
      </c>
      <c r="BE394" s="105">
        <f t="shared" si="14"/>
        <v>46284</v>
      </c>
      <c r="BF394" s="122"/>
      <c r="BG394" s="85" t="s">
        <v>929</v>
      </c>
      <c r="BH394" s="110">
        <v>4642000</v>
      </c>
      <c r="BI394" s="85"/>
      <c r="BJ394" s="85"/>
      <c r="BK394" s="85"/>
      <c r="BL394" s="85"/>
      <c r="BM394" s="85"/>
      <c r="BN394" s="85"/>
      <c r="BO394" s="85"/>
      <c r="BP394" s="85"/>
      <c r="BQ394" s="85"/>
      <c r="BR394" s="85"/>
      <c r="BS394" s="85"/>
      <c r="BT394" s="85"/>
      <c r="BU394" s="85"/>
      <c r="BV394" s="85"/>
      <c r="BW394" s="85"/>
      <c r="BX394" s="85"/>
      <c r="BY394" s="85"/>
      <c r="BZ394" s="85"/>
      <c r="CA394" s="85"/>
      <c r="CB394" s="85"/>
      <c r="CC394" s="85"/>
      <c r="CD394" s="85"/>
      <c r="CE394" s="85"/>
      <c r="CF394" s="85"/>
      <c r="CG394" s="85"/>
      <c r="CH394" s="85"/>
      <c r="CI394" s="85"/>
      <c r="CJ394" s="85"/>
      <c r="CK394" s="85"/>
      <c r="CL394" s="85">
        <v>0</v>
      </c>
      <c r="CM394" s="110">
        <v>37136000</v>
      </c>
      <c r="CN394" s="85"/>
      <c r="CO394" s="89">
        <v>46284</v>
      </c>
      <c r="CP394" s="89">
        <f t="shared" si="15"/>
        <v>46464</v>
      </c>
      <c r="CQ394" s="115">
        <v>37136000</v>
      </c>
      <c r="CR394" s="85" t="s">
        <v>4446</v>
      </c>
      <c r="CS394" s="89">
        <v>46041</v>
      </c>
      <c r="CT394" s="128">
        <v>1146101097751</v>
      </c>
      <c r="CU394" s="85"/>
      <c r="CV394" s="85"/>
      <c r="CW394" s="85" t="s">
        <v>4436</v>
      </c>
      <c r="CX394" s="85" t="s">
        <v>218</v>
      </c>
      <c r="CY394" s="85" t="s">
        <v>1214</v>
      </c>
      <c r="CZ394" s="85">
        <v>2583</v>
      </c>
      <c r="DA394" s="85" t="s">
        <v>3614</v>
      </c>
      <c r="DB394" s="85">
        <v>5</v>
      </c>
      <c r="DC394" s="85" t="s">
        <v>153</v>
      </c>
      <c r="DD394" s="85"/>
      <c r="DE394" s="85"/>
      <c r="DF394" s="85"/>
      <c r="DG394" s="85"/>
      <c r="DH394" s="85"/>
      <c r="DI394" s="85"/>
      <c r="DJ394" s="85"/>
      <c r="DK394" s="85"/>
      <c r="DL394" s="85"/>
      <c r="DM394" s="85"/>
      <c r="DN394" s="85"/>
      <c r="DO394" s="85"/>
      <c r="DP394" s="85"/>
      <c r="DQ394" s="85"/>
      <c r="DR394" s="85"/>
      <c r="DS394" s="85"/>
      <c r="DT394" s="86"/>
      <c r="DU394" s="81"/>
      <c r="DV394" s="72"/>
      <c r="DW394" s="72"/>
      <c r="DX394" s="72"/>
      <c r="DY394" s="72"/>
      <c r="DZ394" s="74"/>
      <c r="EA394" s="68"/>
      <c r="EB394" s="68"/>
      <c r="EC394" s="68"/>
      <c r="ED394" s="68"/>
      <c r="EE394" s="68"/>
      <c r="EF394" s="68"/>
      <c r="EG394" s="68"/>
      <c r="EH394" s="68"/>
      <c r="EI394" s="68"/>
      <c r="EJ394" s="68"/>
      <c r="EK394" s="68"/>
    </row>
    <row r="395" spans="1:141" ht="30" customHeight="1">
      <c r="A395" s="3" t="s">
        <v>4104</v>
      </c>
      <c r="B395" s="84">
        <v>2026</v>
      </c>
      <c r="C395" s="85" t="s">
        <v>4447</v>
      </c>
      <c r="D395" s="85"/>
      <c r="E395" s="85" t="s">
        <v>125</v>
      </c>
      <c r="F395" s="85">
        <v>146631</v>
      </c>
      <c r="G395" s="89">
        <v>46037</v>
      </c>
      <c r="H395" s="85" t="s">
        <v>3380</v>
      </c>
      <c r="I395" s="85" t="s">
        <v>4448</v>
      </c>
      <c r="J395" s="92" t="s">
        <v>4449</v>
      </c>
      <c r="K395" s="92" t="s">
        <v>4450</v>
      </c>
      <c r="L395" s="85" t="s">
        <v>4451</v>
      </c>
      <c r="M395" s="85" t="s">
        <v>3385</v>
      </c>
      <c r="N395" s="85">
        <v>80111700</v>
      </c>
      <c r="O395" s="85" t="s">
        <v>3386</v>
      </c>
      <c r="P395" s="85" t="s">
        <v>4452</v>
      </c>
      <c r="Q395" s="85">
        <v>2134</v>
      </c>
      <c r="R395" s="89">
        <v>46041</v>
      </c>
      <c r="S395" s="85">
        <v>1759</v>
      </c>
      <c r="T395" s="89">
        <v>46044</v>
      </c>
      <c r="U395" s="85" t="s">
        <v>3112</v>
      </c>
      <c r="V395" s="85" t="s">
        <v>135</v>
      </c>
      <c r="W395" s="85" t="s">
        <v>136</v>
      </c>
      <c r="X395" s="85">
        <v>1</v>
      </c>
      <c r="Y395" s="85" t="s">
        <v>4453</v>
      </c>
      <c r="Z395" s="85" t="s">
        <v>4451</v>
      </c>
      <c r="AA395" s="85" t="s">
        <v>138</v>
      </c>
      <c r="AB395" s="85" t="s">
        <v>139</v>
      </c>
      <c r="AC395" s="85" t="s">
        <v>203</v>
      </c>
      <c r="AD395" s="85"/>
      <c r="AE395" s="85">
        <v>1020767599</v>
      </c>
      <c r="AF395" s="85">
        <v>5</v>
      </c>
      <c r="AG395" s="89">
        <v>33498</v>
      </c>
      <c r="AH395" s="85" t="s">
        <v>4454</v>
      </c>
      <c r="AI395" s="85"/>
      <c r="AJ395" s="92">
        <v>3202958055</v>
      </c>
      <c r="AK395" s="85" t="s">
        <v>4455</v>
      </c>
      <c r="AL395" s="85" t="s">
        <v>3187</v>
      </c>
      <c r="AM395" s="85" t="s">
        <v>234</v>
      </c>
      <c r="AN395" s="85" t="s">
        <v>2984</v>
      </c>
      <c r="AO395" s="85">
        <v>1063481921</v>
      </c>
      <c r="AP395" s="85" t="s">
        <v>3007</v>
      </c>
      <c r="AQ395" s="85"/>
      <c r="AR395" s="85"/>
      <c r="AS395" s="89">
        <v>46062</v>
      </c>
      <c r="AT395" s="85"/>
      <c r="AU395" s="85"/>
      <c r="AV395" s="85"/>
      <c r="AW395" s="85"/>
      <c r="AX395" s="85" t="s">
        <v>3008</v>
      </c>
      <c r="AY395" s="85" t="s">
        <v>147</v>
      </c>
      <c r="AZ395" s="105">
        <v>46042</v>
      </c>
      <c r="BA395" s="105">
        <v>46043</v>
      </c>
      <c r="BB395" s="115">
        <v>40920000</v>
      </c>
      <c r="BC395" s="105">
        <v>46045</v>
      </c>
      <c r="BD395" s="105">
        <v>46287</v>
      </c>
      <c r="BE395" s="105">
        <f t="shared" ref="BE395:BE459" si="16">$CO395</f>
        <v>46287</v>
      </c>
      <c r="BF395" s="122"/>
      <c r="BG395" s="85" t="s">
        <v>929</v>
      </c>
      <c r="BH395" s="110">
        <v>5115000</v>
      </c>
      <c r="BI395" s="85"/>
      <c r="BJ395" s="85"/>
      <c r="BK395" s="85"/>
      <c r="BL395" s="85"/>
      <c r="BM395" s="85"/>
      <c r="BN395" s="85"/>
      <c r="BO395" s="85"/>
      <c r="BP395" s="85"/>
      <c r="BQ395" s="85"/>
      <c r="BR395" s="85"/>
      <c r="BS395" s="85"/>
      <c r="BT395" s="85"/>
      <c r="BU395" s="85"/>
      <c r="BV395" s="85"/>
      <c r="BW395" s="85"/>
      <c r="BX395" s="85"/>
      <c r="BY395" s="85"/>
      <c r="BZ395" s="85"/>
      <c r="CA395" s="85"/>
      <c r="CB395" s="85"/>
      <c r="CC395" s="85"/>
      <c r="CD395" s="85"/>
      <c r="CE395" s="85"/>
      <c r="CF395" s="85"/>
      <c r="CG395" s="85"/>
      <c r="CH395" s="85"/>
      <c r="CI395" s="85"/>
      <c r="CJ395" s="85"/>
      <c r="CK395" s="85"/>
      <c r="CL395" s="85">
        <v>0</v>
      </c>
      <c r="CM395" s="110">
        <v>40920000</v>
      </c>
      <c r="CN395" s="85"/>
      <c r="CO395" s="89">
        <v>46287</v>
      </c>
      <c r="CP395" s="89">
        <f t="shared" si="15"/>
        <v>46467</v>
      </c>
      <c r="CQ395" s="115">
        <v>40920000</v>
      </c>
      <c r="CR395" s="85" t="s">
        <v>1134</v>
      </c>
      <c r="CS395" s="89">
        <v>46043</v>
      </c>
      <c r="CT395" s="128">
        <v>3344101272207</v>
      </c>
      <c r="CU395" s="85"/>
      <c r="CV395" s="85"/>
      <c r="CW395" s="85" t="s">
        <v>3391</v>
      </c>
      <c r="CX395" s="85" t="s">
        <v>203</v>
      </c>
      <c r="CY395" s="85" t="s">
        <v>1214</v>
      </c>
      <c r="CZ395" s="85">
        <v>2442</v>
      </c>
      <c r="DA395" s="85" t="s">
        <v>3118</v>
      </c>
      <c r="DB395" s="85">
        <v>5</v>
      </c>
      <c r="DC395" s="85" t="s">
        <v>153</v>
      </c>
      <c r="DD395" s="85"/>
      <c r="DE395" s="85"/>
      <c r="DF395" s="85"/>
      <c r="DG395" s="85"/>
      <c r="DH395" s="85"/>
      <c r="DI395" s="85"/>
      <c r="DJ395" s="85"/>
      <c r="DK395" s="85"/>
      <c r="DL395" s="85"/>
      <c r="DM395" s="85"/>
      <c r="DN395" s="85"/>
      <c r="DO395" s="85"/>
      <c r="DP395" s="85"/>
      <c r="DQ395" s="85"/>
      <c r="DR395" s="85"/>
      <c r="DS395" s="85"/>
      <c r="DT395" s="86"/>
      <c r="DU395" s="81"/>
      <c r="DV395" s="72"/>
      <c r="DW395" s="72"/>
      <c r="DX395" s="72"/>
      <c r="DY395" s="72"/>
      <c r="DZ395" s="74"/>
      <c r="EA395" s="68"/>
      <c r="EB395" s="68"/>
      <c r="EC395" s="68"/>
      <c r="ED395" s="68"/>
      <c r="EE395" s="68"/>
      <c r="EF395" s="68"/>
      <c r="EG395" s="68"/>
      <c r="EH395" s="68"/>
      <c r="EI395" s="68"/>
      <c r="EJ395" s="68"/>
      <c r="EK395" s="68"/>
    </row>
    <row r="396" spans="1:141" ht="30" customHeight="1">
      <c r="A396" s="3" t="s">
        <v>4104</v>
      </c>
      <c r="B396" s="84">
        <v>2026</v>
      </c>
      <c r="C396" s="85" t="s">
        <v>4456</v>
      </c>
      <c r="D396" s="85"/>
      <c r="E396" s="85" t="s">
        <v>125</v>
      </c>
      <c r="F396" s="85">
        <v>147394</v>
      </c>
      <c r="G396" s="89">
        <v>46036</v>
      </c>
      <c r="H396" s="85" t="s">
        <v>4457</v>
      </c>
      <c r="I396" s="85" t="s">
        <v>4458</v>
      </c>
      <c r="J396" s="92" t="s">
        <v>4459</v>
      </c>
      <c r="K396" s="92" t="s">
        <v>4460</v>
      </c>
      <c r="L396" s="85" t="s">
        <v>4461</v>
      </c>
      <c r="M396" s="85" t="s">
        <v>4462</v>
      </c>
      <c r="N396" s="85">
        <v>80111700</v>
      </c>
      <c r="O396" s="85" t="s">
        <v>4463</v>
      </c>
      <c r="P396" s="85" t="s">
        <v>4464</v>
      </c>
      <c r="Q396" s="85">
        <v>185</v>
      </c>
      <c r="R396" s="89">
        <v>46031</v>
      </c>
      <c r="S396" s="85">
        <v>1719</v>
      </c>
      <c r="T396" s="89">
        <v>46042</v>
      </c>
      <c r="U396" s="85" t="s">
        <v>4465</v>
      </c>
      <c r="V396" s="85" t="s">
        <v>135</v>
      </c>
      <c r="W396" s="85" t="s">
        <v>460</v>
      </c>
      <c r="X396" s="85">
        <v>1</v>
      </c>
      <c r="Y396" s="85" t="s">
        <v>4466</v>
      </c>
      <c r="Z396" s="85" t="s">
        <v>4461</v>
      </c>
      <c r="AA396" s="85" t="s">
        <v>138</v>
      </c>
      <c r="AB396" s="85" t="s">
        <v>139</v>
      </c>
      <c r="AC396" s="85" t="s">
        <v>218</v>
      </c>
      <c r="AD396" s="85"/>
      <c r="AE396" s="85">
        <v>1023020958</v>
      </c>
      <c r="AF396" s="85">
        <v>0</v>
      </c>
      <c r="AG396" s="89">
        <v>35549</v>
      </c>
      <c r="AH396" s="85" t="s">
        <v>4467</v>
      </c>
      <c r="AI396" s="85"/>
      <c r="AJ396" s="92">
        <v>3133605362</v>
      </c>
      <c r="AK396" s="85" t="s">
        <v>4468</v>
      </c>
      <c r="AL396" s="85" t="s">
        <v>3187</v>
      </c>
      <c r="AM396" s="85" t="s">
        <v>301</v>
      </c>
      <c r="AN396" s="85" t="s">
        <v>3712</v>
      </c>
      <c r="AO396" s="85">
        <v>79553844</v>
      </c>
      <c r="AP396" s="85" t="s">
        <v>3713</v>
      </c>
      <c r="AQ396" s="85"/>
      <c r="AR396" s="85"/>
      <c r="AS396" s="89">
        <v>46062</v>
      </c>
      <c r="AT396" s="85"/>
      <c r="AU396" s="85"/>
      <c r="AV396" s="85"/>
      <c r="AW396" s="85"/>
      <c r="AX396" s="85" t="s">
        <v>3714</v>
      </c>
      <c r="AY396" s="85" t="s">
        <v>147</v>
      </c>
      <c r="AZ396" s="105">
        <v>46035</v>
      </c>
      <c r="BA396" s="105">
        <v>46036</v>
      </c>
      <c r="BB396" s="115">
        <v>28840000</v>
      </c>
      <c r="BC396" s="105">
        <v>46042</v>
      </c>
      <c r="BD396" s="105">
        <v>46284</v>
      </c>
      <c r="BE396" s="105">
        <f t="shared" si="16"/>
        <v>46284</v>
      </c>
      <c r="BF396" s="122"/>
      <c r="BG396" s="85" t="s">
        <v>929</v>
      </c>
      <c r="BH396" s="110">
        <v>3605000</v>
      </c>
      <c r="BI396" s="85"/>
      <c r="BJ396" s="85"/>
      <c r="BK396" s="85"/>
      <c r="BL396" s="85"/>
      <c r="BM396" s="85"/>
      <c r="BN396" s="85"/>
      <c r="BO396" s="85"/>
      <c r="BP396" s="85"/>
      <c r="BQ396" s="85"/>
      <c r="BR396" s="85"/>
      <c r="BS396" s="85"/>
      <c r="BT396" s="85"/>
      <c r="BU396" s="85"/>
      <c r="BV396" s="85"/>
      <c r="BW396" s="85"/>
      <c r="BX396" s="85"/>
      <c r="BY396" s="85"/>
      <c r="BZ396" s="85"/>
      <c r="CA396" s="85"/>
      <c r="CB396" s="85"/>
      <c r="CC396" s="85"/>
      <c r="CD396" s="85"/>
      <c r="CE396" s="85"/>
      <c r="CF396" s="85"/>
      <c r="CG396" s="85"/>
      <c r="CH396" s="85"/>
      <c r="CI396" s="85"/>
      <c r="CJ396" s="85"/>
      <c r="CK396" s="85"/>
      <c r="CL396" s="85">
        <v>0</v>
      </c>
      <c r="CM396" s="110">
        <v>28840000</v>
      </c>
      <c r="CN396" s="85"/>
      <c r="CO396" s="89">
        <v>46284</v>
      </c>
      <c r="CP396" s="89">
        <f t="shared" si="15"/>
        <v>46464</v>
      </c>
      <c r="CQ396" s="115">
        <v>28840000</v>
      </c>
      <c r="CR396" s="85" t="s">
        <v>149</v>
      </c>
      <c r="CS396" s="89">
        <v>46036</v>
      </c>
      <c r="CT396" s="128">
        <v>1144101274721</v>
      </c>
      <c r="CU396" s="85"/>
      <c r="CV396" s="85"/>
      <c r="CW396" s="85" t="s">
        <v>4469</v>
      </c>
      <c r="CX396" s="85" t="s">
        <v>218</v>
      </c>
      <c r="CY396" s="85" t="s">
        <v>207</v>
      </c>
      <c r="CZ396" s="85">
        <v>2581</v>
      </c>
      <c r="DA396" s="85" t="s">
        <v>4470</v>
      </c>
      <c r="DB396" s="85">
        <v>5</v>
      </c>
      <c r="DC396" s="85" t="s">
        <v>153</v>
      </c>
      <c r="DD396" s="85"/>
      <c r="DE396" s="85"/>
      <c r="DF396" s="85"/>
      <c r="DG396" s="85"/>
      <c r="DH396" s="85"/>
      <c r="DI396" s="85"/>
      <c r="DJ396" s="85"/>
      <c r="DK396" s="85"/>
      <c r="DL396" s="85"/>
      <c r="DM396" s="85"/>
      <c r="DN396" s="85"/>
      <c r="DO396" s="85"/>
      <c r="DP396" s="85"/>
      <c r="DQ396" s="85"/>
      <c r="DR396" s="85"/>
      <c r="DS396" s="85"/>
      <c r="DT396" s="86"/>
      <c r="DU396" s="81"/>
      <c r="DV396" s="72"/>
      <c r="DW396" s="72"/>
      <c r="DX396" s="72"/>
      <c r="DY396" s="72"/>
      <c r="DZ396" s="74"/>
      <c r="EA396" s="68"/>
      <c r="EB396" s="68"/>
      <c r="EC396" s="68"/>
      <c r="ED396" s="68"/>
      <c r="EE396" s="68"/>
      <c r="EF396" s="68"/>
      <c r="EG396" s="68"/>
      <c r="EH396" s="68"/>
      <c r="EI396" s="68"/>
      <c r="EJ396" s="68"/>
      <c r="EK396" s="68"/>
    </row>
    <row r="397" spans="1:141" ht="30" customHeight="1">
      <c r="A397" s="3" t="s">
        <v>4104</v>
      </c>
      <c r="B397" s="84">
        <v>2026</v>
      </c>
      <c r="C397" s="85" t="s">
        <v>4471</v>
      </c>
      <c r="D397" s="85"/>
      <c r="E397" s="85" t="s">
        <v>125</v>
      </c>
      <c r="F397" s="85">
        <v>147394</v>
      </c>
      <c r="G397" s="89">
        <v>46036</v>
      </c>
      <c r="H397" s="85" t="s">
        <v>4457</v>
      </c>
      <c r="I397" s="85" t="s">
        <v>4472</v>
      </c>
      <c r="J397" s="92" t="s">
        <v>4473</v>
      </c>
      <c r="K397" s="92" t="s">
        <v>4474</v>
      </c>
      <c r="L397" s="85" t="s">
        <v>4475</v>
      </c>
      <c r="M397" s="85" t="s">
        <v>4462</v>
      </c>
      <c r="N397" s="85">
        <v>80111700</v>
      </c>
      <c r="O397" s="85" t="s">
        <v>4463</v>
      </c>
      <c r="P397" s="85" t="s">
        <v>4476</v>
      </c>
      <c r="Q397" s="85">
        <v>185</v>
      </c>
      <c r="R397" s="89">
        <v>46031</v>
      </c>
      <c r="S397" s="85">
        <v>1720</v>
      </c>
      <c r="T397" s="89">
        <v>46042</v>
      </c>
      <c r="U397" s="85" t="s">
        <v>4465</v>
      </c>
      <c r="V397" s="85" t="s">
        <v>135</v>
      </c>
      <c r="W397" s="85" t="s">
        <v>460</v>
      </c>
      <c r="X397" s="85">
        <v>1</v>
      </c>
      <c r="Y397" s="85" t="s">
        <v>4466</v>
      </c>
      <c r="Z397" s="85" t="s">
        <v>4475</v>
      </c>
      <c r="AA397" s="85" t="s">
        <v>138</v>
      </c>
      <c r="AB397" s="85" t="s">
        <v>139</v>
      </c>
      <c r="AC397" s="85" t="s">
        <v>218</v>
      </c>
      <c r="AD397" s="85"/>
      <c r="AE397" s="85">
        <v>1032390216</v>
      </c>
      <c r="AF397" s="85">
        <v>3</v>
      </c>
      <c r="AG397" s="89">
        <v>31911</v>
      </c>
      <c r="AH397" s="85" t="s">
        <v>4477</v>
      </c>
      <c r="AI397" s="85"/>
      <c r="AJ397" s="92" t="s">
        <v>4478</v>
      </c>
      <c r="AK397" s="85" t="s">
        <v>4479</v>
      </c>
      <c r="AL397" s="85" t="s">
        <v>3187</v>
      </c>
      <c r="AM397" s="85" t="s">
        <v>144</v>
      </c>
      <c r="AN397" s="85" t="s">
        <v>3712</v>
      </c>
      <c r="AO397" s="85">
        <v>79553844</v>
      </c>
      <c r="AP397" s="85" t="s">
        <v>3713</v>
      </c>
      <c r="AQ397" s="85"/>
      <c r="AR397" s="85"/>
      <c r="AS397" s="89">
        <v>46062</v>
      </c>
      <c r="AT397" s="85"/>
      <c r="AU397" s="85"/>
      <c r="AV397" s="85"/>
      <c r="AW397" s="85"/>
      <c r="AX397" s="85" t="s">
        <v>3714</v>
      </c>
      <c r="AY397" s="85" t="s">
        <v>147</v>
      </c>
      <c r="AZ397" s="105">
        <v>46035</v>
      </c>
      <c r="BA397" s="105">
        <v>46036</v>
      </c>
      <c r="BB397" s="115">
        <v>28840000</v>
      </c>
      <c r="BC397" s="105">
        <v>46042</v>
      </c>
      <c r="BD397" s="105">
        <v>46284</v>
      </c>
      <c r="BE397" s="105">
        <f t="shared" si="16"/>
        <v>46284</v>
      </c>
      <c r="BF397" s="122"/>
      <c r="BG397" s="85" t="s">
        <v>929</v>
      </c>
      <c r="BH397" s="110">
        <v>3605000</v>
      </c>
      <c r="BI397" s="85"/>
      <c r="BJ397" s="85"/>
      <c r="BK397" s="85"/>
      <c r="BL397" s="85"/>
      <c r="BM397" s="85"/>
      <c r="BN397" s="85"/>
      <c r="BO397" s="85"/>
      <c r="BP397" s="85"/>
      <c r="BQ397" s="85"/>
      <c r="BR397" s="85"/>
      <c r="BS397" s="85"/>
      <c r="BT397" s="85"/>
      <c r="BU397" s="85"/>
      <c r="BV397" s="85"/>
      <c r="BW397" s="85"/>
      <c r="BX397" s="85"/>
      <c r="BY397" s="85"/>
      <c r="BZ397" s="85"/>
      <c r="CA397" s="85"/>
      <c r="CB397" s="85"/>
      <c r="CC397" s="85"/>
      <c r="CD397" s="85"/>
      <c r="CE397" s="85"/>
      <c r="CF397" s="85"/>
      <c r="CG397" s="85"/>
      <c r="CH397" s="85"/>
      <c r="CI397" s="85"/>
      <c r="CJ397" s="85"/>
      <c r="CK397" s="85"/>
      <c r="CL397" s="85">
        <v>0</v>
      </c>
      <c r="CM397" s="110">
        <v>28840000</v>
      </c>
      <c r="CN397" s="85"/>
      <c r="CO397" s="89">
        <v>46284</v>
      </c>
      <c r="CP397" s="89">
        <f t="shared" si="15"/>
        <v>46464</v>
      </c>
      <c r="CQ397" s="115">
        <v>28840000</v>
      </c>
      <c r="CR397" s="85" t="s">
        <v>342</v>
      </c>
      <c r="CS397" s="89">
        <v>46036</v>
      </c>
      <c r="CT397" s="128">
        <v>1004272233</v>
      </c>
      <c r="CU397" s="85"/>
      <c r="CV397" s="85"/>
      <c r="CW397" s="85" t="s">
        <v>4469</v>
      </c>
      <c r="CX397" s="85" t="s">
        <v>218</v>
      </c>
      <c r="CY397" s="85" t="s">
        <v>151</v>
      </c>
      <c r="CZ397" s="85">
        <v>2581</v>
      </c>
      <c r="DA397" s="85" t="s">
        <v>4470</v>
      </c>
      <c r="DB397" s="85">
        <v>5</v>
      </c>
      <c r="DC397" s="85" t="s">
        <v>153</v>
      </c>
      <c r="DD397" s="85"/>
      <c r="DE397" s="85"/>
      <c r="DF397" s="85"/>
      <c r="DG397" s="85"/>
      <c r="DH397" s="85"/>
      <c r="DI397" s="85"/>
      <c r="DJ397" s="85"/>
      <c r="DK397" s="85"/>
      <c r="DL397" s="85"/>
      <c r="DM397" s="85"/>
      <c r="DN397" s="85"/>
      <c r="DO397" s="85"/>
      <c r="DP397" s="85"/>
      <c r="DQ397" s="85"/>
      <c r="DR397" s="85"/>
      <c r="DS397" s="85"/>
      <c r="DT397" s="86"/>
      <c r="DU397" s="81"/>
      <c r="DV397" s="72"/>
      <c r="DW397" s="72"/>
      <c r="DX397" s="72"/>
      <c r="DY397" s="72"/>
      <c r="DZ397" s="74"/>
      <c r="EA397" s="68"/>
      <c r="EB397" s="68"/>
      <c r="EC397" s="68"/>
      <c r="ED397" s="68"/>
      <c r="EE397" s="68"/>
      <c r="EF397" s="68"/>
      <c r="EG397" s="68"/>
      <c r="EH397" s="68"/>
      <c r="EI397" s="68"/>
      <c r="EJ397" s="68"/>
      <c r="EK397" s="68"/>
    </row>
    <row r="398" spans="1:141" ht="30" customHeight="1">
      <c r="A398" s="3" t="s">
        <v>4104</v>
      </c>
      <c r="B398" s="84">
        <v>2026</v>
      </c>
      <c r="C398" s="85" t="s">
        <v>4480</v>
      </c>
      <c r="D398" s="85"/>
      <c r="E398" s="85" t="s">
        <v>125</v>
      </c>
      <c r="F398" s="85">
        <v>147394</v>
      </c>
      <c r="G398" s="89">
        <v>46036</v>
      </c>
      <c r="H398" s="85" t="s">
        <v>4457</v>
      </c>
      <c r="I398" s="85" t="s">
        <v>4481</v>
      </c>
      <c r="J398" s="92" t="s">
        <v>4482</v>
      </c>
      <c r="K398" s="92" t="s">
        <v>4483</v>
      </c>
      <c r="L398" s="85" t="s">
        <v>4484</v>
      </c>
      <c r="M398" s="85" t="s">
        <v>4462</v>
      </c>
      <c r="N398" s="85">
        <v>80111700</v>
      </c>
      <c r="O398" s="85" t="s">
        <v>4463</v>
      </c>
      <c r="P398" s="85" t="s">
        <v>4485</v>
      </c>
      <c r="Q398" s="85">
        <v>185</v>
      </c>
      <c r="R398" s="89">
        <v>46031</v>
      </c>
      <c r="S398" s="85">
        <v>1721</v>
      </c>
      <c r="T398" s="89">
        <v>46042</v>
      </c>
      <c r="U398" s="85" t="s">
        <v>4465</v>
      </c>
      <c r="V398" s="85" t="s">
        <v>135</v>
      </c>
      <c r="W398" s="85" t="s">
        <v>460</v>
      </c>
      <c r="X398" s="85">
        <v>1</v>
      </c>
      <c r="Y398" s="85" t="s">
        <v>4466</v>
      </c>
      <c r="Z398" s="85" t="s">
        <v>4484</v>
      </c>
      <c r="AA398" s="85" t="s">
        <v>138</v>
      </c>
      <c r="AB398" s="85" t="s">
        <v>139</v>
      </c>
      <c r="AC398" s="85" t="s">
        <v>497</v>
      </c>
      <c r="AD398" s="85"/>
      <c r="AE398" s="85">
        <v>1001114137</v>
      </c>
      <c r="AF398" s="85">
        <v>5</v>
      </c>
      <c r="AG398" s="89">
        <v>36617</v>
      </c>
      <c r="AH398" s="85" t="s">
        <v>4486</v>
      </c>
      <c r="AI398" s="85"/>
      <c r="AJ398" s="92">
        <v>3045982955</v>
      </c>
      <c r="AK398" s="85" t="s">
        <v>4487</v>
      </c>
      <c r="AL398" s="85" t="s">
        <v>3187</v>
      </c>
      <c r="AM398" s="85" t="s">
        <v>234</v>
      </c>
      <c r="AN398" s="85" t="s">
        <v>3712</v>
      </c>
      <c r="AO398" s="85">
        <v>79553844</v>
      </c>
      <c r="AP398" s="85" t="s">
        <v>3713</v>
      </c>
      <c r="AQ398" s="85"/>
      <c r="AR398" s="85"/>
      <c r="AS398" s="89">
        <v>46062</v>
      </c>
      <c r="AT398" s="85"/>
      <c r="AU398" s="85"/>
      <c r="AV398" s="85"/>
      <c r="AW398" s="85"/>
      <c r="AX398" s="85" t="s">
        <v>3714</v>
      </c>
      <c r="AY398" s="85" t="s">
        <v>147</v>
      </c>
      <c r="AZ398" s="105">
        <v>46035</v>
      </c>
      <c r="BA398" s="105">
        <v>46036</v>
      </c>
      <c r="BB398" s="115">
        <v>28840000</v>
      </c>
      <c r="BC398" s="105">
        <v>46042</v>
      </c>
      <c r="BD398" s="105">
        <v>46284</v>
      </c>
      <c r="BE398" s="105">
        <f t="shared" si="16"/>
        <v>46284</v>
      </c>
      <c r="BF398" s="122"/>
      <c r="BG398" s="85" t="s">
        <v>929</v>
      </c>
      <c r="BH398" s="110">
        <v>3605000</v>
      </c>
      <c r="BI398" s="85"/>
      <c r="BJ398" s="85"/>
      <c r="BK398" s="85"/>
      <c r="BL398" s="85"/>
      <c r="BM398" s="85"/>
      <c r="BN398" s="85"/>
      <c r="BO398" s="85"/>
      <c r="BP398" s="85"/>
      <c r="BQ398" s="85"/>
      <c r="BR398" s="85"/>
      <c r="BS398" s="85"/>
      <c r="BT398" s="85"/>
      <c r="BU398" s="85"/>
      <c r="BV398" s="85"/>
      <c r="BW398" s="85"/>
      <c r="BX398" s="85"/>
      <c r="BY398" s="85"/>
      <c r="BZ398" s="85"/>
      <c r="CA398" s="85"/>
      <c r="CB398" s="85"/>
      <c r="CC398" s="85"/>
      <c r="CD398" s="85"/>
      <c r="CE398" s="85"/>
      <c r="CF398" s="85"/>
      <c r="CG398" s="85"/>
      <c r="CH398" s="85"/>
      <c r="CI398" s="85"/>
      <c r="CJ398" s="85"/>
      <c r="CK398" s="85"/>
      <c r="CL398" s="85">
        <v>0</v>
      </c>
      <c r="CM398" s="110">
        <v>28840000</v>
      </c>
      <c r="CN398" s="85"/>
      <c r="CO398" s="89">
        <v>46284</v>
      </c>
      <c r="CP398" s="89">
        <f t="shared" si="15"/>
        <v>46464</v>
      </c>
      <c r="CQ398" s="115">
        <v>28840000</v>
      </c>
      <c r="CR398" s="85" t="s">
        <v>342</v>
      </c>
      <c r="CS398" s="89">
        <v>46036</v>
      </c>
      <c r="CT398" s="128" t="s">
        <v>4488</v>
      </c>
      <c r="CU398" s="85"/>
      <c r="CV398" s="85"/>
      <c r="CW398" s="85" t="s">
        <v>4469</v>
      </c>
      <c r="CX398" s="85" t="s">
        <v>497</v>
      </c>
      <c r="CY398" s="85" t="s">
        <v>464</v>
      </c>
      <c r="CZ398" s="85">
        <v>2581</v>
      </c>
      <c r="DA398" s="85" t="s">
        <v>4470</v>
      </c>
      <c r="DB398" s="85">
        <v>5</v>
      </c>
      <c r="DC398" s="85" t="s">
        <v>153</v>
      </c>
      <c r="DD398" s="85"/>
      <c r="DE398" s="85"/>
      <c r="DF398" s="85"/>
      <c r="DG398" s="85"/>
      <c r="DH398" s="85"/>
      <c r="DI398" s="85"/>
      <c r="DJ398" s="85"/>
      <c r="DK398" s="85"/>
      <c r="DL398" s="85"/>
      <c r="DM398" s="85"/>
      <c r="DN398" s="85"/>
      <c r="DO398" s="85"/>
      <c r="DP398" s="85"/>
      <c r="DQ398" s="85"/>
      <c r="DR398" s="85"/>
      <c r="DS398" s="85"/>
      <c r="DT398" s="86"/>
      <c r="DU398" s="81"/>
      <c r="DV398" s="72"/>
      <c r="DW398" s="72"/>
      <c r="DX398" s="72"/>
      <c r="DY398" s="72"/>
      <c r="DZ398" s="74"/>
      <c r="EA398" s="68"/>
      <c r="EB398" s="68"/>
      <c r="EC398" s="68"/>
      <c r="ED398" s="68"/>
      <c r="EE398" s="68"/>
      <c r="EF398" s="68"/>
      <c r="EG398" s="68"/>
      <c r="EH398" s="68"/>
      <c r="EI398" s="68"/>
      <c r="EJ398" s="68"/>
      <c r="EK398" s="68"/>
    </row>
    <row r="399" spans="1:141" ht="30" customHeight="1">
      <c r="A399" s="3" t="s">
        <v>4104</v>
      </c>
      <c r="B399" s="84">
        <v>2026</v>
      </c>
      <c r="C399" s="85" t="s">
        <v>4489</v>
      </c>
      <c r="D399" s="85"/>
      <c r="E399" s="85" t="s">
        <v>125</v>
      </c>
      <c r="F399" s="85">
        <v>147186</v>
      </c>
      <c r="G399" s="89">
        <v>46036</v>
      </c>
      <c r="H399" s="85" t="s">
        <v>2027</v>
      </c>
      <c r="I399" s="85" t="s">
        <v>4490</v>
      </c>
      <c r="J399" s="92" t="s">
        <v>4491</v>
      </c>
      <c r="K399" s="92" t="s">
        <v>4492</v>
      </c>
      <c r="L399" s="85" t="s">
        <v>4493</v>
      </c>
      <c r="M399" s="85" t="s">
        <v>2032</v>
      </c>
      <c r="N399" s="85">
        <v>80111700</v>
      </c>
      <c r="O399" s="85" t="s">
        <v>2033</v>
      </c>
      <c r="P399" s="85" t="s">
        <v>4494</v>
      </c>
      <c r="Q399" s="85">
        <v>219</v>
      </c>
      <c r="R399" s="89">
        <v>46036</v>
      </c>
      <c r="S399" s="85">
        <v>1722</v>
      </c>
      <c r="T399" s="89">
        <v>46042</v>
      </c>
      <c r="U399" s="85" t="s">
        <v>1859</v>
      </c>
      <c r="V399" s="85" t="s">
        <v>135</v>
      </c>
      <c r="W399" s="85" t="s">
        <v>136</v>
      </c>
      <c r="X399" s="85">
        <v>1</v>
      </c>
      <c r="Y399" s="85" t="s">
        <v>4495</v>
      </c>
      <c r="Z399" s="85" t="s">
        <v>4493</v>
      </c>
      <c r="AA399" s="85" t="s">
        <v>138</v>
      </c>
      <c r="AB399" s="85" t="s">
        <v>164</v>
      </c>
      <c r="AC399" s="85" t="s">
        <v>203</v>
      </c>
      <c r="AD399" s="85"/>
      <c r="AE399" s="85">
        <v>1121930112</v>
      </c>
      <c r="AF399" s="85">
        <v>7</v>
      </c>
      <c r="AG399" s="89">
        <v>35069</v>
      </c>
      <c r="AH399" s="85" t="s">
        <v>4496</v>
      </c>
      <c r="AI399" s="85"/>
      <c r="AJ399" s="92">
        <v>3205761514</v>
      </c>
      <c r="AK399" s="85" t="s">
        <v>4497</v>
      </c>
      <c r="AL399" s="85" t="s">
        <v>3187</v>
      </c>
      <c r="AM399" s="85" t="s">
        <v>385</v>
      </c>
      <c r="AN399" s="85" t="s">
        <v>1863</v>
      </c>
      <c r="AO399" s="85">
        <v>93376179</v>
      </c>
      <c r="AP399" s="85" t="s">
        <v>1864</v>
      </c>
      <c r="AQ399" s="85"/>
      <c r="AR399" s="85"/>
      <c r="AS399" s="89">
        <v>46062</v>
      </c>
      <c r="AT399" s="85"/>
      <c r="AU399" s="85"/>
      <c r="AV399" s="85"/>
      <c r="AW399" s="85"/>
      <c r="AX399" s="85" t="s">
        <v>1865</v>
      </c>
      <c r="AY399" s="85" t="s">
        <v>147</v>
      </c>
      <c r="AZ399" s="105">
        <v>46036</v>
      </c>
      <c r="BA399" s="105">
        <v>46041</v>
      </c>
      <c r="BB399" s="115">
        <v>46432000</v>
      </c>
      <c r="BC399" s="105">
        <v>46043</v>
      </c>
      <c r="BD399" s="105">
        <v>46285</v>
      </c>
      <c r="BE399" s="105">
        <f t="shared" si="16"/>
        <v>46285</v>
      </c>
      <c r="BF399" s="122"/>
      <c r="BG399" s="85" t="s">
        <v>929</v>
      </c>
      <c r="BH399" s="110">
        <v>5804000</v>
      </c>
      <c r="BI399" s="85"/>
      <c r="BJ399" s="85"/>
      <c r="BK399" s="85"/>
      <c r="BL399" s="85"/>
      <c r="BM399" s="85"/>
      <c r="BN399" s="85"/>
      <c r="BO399" s="85"/>
      <c r="BP399" s="85"/>
      <c r="BQ399" s="85"/>
      <c r="BR399" s="85"/>
      <c r="BS399" s="85"/>
      <c r="BT399" s="85"/>
      <c r="BU399" s="85"/>
      <c r="BV399" s="85"/>
      <c r="BW399" s="85"/>
      <c r="BX399" s="85"/>
      <c r="BY399" s="85"/>
      <c r="BZ399" s="85"/>
      <c r="CA399" s="85"/>
      <c r="CB399" s="85"/>
      <c r="CC399" s="85"/>
      <c r="CD399" s="85"/>
      <c r="CE399" s="85"/>
      <c r="CF399" s="85"/>
      <c r="CG399" s="85"/>
      <c r="CH399" s="85"/>
      <c r="CI399" s="85"/>
      <c r="CJ399" s="85"/>
      <c r="CK399" s="85"/>
      <c r="CL399" s="85">
        <v>0</v>
      </c>
      <c r="CM399" s="110">
        <v>46432000</v>
      </c>
      <c r="CN399" s="85"/>
      <c r="CO399" s="89">
        <v>46285</v>
      </c>
      <c r="CP399" s="89">
        <f t="shared" si="15"/>
        <v>46465</v>
      </c>
      <c r="CQ399" s="115">
        <v>46432000</v>
      </c>
      <c r="CR399" s="85" t="s">
        <v>149</v>
      </c>
      <c r="CS399" s="89">
        <v>46042</v>
      </c>
      <c r="CT399" s="128">
        <v>1446101159390</v>
      </c>
      <c r="CU399" s="85"/>
      <c r="CV399" s="85"/>
      <c r="CW399" s="85" t="s">
        <v>1943</v>
      </c>
      <c r="CX399" s="85" t="s">
        <v>203</v>
      </c>
      <c r="CY399" s="85" t="s">
        <v>4498</v>
      </c>
      <c r="CZ399" s="85">
        <v>2456</v>
      </c>
      <c r="DA399" s="85" t="s">
        <v>1868</v>
      </c>
      <c r="DB399" s="85">
        <v>3</v>
      </c>
      <c r="DC399" s="85" t="s">
        <v>153</v>
      </c>
      <c r="DD399" s="85"/>
      <c r="DE399" s="85"/>
      <c r="DF399" s="85"/>
      <c r="DG399" s="85"/>
      <c r="DH399" s="85"/>
      <c r="DI399" s="85"/>
      <c r="DJ399" s="85"/>
      <c r="DK399" s="85"/>
      <c r="DL399" s="85"/>
      <c r="DM399" s="85"/>
      <c r="DN399" s="85"/>
      <c r="DO399" s="85"/>
      <c r="DP399" s="85"/>
      <c r="DQ399" s="85"/>
      <c r="DR399" s="85"/>
      <c r="DS399" s="85"/>
      <c r="DT399" s="86"/>
      <c r="DU399" s="81"/>
      <c r="DV399" s="72"/>
      <c r="DW399" s="72"/>
      <c r="DX399" s="72"/>
      <c r="DY399" s="72"/>
      <c r="DZ399" s="74"/>
      <c r="EA399" s="68"/>
      <c r="EB399" s="68"/>
      <c r="EC399" s="68"/>
      <c r="ED399" s="68"/>
      <c r="EE399" s="68"/>
      <c r="EF399" s="68"/>
      <c r="EG399" s="68"/>
      <c r="EH399" s="68"/>
      <c r="EI399" s="68"/>
      <c r="EJ399" s="68"/>
      <c r="EK399" s="68"/>
    </row>
    <row r="400" spans="1:141" ht="30" customHeight="1">
      <c r="A400" s="3" t="s">
        <v>4104</v>
      </c>
      <c r="B400" s="84">
        <v>2026</v>
      </c>
      <c r="C400" s="85" t="s">
        <v>4499</v>
      </c>
      <c r="D400" s="85"/>
      <c r="E400" s="85" t="s">
        <v>125</v>
      </c>
      <c r="F400" s="85">
        <v>147307</v>
      </c>
      <c r="G400" s="89">
        <v>46037</v>
      </c>
      <c r="H400" s="85" t="s">
        <v>2864</v>
      </c>
      <c r="I400" s="85" t="s">
        <v>4500</v>
      </c>
      <c r="J400" s="92" t="s">
        <v>4501</v>
      </c>
      <c r="K400" s="92" t="s">
        <v>4502</v>
      </c>
      <c r="L400" s="85" t="s">
        <v>4503</v>
      </c>
      <c r="M400" s="85" t="s">
        <v>2869</v>
      </c>
      <c r="N400" s="85">
        <v>80111700</v>
      </c>
      <c r="O400" s="85" t="s">
        <v>2870</v>
      </c>
      <c r="P400" s="85" t="s">
        <v>4504</v>
      </c>
      <c r="Q400" s="85">
        <v>182</v>
      </c>
      <c r="R400" s="89">
        <v>46031</v>
      </c>
      <c r="S400" s="85">
        <v>305</v>
      </c>
      <c r="T400" s="89">
        <v>46041</v>
      </c>
      <c r="U400" s="85" t="s">
        <v>134</v>
      </c>
      <c r="V400" s="85" t="s">
        <v>135</v>
      </c>
      <c r="W400" s="85" t="s">
        <v>460</v>
      </c>
      <c r="X400" s="85">
        <v>1</v>
      </c>
      <c r="Y400" s="85" t="s">
        <v>2883</v>
      </c>
      <c r="Z400" s="85" t="s">
        <v>4503</v>
      </c>
      <c r="AA400" s="85" t="s">
        <v>138</v>
      </c>
      <c r="AB400" s="85" t="s">
        <v>164</v>
      </c>
      <c r="AC400" s="85" t="s">
        <v>447</v>
      </c>
      <c r="AD400" s="85"/>
      <c r="AE400" s="85">
        <v>79684193</v>
      </c>
      <c r="AF400" s="85">
        <v>5</v>
      </c>
      <c r="AG400" s="89">
        <v>27212</v>
      </c>
      <c r="AH400" s="85" t="s">
        <v>4505</v>
      </c>
      <c r="AI400" s="85"/>
      <c r="AJ400" s="92" t="s">
        <v>4506</v>
      </c>
      <c r="AK400" s="85" t="s">
        <v>4507</v>
      </c>
      <c r="AL400" s="85" t="s">
        <v>3187</v>
      </c>
      <c r="AM400" s="85" t="s">
        <v>144</v>
      </c>
      <c r="AN400" s="85" t="s">
        <v>2859</v>
      </c>
      <c r="AO400" s="85">
        <v>52116336</v>
      </c>
      <c r="AP400" s="85" t="s">
        <v>927</v>
      </c>
      <c r="AQ400" s="85"/>
      <c r="AR400" s="85"/>
      <c r="AS400" s="89">
        <v>46062</v>
      </c>
      <c r="AT400" s="85"/>
      <c r="AU400" s="85"/>
      <c r="AV400" s="85"/>
      <c r="AW400" s="85"/>
      <c r="AX400" s="85" t="s">
        <v>2860</v>
      </c>
      <c r="AY400" s="85" t="s">
        <v>147</v>
      </c>
      <c r="AZ400" s="105">
        <v>46035</v>
      </c>
      <c r="BA400" s="105">
        <v>46041</v>
      </c>
      <c r="BB400" s="115">
        <v>24520000</v>
      </c>
      <c r="BC400" s="105">
        <v>46041</v>
      </c>
      <c r="BD400" s="105">
        <v>46283</v>
      </c>
      <c r="BE400" s="105">
        <f t="shared" si="16"/>
        <v>46283</v>
      </c>
      <c r="BF400" s="122"/>
      <c r="BG400" s="85" t="s">
        <v>929</v>
      </c>
      <c r="BH400" s="110">
        <v>3065000</v>
      </c>
      <c r="BI400" s="85"/>
      <c r="BJ400" s="85"/>
      <c r="BK400" s="85"/>
      <c r="BL400" s="85"/>
      <c r="BM400" s="85"/>
      <c r="BN400" s="85"/>
      <c r="BO400" s="85"/>
      <c r="BP400" s="85"/>
      <c r="BQ400" s="85"/>
      <c r="BR400" s="85"/>
      <c r="BS400" s="85"/>
      <c r="BT400" s="85"/>
      <c r="BU400" s="85"/>
      <c r="BV400" s="85"/>
      <c r="BW400" s="85"/>
      <c r="BX400" s="85"/>
      <c r="BY400" s="85"/>
      <c r="BZ400" s="85"/>
      <c r="CA400" s="85"/>
      <c r="CB400" s="85"/>
      <c r="CC400" s="85"/>
      <c r="CD400" s="85"/>
      <c r="CE400" s="85"/>
      <c r="CF400" s="85"/>
      <c r="CG400" s="85"/>
      <c r="CH400" s="85"/>
      <c r="CI400" s="85"/>
      <c r="CJ400" s="85"/>
      <c r="CK400" s="85"/>
      <c r="CL400" s="85">
        <v>0</v>
      </c>
      <c r="CM400" s="110">
        <v>24520000</v>
      </c>
      <c r="CN400" s="85"/>
      <c r="CO400" s="89">
        <v>46283</v>
      </c>
      <c r="CP400" s="89">
        <f t="shared" si="15"/>
        <v>46463</v>
      </c>
      <c r="CQ400" s="115">
        <v>24520000</v>
      </c>
      <c r="CR400" s="85" t="s">
        <v>149</v>
      </c>
      <c r="CS400" s="89">
        <v>46041</v>
      </c>
      <c r="CT400" s="128">
        <v>1146101098154</v>
      </c>
      <c r="CU400" s="85"/>
      <c r="CV400" s="85"/>
      <c r="CW400" s="85" t="s">
        <v>2876</v>
      </c>
      <c r="CX400" s="85" t="s">
        <v>447</v>
      </c>
      <c r="CY400" s="85" t="s">
        <v>957</v>
      </c>
      <c r="CZ400" s="85">
        <v>2537</v>
      </c>
      <c r="DA400" s="85" t="s">
        <v>152</v>
      </c>
      <c r="DB400" s="85">
        <v>1</v>
      </c>
      <c r="DC400" s="85" t="s">
        <v>153</v>
      </c>
      <c r="DD400" s="85"/>
      <c r="DE400" s="85"/>
      <c r="DF400" s="85"/>
      <c r="DG400" s="85"/>
      <c r="DH400" s="85"/>
      <c r="DI400" s="85"/>
      <c r="DJ400" s="85"/>
      <c r="DK400" s="85"/>
      <c r="DL400" s="85"/>
      <c r="DM400" s="85"/>
      <c r="DN400" s="85"/>
      <c r="DO400" s="85"/>
      <c r="DP400" s="85"/>
      <c r="DQ400" s="85"/>
      <c r="DR400" s="85"/>
      <c r="DS400" s="85"/>
      <c r="DT400" s="86"/>
      <c r="DU400" s="81"/>
      <c r="DV400" s="72"/>
      <c r="DW400" s="72"/>
      <c r="DX400" s="72"/>
      <c r="DY400" s="72"/>
      <c r="DZ400" s="74"/>
      <c r="EA400" s="68"/>
      <c r="EB400" s="68"/>
      <c r="EC400" s="68"/>
      <c r="ED400" s="68"/>
      <c r="EE400" s="68"/>
      <c r="EF400" s="68"/>
      <c r="EG400" s="68"/>
      <c r="EH400" s="68"/>
      <c r="EI400" s="68"/>
      <c r="EJ400" s="68"/>
      <c r="EK400" s="68"/>
    </row>
    <row r="401" spans="1:141" ht="30" customHeight="1">
      <c r="A401" s="3" t="s">
        <v>4104</v>
      </c>
      <c r="B401" s="84">
        <v>2026</v>
      </c>
      <c r="C401" s="85" t="s">
        <v>4508</v>
      </c>
      <c r="D401" s="85"/>
      <c r="E401" s="85" t="s">
        <v>125</v>
      </c>
      <c r="F401" s="85">
        <v>147307</v>
      </c>
      <c r="G401" s="89">
        <v>46036</v>
      </c>
      <c r="H401" s="85" t="s">
        <v>2864</v>
      </c>
      <c r="I401" s="85" t="s">
        <v>4509</v>
      </c>
      <c r="J401" s="92" t="s">
        <v>4510</v>
      </c>
      <c r="K401" s="92" t="s">
        <v>4511</v>
      </c>
      <c r="L401" s="85" t="s">
        <v>4512</v>
      </c>
      <c r="M401" s="85" t="s">
        <v>2869</v>
      </c>
      <c r="N401" s="85">
        <v>80111700</v>
      </c>
      <c r="O401" s="85" t="s">
        <v>2870</v>
      </c>
      <c r="P401" s="85" t="s">
        <v>4513</v>
      </c>
      <c r="Q401" s="85">
        <v>182</v>
      </c>
      <c r="R401" s="89">
        <v>46031</v>
      </c>
      <c r="S401" s="85">
        <v>1871</v>
      </c>
      <c r="T401" s="89">
        <v>46049</v>
      </c>
      <c r="U401" s="85" t="s">
        <v>134</v>
      </c>
      <c r="V401" s="85" t="s">
        <v>135</v>
      </c>
      <c r="W401" s="85" t="s">
        <v>460</v>
      </c>
      <c r="X401" s="85">
        <v>1</v>
      </c>
      <c r="Y401" s="85" t="s">
        <v>4514</v>
      </c>
      <c r="Z401" s="85" t="s">
        <v>4512</v>
      </c>
      <c r="AA401" s="85" t="s">
        <v>138</v>
      </c>
      <c r="AB401" s="85" t="s">
        <v>164</v>
      </c>
      <c r="AC401" s="85" t="s">
        <v>461</v>
      </c>
      <c r="AD401" s="85"/>
      <c r="AE401" s="85">
        <v>80188867</v>
      </c>
      <c r="AF401" s="85">
        <v>7</v>
      </c>
      <c r="AG401" s="89">
        <v>29487</v>
      </c>
      <c r="AH401" s="85" t="s">
        <v>4515</v>
      </c>
      <c r="AI401" s="85"/>
      <c r="AJ401" s="92">
        <v>0</v>
      </c>
      <c r="AK401" s="85" t="s">
        <v>4516</v>
      </c>
      <c r="AL401" s="85" t="s">
        <v>3187</v>
      </c>
      <c r="AM401" s="85" t="s">
        <v>234</v>
      </c>
      <c r="AN401" s="85" t="s">
        <v>2859</v>
      </c>
      <c r="AO401" s="85">
        <v>52116336</v>
      </c>
      <c r="AP401" s="85" t="s">
        <v>927</v>
      </c>
      <c r="AQ401" s="85"/>
      <c r="AR401" s="85"/>
      <c r="AS401" s="89">
        <v>46062</v>
      </c>
      <c r="AT401" s="85"/>
      <c r="AU401" s="85"/>
      <c r="AV401" s="85"/>
      <c r="AW401" s="85"/>
      <c r="AX401" s="85" t="s">
        <v>2860</v>
      </c>
      <c r="AY401" s="85" t="s">
        <v>147</v>
      </c>
      <c r="AZ401" s="105">
        <v>46035</v>
      </c>
      <c r="BA401" s="105">
        <v>46045</v>
      </c>
      <c r="BB401" s="115">
        <v>24520000</v>
      </c>
      <c r="BC401" s="105">
        <v>46056</v>
      </c>
      <c r="BD401" s="105">
        <v>46297</v>
      </c>
      <c r="BE401" s="105">
        <f t="shared" si="16"/>
        <v>46297</v>
      </c>
      <c r="BF401" s="122"/>
      <c r="BG401" s="85" t="s">
        <v>929</v>
      </c>
      <c r="BH401" s="110">
        <v>3065000</v>
      </c>
      <c r="BI401" s="85"/>
      <c r="BJ401" s="85"/>
      <c r="BK401" s="85"/>
      <c r="BL401" s="85"/>
      <c r="BM401" s="85"/>
      <c r="BN401" s="85"/>
      <c r="BO401" s="85"/>
      <c r="BP401" s="85"/>
      <c r="BQ401" s="85"/>
      <c r="BR401" s="85"/>
      <c r="BS401" s="85"/>
      <c r="BT401" s="85"/>
      <c r="BU401" s="85"/>
      <c r="BV401" s="85"/>
      <c r="BW401" s="85"/>
      <c r="BX401" s="85"/>
      <c r="BY401" s="85"/>
      <c r="BZ401" s="85"/>
      <c r="CA401" s="85"/>
      <c r="CB401" s="85"/>
      <c r="CC401" s="85"/>
      <c r="CD401" s="85"/>
      <c r="CE401" s="85"/>
      <c r="CF401" s="85"/>
      <c r="CG401" s="85"/>
      <c r="CH401" s="85"/>
      <c r="CI401" s="85"/>
      <c r="CJ401" s="85"/>
      <c r="CK401" s="85"/>
      <c r="CL401" s="85">
        <v>0</v>
      </c>
      <c r="CM401" s="110">
        <v>24520000</v>
      </c>
      <c r="CN401" s="85"/>
      <c r="CO401" s="89">
        <v>46297</v>
      </c>
      <c r="CP401" s="89">
        <f t="shared" si="15"/>
        <v>46477</v>
      </c>
      <c r="CQ401" s="115">
        <v>24520000</v>
      </c>
      <c r="CR401" s="85" t="s">
        <v>223</v>
      </c>
      <c r="CS401" s="89">
        <v>46045</v>
      </c>
      <c r="CT401" s="128">
        <v>1444101254921</v>
      </c>
      <c r="CU401" s="85"/>
      <c r="CV401" s="85"/>
      <c r="CW401" s="85" t="s">
        <v>2876</v>
      </c>
      <c r="CX401" s="85" t="s">
        <v>461</v>
      </c>
      <c r="CY401" s="85" t="s">
        <v>957</v>
      </c>
      <c r="CZ401" s="85">
        <v>2537</v>
      </c>
      <c r="DA401" s="85" t="s">
        <v>152</v>
      </c>
      <c r="DB401" s="85">
        <v>1</v>
      </c>
      <c r="DC401" s="85" t="s">
        <v>153</v>
      </c>
      <c r="DD401" s="85"/>
      <c r="DE401" s="85"/>
      <c r="DF401" s="85"/>
      <c r="DG401" s="85"/>
      <c r="DH401" s="85"/>
      <c r="DI401" s="85"/>
      <c r="DJ401" s="85"/>
      <c r="DK401" s="85"/>
      <c r="DL401" s="85"/>
      <c r="DM401" s="85"/>
      <c r="DN401" s="85"/>
      <c r="DO401" s="85"/>
      <c r="DP401" s="85"/>
      <c r="DQ401" s="85"/>
      <c r="DR401" s="85"/>
      <c r="DS401" s="85"/>
      <c r="DT401" s="86"/>
      <c r="DU401" s="81"/>
      <c r="DV401" s="72"/>
      <c r="DW401" s="72"/>
      <c r="DX401" s="72"/>
      <c r="DY401" s="72"/>
      <c r="DZ401" s="74"/>
      <c r="EA401" s="68"/>
      <c r="EB401" s="68"/>
      <c r="EC401" s="68"/>
      <c r="ED401" s="68"/>
      <c r="EE401" s="68"/>
      <c r="EF401" s="68"/>
      <c r="EG401" s="68"/>
      <c r="EH401" s="68"/>
      <c r="EI401" s="68"/>
      <c r="EJ401" s="68"/>
      <c r="EK401" s="68"/>
    </row>
    <row r="402" spans="1:141" ht="30" customHeight="1">
      <c r="A402" s="3" t="s">
        <v>4104</v>
      </c>
      <c r="B402" s="84">
        <v>2026</v>
      </c>
      <c r="C402" s="85" t="s">
        <v>4517</v>
      </c>
      <c r="D402" s="85"/>
      <c r="E402" s="85" t="s">
        <v>125</v>
      </c>
      <c r="F402" s="85">
        <v>146437</v>
      </c>
      <c r="G402" s="89">
        <v>46036</v>
      </c>
      <c r="H402" s="85" t="s">
        <v>4518</v>
      </c>
      <c r="I402" s="85" t="s">
        <v>4519</v>
      </c>
      <c r="J402" s="92" t="s">
        <v>4520</v>
      </c>
      <c r="K402" s="92" t="s">
        <v>4521</v>
      </c>
      <c r="L402" s="85" t="s">
        <v>4522</v>
      </c>
      <c r="M402" s="85" t="s">
        <v>4523</v>
      </c>
      <c r="N402" s="85">
        <v>80111700</v>
      </c>
      <c r="O402" s="85" t="s">
        <v>4524</v>
      </c>
      <c r="P402" s="85" t="s">
        <v>4525</v>
      </c>
      <c r="Q402" s="85">
        <v>63</v>
      </c>
      <c r="R402" s="89">
        <v>46028</v>
      </c>
      <c r="S402" s="85">
        <v>400</v>
      </c>
      <c r="T402" s="89">
        <v>46041</v>
      </c>
      <c r="U402" s="85" t="s">
        <v>4526</v>
      </c>
      <c r="V402" s="85" t="s">
        <v>135</v>
      </c>
      <c r="W402" s="85" t="s">
        <v>136</v>
      </c>
      <c r="X402" s="85">
        <v>1</v>
      </c>
      <c r="Y402" s="85" t="s">
        <v>4527</v>
      </c>
      <c r="Z402" s="85" t="s">
        <v>4522</v>
      </c>
      <c r="AA402" s="85" t="s">
        <v>138</v>
      </c>
      <c r="AB402" s="85" t="s">
        <v>164</v>
      </c>
      <c r="AC402" s="85" t="s">
        <v>140</v>
      </c>
      <c r="AD402" s="85"/>
      <c r="AE402" s="85">
        <v>19491384</v>
      </c>
      <c r="AF402" s="85">
        <v>8</v>
      </c>
      <c r="AG402" s="89">
        <v>22960</v>
      </c>
      <c r="AH402" s="85" t="s">
        <v>4528</v>
      </c>
      <c r="AI402" s="85"/>
      <c r="AJ402" s="92">
        <v>3152054723</v>
      </c>
      <c r="AK402" s="85" t="s">
        <v>4529</v>
      </c>
      <c r="AL402" s="85" t="s">
        <v>3187</v>
      </c>
      <c r="AM402" s="85" t="s">
        <v>385</v>
      </c>
      <c r="AN402" s="85" t="s">
        <v>145</v>
      </c>
      <c r="AO402" s="85">
        <v>0</v>
      </c>
      <c r="AP402" s="85">
        <v>0</v>
      </c>
      <c r="AQ402" s="85"/>
      <c r="AR402" s="85"/>
      <c r="AS402" s="89">
        <v>46062</v>
      </c>
      <c r="AT402" s="85"/>
      <c r="AU402" s="85"/>
      <c r="AV402" s="85"/>
      <c r="AW402" s="85"/>
      <c r="AX402" s="85" t="s">
        <v>146</v>
      </c>
      <c r="AY402" s="85" t="s">
        <v>147</v>
      </c>
      <c r="AZ402" s="105">
        <v>46036</v>
      </c>
      <c r="BA402" s="105">
        <v>46036</v>
      </c>
      <c r="BB402" s="115">
        <v>117832000</v>
      </c>
      <c r="BC402" s="105">
        <v>46041</v>
      </c>
      <c r="BD402" s="105">
        <v>46371</v>
      </c>
      <c r="BE402" s="105">
        <f t="shared" si="16"/>
        <v>46371</v>
      </c>
      <c r="BF402" s="122"/>
      <c r="BG402" s="85" t="s">
        <v>148</v>
      </c>
      <c r="BH402" s="110">
        <v>10712000</v>
      </c>
      <c r="BI402" s="85"/>
      <c r="BJ402" s="85"/>
      <c r="BK402" s="85"/>
      <c r="BL402" s="85"/>
      <c r="BM402" s="85"/>
      <c r="BN402" s="85"/>
      <c r="BO402" s="85"/>
      <c r="BP402" s="85"/>
      <c r="BQ402" s="85"/>
      <c r="BR402" s="85"/>
      <c r="BS402" s="85"/>
      <c r="BT402" s="85"/>
      <c r="BU402" s="85"/>
      <c r="BV402" s="85"/>
      <c r="BW402" s="85"/>
      <c r="BX402" s="85"/>
      <c r="BY402" s="85"/>
      <c r="BZ402" s="85"/>
      <c r="CA402" s="85"/>
      <c r="CB402" s="85"/>
      <c r="CC402" s="85"/>
      <c r="CD402" s="85"/>
      <c r="CE402" s="85"/>
      <c r="CF402" s="85"/>
      <c r="CG402" s="85"/>
      <c r="CH402" s="85"/>
      <c r="CI402" s="85"/>
      <c r="CJ402" s="85"/>
      <c r="CK402" s="85"/>
      <c r="CL402" s="85">
        <v>0</v>
      </c>
      <c r="CM402" s="110">
        <v>117832000</v>
      </c>
      <c r="CN402" s="85"/>
      <c r="CO402" s="89">
        <v>46371</v>
      </c>
      <c r="CP402" s="89">
        <f t="shared" si="15"/>
        <v>46551</v>
      </c>
      <c r="CQ402" s="115">
        <v>117832000</v>
      </c>
      <c r="CR402" s="85" t="s">
        <v>149</v>
      </c>
      <c r="CS402" s="89">
        <v>46037</v>
      </c>
      <c r="CT402" s="128">
        <v>3344101271701</v>
      </c>
      <c r="CU402" s="85"/>
      <c r="CV402" s="85"/>
      <c r="CW402" s="85" t="s">
        <v>4530</v>
      </c>
      <c r="CX402" s="85" t="s">
        <v>140</v>
      </c>
      <c r="CY402" s="85" t="s">
        <v>4531</v>
      </c>
      <c r="CZ402" s="85">
        <v>2544</v>
      </c>
      <c r="DA402" s="85" t="s">
        <v>4532</v>
      </c>
      <c r="DB402" s="85">
        <v>1</v>
      </c>
      <c r="DC402" s="85" t="s">
        <v>153</v>
      </c>
      <c r="DD402" s="85"/>
      <c r="DE402" s="85"/>
      <c r="DF402" s="85"/>
      <c r="DG402" s="85"/>
      <c r="DH402" s="85"/>
      <c r="DI402" s="85"/>
      <c r="DJ402" s="85"/>
      <c r="DK402" s="85"/>
      <c r="DL402" s="85"/>
      <c r="DM402" s="85"/>
      <c r="DN402" s="85"/>
      <c r="DO402" s="85"/>
      <c r="DP402" s="85"/>
      <c r="DQ402" s="85"/>
      <c r="DR402" s="85"/>
      <c r="DS402" s="85"/>
      <c r="DT402" s="86"/>
      <c r="DU402" s="81"/>
      <c r="DV402" s="72"/>
      <c r="DW402" s="72"/>
      <c r="DX402" s="72"/>
      <c r="DY402" s="72"/>
      <c r="DZ402" s="74"/>
      <c r="EA402" s="68"/>
      <c r="EB402" s="68"/>
      <c r="EC402" s="68"/>
      <c r="ED402" s="68"/>
      <c r="EE402" s="68"/>
      <c r="EF402" s="68"/>
      <c r="EG402" s="68"/>
      <c r="EH402" s="68"/>
      <c r="EI402" s="68"/>
      <c r="EJ402" s="68"/>
      <c r="EK402" s="68"/>
    </row>
    <row r="403" spans="1:141" ht="30" customHeight="1">
      <c r="A403" s="3" t="s">
        <v>4104</v>
      </c>
      <c r="B403" s="84">
        <v>2026</v>
      </c>
      <c r="C403" s="85" t="s">
        <v>4533</v>
      </c>
      <c r="D403" s="85"/>
      <c r="E403" s="85" t="s">
        <v>125</v>
      </c>
      <c r="F403" s="85">
        <v>146485</v>
      </c>
      <c r="G403" s="89">
        <v>46036</v>
      </c>
      <c r="H403" s="85" t="s">
        <v>4534</v>
      </c>
      <c r="I403" s="85" t="s">
        <v>4535</v>
      </c>
      <c r="J403" s="92" t="s">
        <v>4536</v>
      </c>
      <c r="K403" s="92" t="s">
        <v>4537</v>
      </c>
      <c r="L403" s="85" t="s">
        <v>4538</v>
      </c>
      <c r="M403" s="85" t="s">
        <v>4539</v>
      </c>
      <c r="N403" s="85">
        <v>80111700</v>
      </c>
      <c r="O403" s="85" t="s">
        <v>4540</v>
      </c>
      <c r="P403" s="85" t="s">
        <v>4541</v>
      </c>
      <c r="Q403" s="85">
        <v>67</v>
      </c>
      <c r="R403" s="89">
        <v>46028</v>
      </c>
      <c r="S403" s="85">
        <v>401</v>
      </c>
      <c r="T403" s="89">
        <v>46041</v>
      </c>
      <c r="U403" s="85" t="s">
        <v>4542</v>
      </c>
      <c r="V403" s="85" t="s">
        <v>135</v>
      </c>
      <c r="W403" s="85" t="s">
        <v>136</v>
      </c>
      <c r="X403" s="85">
        <v>1</v>
      </c>
      <c r="Y403" s="85" t="s">
        <v>4543</v>
      </c>
      <c r="Z403" s="85" t="s">
        <v>4538</v>
      </c>
      <c r="AA403" s="85" t="s">
        <v>138</v>
      </c>
      <c r="AB403" s="85" t="s">
        <v>139</v>
      </c>
      <c r="AC403" s="85" t="s">
        <v>218</v>
      </c>
      <c r="AD403" s="85"/>
      <c r="AE403" s="85">
        <v>52453030</v>
      </c>
      <c r="AF403" s="85">
        <v>4</v>
      </c>
      <c r="AG403" s="89">
        <v>28783</v>
      </c>
      <c r="AH403" s="85" t="s">
        <v>4544</v>
      </c>
      <c r="AI403" s="85"/>
      <c r="AJ403" s="92">
        <v>3133640497</v>
      </c>
      <c r="AK403" s="85" t="s">
        <v>4545</v>
      </c>
      <c r="AL403" s="85" t="s">
        <v>3187</v>
      </c>
      <c r="AM403" s="85" t="s">
        <v>301</v>
      </c>
      <c r="AN403" s="85" t="s">
        <v>4522</v>
      </c>
      <c r="AO403" s="85">
        <v>19491384</v>
      </c>
      <c r="AP403" s="85" t="s">
        <v>4546</v>
      </c>
      <c r="AQ403" s="85"/>
      <c r="AR403" s="85"/>
      <c r="AS403" s="89">
        <v>46062</v>
      </c>
      <c r="AT403" s="85"/>
      <c r="AU403" s="85"/>
      <c r="AV403" s="85"/>
      <c r="AW403" s="85"/>
      <c r="AX403" s="85" t="s">
        <v>4547</v>
      </c>
      <c r="AY403" s="85" t="s">
        <v>147</v>
      </c>
      <c r="AZ403" s="105">
        <v>46036</v>
      </c>
      <c r="BA403" s="105">
        <v>46036</v>
      </c>
      <c r="BB403" s="115">
        <v>63352000</v>
      </c>
      <c r="BC403" s="105">
        <v>46041</v>
      </c>
      <c r="BD403" s="105">
        <v>46283</v>
      </c>
      <c r="BE403" s="105">
        <f t="shared" si="16"/>
        <v>46283</v>
      </c>
      <c r="BF403" s="122"/>
      <c r="BG403" s="85" t="s">
        <v>929</v>
      </c>
      <c r="BH403" s="110">
        <v>7919000</v>
      </c>
      <c r="BI403" s="85"/>
      <c r="BJ403" s="85"/>
      <c r="BK403" s="85"/>
      <c r="BL403" s="85"/>
      <c r="BM403" s="85"/>
      <c r="BN403" s="85"/>
      <c r="BO403" s="85"/>
      <c r="BP403" s="85"/>
      <c r="BQ403" s="85"/>
      <c r="BR403" s="85"/>
      <c r="BS403" s="85"/>
      <c r="BT403" s="85"/>
      <c r="BU403" s="85"/>
      <c r="BV403" s="85"/>
      <c r="BW403" s="85"/>
      <c r="BX403" s="85"/>
      <c r="BY403" s="85"/>
      <c r="BZ403" s="85"/>
      <c r="CA403" s="85"/>
      <c r="CB403" s="85"/>
      <c r="CC403" s="85"/>
      <c r="CD403" s="85"/>
      <c r="CE403" s="85"/>
      <c r="CF403" s="85"/>
      <c r="CG403" s="85"/>
      <c r="CH403" s="85"/>
      <c r="CI403" s="85"/>
      <c r="CJ403" s="85"/>
      <c r="CK403" s="85"/>
      <c r="CL403" s="85">
        <v>0</v>
      </c>
      <c r="CM403" s="110">
        <v>63352000</v>
      </c>
      <c r="CN403" s="85"/>
      <c r="CO403" s="89">
        <v>46283</v>
      </c>
      <c r="CP403" s="89">
        <f t="shared" si="15"/>
        <v>46463</v>
      </c>
      <c r="CQ403" s="115">
        <v>63352000</v>
      </c>
      <c r="CR403" s="85" t="s">
        <v>172</v>
      </c>
      <c r="CS403" s="89">
        <v>46036</v>
      </c>
      <c r="CT403" s="128" t="s">
        <v>4548</v>
      </c>
      <c r="CU403" s="85"/>
      <c r="CV403" s="85"/>
      <c r="CW403" s="85" t="s">
        <v>4549</v>
      </c>
      <c r="CX403" s="85" t="s">
        <v>218</v>
      </c>
      <c r="CY403" s="85" t="s">
        <v>947</v>
      </c>
      <c r="CZ403" s="85">
        <v>2813</v>
      </c>
      <c r="DA403" s="85" t="s">
        <v>4550</v>
      </c>
      <c r="DB403" s="85">
        <v>1</v>
      </c>
      <c r="DC403" s="85" t="s">
        <v>153</v>
      </c>
      <c r="DD403" s="85"/>
      <c r="DE403" s="85"/>
      <c r="DF403" s="85"/>
      <c r="DG403" s="85"/>
      <c r="DH403" s="85"/>
      <c r="DI403" s="85"/>
      <c r="DJ403" s="85"/>
      <c r="DK403" s="85"/>
      <c r="DL403" s="85"/>
      <c r="DM403" s="85"/>
      <c r="DN403" s="85"/>
      <c r="DO403" s="85"/>
      <c r="DP403" s="85"/>
      <c r="DQ403" s="85"/>
      <c r="DR403" s="85"/>
      <c r="DS403" s="85"/>
      <c r="DT403" s="86"/>
      <c r="DU403" s="81"/>
      <c r="DV403" s="72"/>
      <c r="DW403" s="72"/>
      <c r="DX403" s="72"/>
      <c r="DY403" s="72"/>
      <c r="DZ403" s="74"/>
      <c r="EA403" s="68"/>
      <c r="EB403" s="68"/>
      <c r="EC403" s="68"/>
      <c r="ED403" s="68"/>
      <c r="EE403" s="68"/>
      <c r="EF403" s="68"/>
      <c r="EG403" s="68"/>
      <c r="EH403" s="68"/>
      <c r="EI403" s="68"/>
      <c r="EJ403" s="68"/>
      <c r="EK403" s="68"/>
    </row>
    <row r="404" spans="1:141" ht="30" customHeight="1">
      <c r="A404" s="3" t="s">
        <v>4104</v>
      </c>
      <c r="B404" s="84">
        <v>2026</v>
      </c>
      <c r="C404" s="85" t="s">
        <v>4551</v>
      </c>
      <c r="D404" s="85"/>
      <c r="E404" s="85" t="s">
        <v>125</v>
      </c>
      <c r="F404" s="85">
        <v>146489</v>
      </c>
      <c r="G404" s="89">
        <v>46037</v>
      </c>
      <c r="H404" s="85" t="s">
        <v>4552</v>
      </c>
      <c r="I404" s="85" t="s">
        <v>4553</v>
      </c>
      <c r="J404" s="92" t="s">
        <v>4554</v>
      </c>
      <c r="K404" s="92" t="s">
        <v>4555</v>
      </c>
      <c r="L404" s="85" t="s">
        <v>4556</v>
      </c>
      <c r="M404" s="85" t="s">
        <v>4557</v>
      </c>
      <c r="N404" s="85">
        <v>80111700</v>
      </c>
      <c r="O404" s="85" t="s">
        <v>4558</v>
      </c>
      <c r="P404" s="85" t="s">
        <v>4559</v>
      </c>
      <c r="Q404" s="85">
        <v>68</v>
      </c>
      <c r="R404" s="89">
        <v>46028</v>
      </c>
      <c r="S404" s="85">
        <v>402</v>
      </c>
      <c r="T404" s="89">
        <v>46041</v>
      </c>
      <c r="U404" s="85" t="s">
        <v>4542</v>
      </c>
      <c r="V404" s="85" t="s">
        <v>135</v>
      </c>
      <c r="W404" s="85" t="s">
        <v>136</v>
      </c>
      <c r="X404" s="85">
        <v>1</v>
      </c>
      <c r="Y404" s="85" t="s">
        <v>4560</v>
      </c>
      <c r="Z404" s="85" t="s">
        <v>4556</v>
      </c>
      <c r="AA404" s="85" t="s">
        <v>138</v>
      </c>
      <c r="AB404" s="85" t="s">
        <v>139</v>
      </c>
      <c r="AC404" s="85" t="s">
        <v>203</v>
      </c>
      <c r="AD404" s="85"/>
      <c r="AE404" s="85">
        <v>53068932</v>
      </c>
      <c r="AF404" s="85">
        <v>5</v>
      </c>
      <c r="AG404" s="89">
        <v>31216</v>
      </c>
      <c r="AH404" s="85" t="s">
        <v>4561</v>
      </c>
      <c r="AI404" s="85"/>
      <c r="AJ404" s="92">
        <v>3207175379</v>
      </c>
      <c r="AK404" s="85" t="s">
        <v>4562</v>
      </c>
      <c r="AL404" s="85" t="s">
        <v>3187</v>
      </c>
      <c r="AM404" s="85" t="s">
        <v>144</v>
      </c>
      <c r="AN404" s="85" t="s">
        <v>4522</v>
      </c>
      <c r="AO404" s="85">
        <v>19491384</v>
      </c>
      <c r="AP404" s="85" t="s">
        <v>4546</v>
      </c>
      <c r="AQ404" s="85"/>
      <c r="AR404" s="85"/>
      <c r="AS404" s="89">
        <v>46062</v>
      </c>
      <c r="AT404" s="85"/>
      <c r="AU404" s="85"/>
      <c r="AV404" s="85"/>
      <c r="AW404" s="85"/>
      <c r="AX404" s="85" t="s">
        <v>4547</v>
      </c>
      <c r="AY404" s="85" t="s">
        <v>147</v>
      </c>
      <c r="AZ404" s="105">
        <v>46036</v>
      </c>
      <c r="BA404" s="105">
        <v>46037</v>
      </c>
      <c r="BB404" s="115">
        <v>63352000</v>
      </c>
      <c r="BC404" s="105">
        <v>46041</v>
      </c>
      <c r="BD404" s="105">
        <v>46283</v>
      </c>
      <c r="BE404" s="105">
        <f t="shared" si="16"/>
        <v>46283</v>
      </c>
      <c r="BF404" s="122"/>
      <c r="BG404" s="85" t="s">
        <v>929</v>
      </c>
      <c r="BH404" s="110">
        <v>7919000</v>
      </c>
      <c r="BI404" s="85"/>
      <c r="BJ404" s="85"/>
      <c r="BK404" s="85"/>
      <c r="BL404" s="85"/>
      <c r="BM404" s="85"/>
      <c r="BN404" s="85"/>
      <c r="BO404" s="85"/>
      <c r="BP404" s="85"/>
      <c r="BQ404" s="85"/>
      <c r="BR404" s="85"/>
      <c r="BS404" s="85"/>
      <c r="BT404" s="85"/>
      <c r="BU404" s="85"/>
      <c r="BV404" s="85"/>
      <c r="BW404" s="85"/>
      <c r="BX404" s="85"/>
      <c r="BY404" s="85"/>
      <c r="BZ404" s="85"/>
      <c r="CA404" s="85"/>
      <c r="CB404" s="85"/>
      <c r="CC404" s="85"/>
      <c r="CD404" s="85"/>
      <c r="CE404" s="85"/>
      <c r="CF404" s="85"/>
      <c r="CG404" s="85"/>
      <c r="CH404" s="85"/>
      <c r="CI404" s="85"/>
      <c r="CJ404" s="85"/>
      <c r="CK404" s="85"/>
      <c r="CL404" s="85">
        <v>0</v>
      </c>
      <c r="CM404" s="110">
        <v>63352000</v>
      </c>
      <c r="CN404" s="85"/>
      <c r="CO404" s="89">
        <v>46283</v>
      </c>
      <c r="CP404" s="89">
        <f t="shared" si="15"/>
        <v>46463</v>
      </c>
      <c r="CQ404" s="115">
        <v>63352000</v>
      </c>
      <c r="CR404" s="85" t="s">
        <v>223</v>
      </c>
      <c r="CS404" s="89">
        <v>46038</v>
      </c>
      <c r="CT404" s="128">
        <v>3344101271727</v>
      </c>
      <c r="CU404" s="85"/>
      <c r="CV404" s="85"/>
      <c r="CW404" s="85" t="s">
        <v>4563</v>
      </c>
      <c r="CX404" s="85" t="s">
        <v>203</v>
      </c>
      <c r="CY404" s="85" t="s">
        <v>947</v>
      </c>
      <c r="CZ404" s="85">
        <v>2813</v>
      </c>
      <c r="DA404" s="85" t="s">
        <v>4550</v>
      </c>
      <c r="DB404" s="85">
        <v>3</v>
      </c>
      <c r="DC404" s="85" t="s">
        <v>153</v>
      </c>
      <c r="DD404" s="85"/>
      <c r="DE404" s="85"/>
      <c r="DF404" s="85"/>
      <c r="DG404" s="85"/>
      <c r="DH404" s="85"/>
      <c r="DI404" s="85"/>
      <c r="DJ404" s="85"/>
      <c r="DK404" s="85"/>
      <c r="DL404" s="85"/>
      <c r="DM404" s="85"/>
      <c r="DN404" s="85"/>
      <c r="DO404" s="85"/>
      <c r="DP404" s="85"/>
      <c r="DQ404" s="85"/>
      <c r="DR404" s="85"/>
      <c r="DS404" s="85"/>
      <c r="DT404" s="86"/>
      <c r="DU404" s="81"/>
      <c r="DV404" s="72"/>
      <c r="DW404" s="72"/>
      <c r="DX404" s="72"/>
      <c r="DY404" s="72"/>
      <c r="DZ404" s="74"/>
      <c r="EA404" s="68"/>
      <c r="EB404" s="68"/>
      <c r="EC404" s="68"/>
      <c r="ED404" s="68"/>
      <c r="EE404" s="68"/>
      <c r="EF404" s="68"/>
      <c r="EG404" s="68"/>
      <c r="EH404" s="68"/>
      <c r="EI404" s="68"/>
      <c r="EJ404" s="68"/>
      <c r="EK404" s="68"/>
    </row>
    <row r="405" spans="1:141" ht="30" customHeight="1">
      <c r="A405" s="3" t="s">
        <v>4104</v>
      </c>
      <c r="B405" s="84">
        <v>2026</v>
      </c>
      <c r="C405" s="85" t="s">
        <v>4564</v>
      </c>
      <c r="D405" s="85"/>
      <c r="E405" s="85" t="s">
        <v>125</v>
      </c>
      <c r="F405" s="85">
        <v>146500</v>
      </c>
      <c r="G405" s="89">
        <v>46036</v>
      </c>
      <c r="H405" s="85" t="s">
        <v>4565</v>
      </c>
      <c r="I405" s="85" t="s">
        <v>4566</v>
      </c>
      <c r="J405" s="92" t="s">
        <v>4567</v>
      </c>
      <c r="K405" s="92" t="s">
        <v>4568</v>
      </c>
      <c r="L405" s="85" t="s">
        <v>4569</v>
      </c>
      <c r="M405" s="85" t="s">
        <v>4570</v>
      </c>
      <c r="N405" s="85">
        <v>80111700</v>
      </c>
      <c r="O405" s="85" t="s">
        <v>4571</v>
      </c>
      <c r="P405" s="85" t="s">
        <v>4572</v>
      </c>
      <c r="Q405" s="85">
        <v>71</v>
      </c>
      <c r="R405" s="89">
        <v>46028</v>
      </c>
      <c r="S405" s="85">
        <v>290</v>
      </c>
      <c r="T405" s="89">
        <v>46037</v>
      </c>
      <c r="U405" s="85" t="s">
        <v>4526</v>
      </c>
      <c r="V405" s="85" t="s">
        <v>135</v>
      </c>
      <c r="W405" s="85" t="s">
        <v>136</v>
      </c>
      <c r="X405" s="85">
        <v>1</v>
      </c>
      <c r="Y405" s="85" t="s">
        <v>4573</v>
      </c>
      <c r="Z405" s="85" t="s">
        <v>4569</v>
      </c>
      <c r="AA405" s="85" t="s">
        <v>138</v>
      </c>
      <c r="AB405" s="85" t="s">
        <v>139</v>
      </c>
      <c r="AC405" s="85" t="s">
        <v>203</v>
      </c>
      <c r="AD405" s="85"/>
      <c r="AE405" s="85">
        <v>1010163827</v>
      </c>
      <c r="AF405" s="85">
        <v>0</v>
      </c>
      <c r="AG405" s="89">
        <v>31540</v>
      </c>
      <c r="AH405" s="85" t="s">
        <v>4574</v>
      </c>
      <c r="AI405" s="85"/>
      <c r="AJ405" s="92">
        <v>3214501974</v>
      </c>
      <c r="AK405" s="85" t="s">
        <v>4575</v>
      </c>
      <c r="AL405" s="85" t="s">
        <v>3187</v>
      </c>
      <c r="AM405" s="85" t="s">
        <v>234</v>
      </c>
      <c r="AN405" s="85" t="s">
        <v>4522</v>
      </c>
      <c r="AO405" s="85">
        <v>19491384</v>
      </c>
      <c r="AP405" s="85" t="s">
        <v>4546</v>
      </c>
      <c r="AQ405" s="85"/>
      <c r="AR405" s="85"/>
      <c r="AS405" s="89">
        <v>46062</v>
      </c>
      <c r="AT405" s="85"/>
      <c r="AU405" s="85"/>
      <c r="AV405" s="85"/>
      <c r="AW405" s="85"/>
      <c r="AX405" s="85" t="s">
        <v>4547</v>
      </c>
      <c r="AY405" s="85" t="s">
        <v>147</v>
      </c>
      <c r="AZ405" s="105">
        <v>46036</v>
      </c>
      <c r="BA405" s="105">
        <v>46036</v>
      </c>
      <c r="BB405" s="115">
        <v>63352000</v>
      </c>
      <c r="BC405" s="105">
        <v>46037</v>
      </c>
      <c r="BD405" s="105">
        <v>46279</v>
      </c>
      <c r="BE405" s="105">
        <f t="shared" si="16"/>
        <v>46279</v>
      </c>
      <c r="BF405" s="122"/>
      <c r="BG405" s="85" t="s">
        <v>929</v>
      </c>
      <c r="BH405" s="110">
        <v>7919000</v>
      </c>
      <c r="BI405" s="85"/>
      <c r="BJ405" s="85"/>
      <c r="BK405" s="85"/>
      <c r="BL405" s="85"/>
      <c r="BM405" s="85"/>
      <c r="BN405" s="85"/>
      <c r="BO405" s="85"/>
      <c r="BP405" s="85"/>
      <c r="BQ405" s="85"/>
      <c r="BR405" s="85"/>
      <c r="BS405" s="85"/>
      <c r="BT405" s="85"/>
      <c r="BU405" s="85"/>
      <c r="BV405" s="85"/>
      <c r="BW405" s="85"/>
      <c r="BX405" s="85"/>
      <c r="BY405" s="85"/>
      <c r="BZ405" s="85"/>
      <c r="CA405" s="85"/>
      <c r="CB405" s="85"/>
      <c r="CC405" s="85"/>
      <c r="CD405" s="85"/>
      <c r="CE405" s="85"/>
      <c r="CF405" s="85"/>
      <c r="CG405" s="85"/>
      <c r="CH405" s="85"/>
      <c r="CI405" s="85"/>
      <c r="CJ405" s="85"/>
      <c r="CK405" s="85"/>
      <c r="CL405" s="85">
        <v>0</v>
      </c>
      <c r="CM405" s="110">
        <v>63352000</v>
      </c>
      <c r="CN405" s="85"/>
      <c r="CO405" s="89">
        <v>46279</v>
      </c>
      <c r="CP405" s="89">
        <f t="shared" si="15"/>
        <v>46459</v>
      </c>
      <c r="CQ405" s="115">
        <v>63352000</v>
      </c>
      <c r="CR405" s="85" t="s">
        <v>172</v>
      </c>
      <c r="CS405" s="89">
        <v>46036</v>
      </c>
      <c r="CT405" s="128" t="s">
        <v>4576</v>
      </c>
      <c r="CU405" s="85"/>
      <c r="CV405" s="85"/>
      <c r="CW405" s="85" t="s">
        <v>4577</v>
      </c>
      <c r="CX405" s="85" t="s">
        <v>203</v>
      </c>
      <c r="CY405" s="85" t="s">
        <v>947</v>
      </c>
      <c r="CZ405" s="85">
        <v>2544</v>
      </c>
      <c r="DA405" s="85" t="s">
        <v>4532</v>
      </c>
      <c r="DB405" s="85">
        <v>3</v>
      </c>
      <c r="DC405" s="85" t="s">
        <v>153</v>
      </c>
      <c r="DD405" s="85"/>
      <c r="DE405" s="85"/>
      <c r="DF405" s="85"/>
      <c r="DG405" s="85"/>
      <c r="DH405" s="85"/>
      <c r="DI405" s="85"/>
      <c r="DJ405" s="85"/>
      <c r="DK405" s="85"/>
      <c r="DL405" s="85"/>
      <c r="DM405" s="85"/>
      <c r="DN405" s="85"/>
      <c r="DO405" s="85"/>
      <c r="DP405" s="85"/>
      <c r="DQ405" s="85"/>
      <c r="DR405" s="85"/>
      <c r="DS405" s="85"/>
      <c r="DT405" s="86"/>
      <c r="DU405" s="81"/>
      <c r="DV405" s="72"/>
      <c r="DW405" s="72"/>
      <c r="DX405" s="72"/>
      <c r="DY405" s="72"/>
      <c r="DZ405" s="74"/>
      <c r="EA405" s="68"/>
      <c r="EB405" s="68"/>
      <c r="EC405" s="68"/>
      <c r="ED405" s="68"/>
      <c r="EE405" s="68"/>
      <c r="EF405" s="68"/>
      <c r="EG405" s="68"/>
      <c r="EH405" s="68"/>
      <c r="EI405" s="68"/>
      <c r="EJ405" s="68"/>
      <c r="EK405" s="68"/>
    </row>
    <row r="406" spans="1:141" ht="30" customHeight="1">
      <c r="A406" s="3" t="s">
        <v>4104</v>
      </c>
      <c r="B406" s="84">
        <v>2026</v>
      </c>
      <c r="C406" s="85" t="s">
        <v>4578</v>
      </c>
      <c r="D406" s="85"/>
      <c r="E406" s="85" t="s">
        <v>125</v>
      </c>
      <c r="F406" s="85">
        <v>146502</v>
      </c>
      <c r="G406" s="89">
        <v>46044</v>
      </c>
      <c r="H406" s="85" t="s">
        <v>4579</v>
      </c>
      <c r="I406" s="85" t="s">
        <v>4580</v>
      </c>
      <c r="J406" s="92" t="s">
        <v>4581</v>
      </c>
      <c r="K406" s="92" t="s">
        <v>4582</v>
      </c>
      <c r="L406" s="85" t="s">
        <v>4583</v>
      </c>
      <c r="M406" s="85" t="s">
        <v>4584</v>
      </c>
      <c r="N406" s="85">
        <v>80111700</v>
      </c>
      <c r="O406" s="85" t="s">
        <v>4585</v>
      </c>
      <c r="P406" s="85" t="s">
        <v>4586</v>
      </c>
      <c r="Q406" s="85">
        <v>176</v>
      </c>
      <c r="R406" s="89">
        <v>46031</v>
      </c>
      <c r="S406" s="85">
        <v>1733</v>
      </c>
      <c r="T406" s="89">
        <v>46043</v>
      </c>
      <c r="U406" s="85" t="s">
        <v>1373</v>
      </c>
      <c r="V406" s="85" t="s">
        <v>135</v>
      </c>
      <c r="W406" s="85" t="s">
        <v>136</v>
      </c>
      <c r="X406" s="85">
        <v>1</v>
      </c>
      <c r="Y406" s="85" t="s">
        <v>4587</v>
      </c>
      <c r="Z406" s="85" t="s">
        <v>4583</v>
      </c>
      <c r="AA406" s="85" t="s">
        <v>138</v>
      </c>
      <c r="AB406" s="85" t="s">
        <v>164</v>
      </c>
      <c r="AC406" s="85" t="s">
        <v>203</v>
      </c>
      <c r="AD406" s="85"/>
      <c r="AE406" s="85">
        <v>11202445</v>
      </c>
      <c r="AF406" s="85">
        <v>1</v>
      </c>
      <c r="AG406" s="89">
        <v>29075</v>
      </c>
      <c r="AH406" s="85" t="s">
        <v>4588</v>
      </c>
      <c r="AI406" s="85"/>
      <c r="AJ406" s="92">
        <v>3176546998</v>
      </c>
      <c r="AK406" s="85" t="s">
        <v>4589</v>
      </c>
      <c r="AL406" s="85" t="s">
        <v>3187</v>
      </c>
      <c r="AM406" s="85" t="s">
        <v>169</v>
      </c>
      <c r="AN406" s="85" t="s">
        <v>4522</v>
      </c>
      <c r="AO406" s="85">
        <v>19491384</v>
      </c>
      <c r="AP406" s="85" t="s">
        <v>4546</v>
      </c>
      <c r="AQ406" s="85"/>
      <c r="AR406" s="85"/>
      <c r="AS406" s="89">
        <v>46062</v>
      </c>
      <c r="AT406" s="85"/>
      <c r="AU406" s="85"/>
      <c r="AV406" s="85"/>
      <c r="AW406" s="85"/>
      <c r="AX406" s="85" t="s">
        <v>4547</v>
      </c>
      <c r="AY406" s="85" t="s">
        <v>147</v>
      </c>
      <c r="AZ406" s="105">
        <v>46036</v>
      </c>
      <c r="BA406" s="105">
        <v>46036</v>
      </c>
      <c r="BB406" s="115">
        <v>63352000</v>
      </c>
      <c r="BC406" s="105">
        <v>46043</v>
      </c>
      <c r="BD406" s="105">
        <v>46285</v>
      </c>
      <c r="BE406" s="105">
        <f t="shared" si="16"/>
        <v>46285</v>
      </c>
      <c r="BF406" s="122"/>
      <c r="BG406" s="85" t="s">
        <v>929</v>
      </c>
      <c r="BH406" s="110">
        <v>7919000</v>
      </c>
      <c r="BI406" s="85"/>
      <c r="BJ406" s="85"/>
      <c r="BK406" s="85"/>
      <c r="BL406" s="85"/>
      <c r="BM406" s="85"/>
      <c r="BN406" s="85"/>
      <c r="BO406" s="85"/>
      <c r="BP406" s="85"/>
      <c r="BQ406" s="85"/>
      <c r="BR406" s="85"/>
      <c r="BS406" s="85"/>
      <c r="BT406" s="85"/>
      <c r="BU406" s="85"/>
      <c r="BV406" s="85"/>
      <c r="BW406" s="85"/>
      <c r="BX406" s="85"/>
      <c r="BY406" s="85"/>
      <c r="BZ406" s="85"/>
      <c r="CA406" s="85"/>
      <c r="CB406" s="85"/>
      <c r="CC406" s="85"/>
      <c r="CD406" s="85"/>
      <c r="CE406" s="85"/>
      <c r="CF406" s="85"/>
      <c r="CG406" s="85"/>
      <c r="CH406" s="85"/>
      <c r="CI406" s="85"/>
      <c r="CJ406" s="85"/>
      <c r="CK406" s="85"/>
      <c r="CL406" s="85">
        <v>0</v>
      </c>
      <c r="CM406" s="110">
        <v>63352000</v>
      </c>
      <c r="CN406" s="85"/>
      <c r="CO406" s="89">
        <v>46285</v>
      </c>
      <c r="CP406" s="89">
        <f t="shared" si="15"/>
        <v>46465</v>
      </c>
      <c r="CQ406" s="115">
        <v>63352000</v>
      </c>
      <c r="CR406" s="85" t="s">
        <v>172</v>
      </c>
      <c r="CS406" s="89">
        <v>46037</v>
      </c>
      <c r="CT406" s="128" t="s">
        <v>4590</v>
      </c>
      <c r="CU406" s="85"/>
      <c r="CV406" s="85"/>
      <c r="CW406" s="85" t="s">
        <v>4591</v>
      </c>
      <c r="CX406" s="85" t="s">
        <v>203</v>
      </c>
      <c r="CY406" s="85" t="s">
        <v>947</v>
      </c>
      <c r="CZ406" s="85">
        <v>2534</v>
      </c>
      <c r="DA406" s="85" t="s">
        <v>1380</v>
      </c>
      <c r="DB406" s="85">
        <v>1</v>
      </c>
      <c r="DC406" s="85" t="s">
        <v>153</v>
      </c>
      <c r="DD406" s="85"/>
      <c r="DE406" s="85"/>
      <c r="DF406" s="85"/>
      <c r="DG406" s="85"/>
      <c r="DH406" s="85"/>
      <c r="DI406" s="85"/>
      <c r="DJ406" s="85"/>
      <c r="DK406" s="85"/>
      <c r="DL406" s="85"/>
      <c r="DM406" s="85"/>
      <c r="DN406" s="85"/>
      <c r="DO406" s="85"/>
      <c r="DP406" s="85"/>
      <c r="DQ406" s="85"/>
      <c r="DR406" s="85"/>
      <c r="DS406" s="85"/>
      <c r="DT406" s="86"/>
      <c r="DU406" s="81"/>
      <c r="DV406" s="72"/>
      <c r="DW406" s="72"/>
      <c r="DX406" s="72"/>
      <c r="DY406" s="72"/>
      <c r="DZ406" s="74"/>
      <c r="EA406" s="68"/>
      <c r="EB406" s="68"/>
      <c r="EC406" s="68"/>
      <c r="ED406" s="68"/>
      <c r="EE406" s="68"/>
      <c r="EF406" s="68"/>
      <c r="EG406" s="68"/>
      <c r="EH406" s="68"/>
      <c r="EI406" s="68"/>
      <c r="EJ406" s="68"/>
      <c r="EK406" s="68"/>
    </row>
    <row r="407" spans="1:141" ht="30" customHeight="1">
      <c r="A407" s="3" t="s">
        <v>4104</v>
      </c>
      <c r="B407" s="84">
        <v>2026</v>
      </c>
      <c r="C407" s="85" t="s">
        <v>4592</v>
      </c>
      <c r="D407" s="85"/>
      <c r="E407" s="85" t="s">
        <v>125</v>
      </c>
      <c r="F407" s="85">
        <v>146517</v>
      </c>
      <c r="G407" s="89">
        <v>46044</v>
      </c>
      <c r="H407" s="85" t="s">
        <v>4593</v>
      </c>
      <c r="I407" s="85" t="s">
        <v>4594</v>
      </c>
      <c r="J407" s="92" t="s">
        <v>4595</v>
      </c>
      <c r="K407" s="92" t="s">
        <v>4596</v>
      </c>
      <c r="L407" s="85" t="s">
        <v>4597</v>
      </c>
      <c r="M407" s="85" t="s">
        <v>4598</v>
      </c>
      <c r="N407" s="85">
        <v>80111700</v>
      </c>
      <c r="O407" s="85" t="s">
        <v>4599</v>
      </c>
      <c r="P407" s="85" t="s">
        <v>4600</v>
      </c>
      <c r="Q407" s="85">
        <v>77</v>
      </c>
      <c r="R407" s="89">
        <v>46028</v>
      </c>
      <c r="S407" s="85">
        <v>404</v>
      </c>
      <c r="T407" s="89">
        <v>46041</v>
      </c>
      <c r="U407" s="85" t="s">
        <v>1373</v>
      </c>
      <c r="V407" s="85" t="s">
        <v>135</v>
      </c>
      <c r="W407" s="85" t="s">
        <v>136</v>
      </c>
      <c r="X407" s="85">
        <v>1</v>
      </c>
      <c r="Y407" s="85" t="s">
        <v>4601</v>
      </c>
      <c r="Z407" s="85" t="s">
        <v>4597</v>
      </c>
      <c r="AA407" s="85" t="s">
        <v>138</v>
      </c>
      <c r="AB407" s="85" t="s">
        <v>164</v>
      </c>
      <c r="AC407" s="85" t="s">
        <v>203</v>
      </c>
      <c r="AD407" s="85"/>
      <c r="AE407" s="85">
        <v>79346721</v>
      </c>
      <c r="AF407" s="85">
        <v>5</v>
      </c>
      <c r="AG407" s="89">
        <v>23811</v>
      </c>
      <c r="AH407" s="85" t="s">
        <v>4602</v>
      </c>
      <c r="AI407" s="85"/>
      <c r="AJ407" s="92" t="s">
        <v>4603</v>
      </c>
      <c r="AK407" s="85" t="s">
        <v>4604</v>
      </c>
      <c r="AL407" s="85" t="s">
        <v>3187</v>
      </c>
      <c r="AM407" s="85" t="s">
        <v>385</v>
      </c>
      <c r="AN407" s="85" t="s">
        <v>4522</v>
      </c>
      <c r="AO407" s="85">
        <v>19491384</v>
      </c>
      <c r="AP407" s="85" t="s">
        <v>4546</v>
      </c>
      <c r="AQ407" s="85"/>
      <c r="AR407" s="85"/>
      <c r="AS407" s="89">
        <v>46062</v>
      </c>
      <c r="AT407" s="85"/>
      <c r="AU407" s="85"/>
      <c r="AV407" s="85"/>
      <c r="AW407" s="85"/>
      <c r="AX407" s="85" t="s">
        <v>4547</v>
      </c>
      <c r="AY407" s="85" t="s">
        <v>147</v>
      </c>
      <c r="AZ407" s="105">
        <v>46036</v>
      </c>
      <c r="BA407" s="105">
        <v>46036</v>
      </c>
      <c r="BB407" s="115">
        <v>46432000</v>
      </c>
      <c r="BC407" s="105">
        <v>46041</v>
      </c>
      <c r="BD407" s="105">
        <v>46283</v>
      </c>
      <c r="BE407" s="105">
        <f t="shared" si="16"/>
        <v>46283</v>
      </c>
      <c r="BF407" s="122"/>
      <c r="BG407" s="85" t="s">
        <v>929</v>
      </c>
      <c r="BH407" s="110">
        <v>5804000</v>
      </c>
      <c r="BI407" s="85"/>
      <c r="BJ407" s="85"/>
      <c r="BK407" s="85"/>
      <c r="BL407" s="85"/>
      <c r="BM407" s="85"/>
      <c r="BN407" s="85"/>
      <c r="BO407" s="85"/>
      <c r="BP407" s="85"/>
      <c r="BQ407" s="85"/>
      <c r="BR407" s="85"/>
      <c r="BS407" s="85"/>
      <c r="BT407" s="85"/>
      <c r="BU407" s="85"/>
      <c r="BV407" s="85"/>
      <c r="BW407" s="85"/>
      <c r="BX407" s="85"/>
      <c r="BY407" s="85"/>
      <c r="BZ407" s="85"/>
      <c r="CA407" s="85"/>
      <c r="CB407" s="85"/>
      <c r="CC407" s="85"/>
      <c r="CD407" s="85"/>
      <c r="CE407" s="85"/>
      <c r="CF407" s="85"/>
      <c r="CG407" s="85"/>
      <c r="CH407" s="85"/>
      <c r="CI407" s="85"/>
      <c r="CJ407" s="85"/>
      <c r="CK407" s="85"/>
      <c r="CL407" s="85">
        <v>0</v>
      </c>
      <c r="CM407" s="110">
        <v>46432000</v>
      </c>
      <c r="CN407" s="85"/>
      <c r="CO407" s="89">
        <v>46283</v>
      </c>
      <c r="CP407" s="89">
        <f t="shared" si="15"/>
        <v>46463</v>
      </c>
      <c r="CQ407" s="115">
        <v>46432000</v>
      </c>
      <c r="CR407" s="85" t="s">
        <v>149</v>
      </c>
      <c r="CS407" s="89">
        <v>46037</v>
      </c>
      <c r="CT407" s="128">
        <v>1146101096336</v>
      </c>
      <c r="CU407" s="85"/>
      <c r="CV407" s="85"/>
      <c r="CW407" s="85" t="s">
        <v>4605</v>
      </c>
      <c r="CX407" s="85" t="s">
        <v>203</v>
      </c>
      <c r="CY407" s="85" t="s">
        <v>4606</v>
      </c>
      <c r="CZ407" s="85">
        <v>2534</v>
      </c>
      <c r="DA407" s="85" t="s">
        <v>1380</v>
      </c>
      <c r="DB407" s="85">
        <v>3</v>
      </c>
      <c r="DC407" s="85" t="s">
        <v>153</v>
      </c>
      <c r="DD407" s="85"/>
      <c r="DE407" s="85"/>
      <c r="DF407" s="85"/>
      <c r="DG407" s="85"/>
      <c r="DH407" s="85"/>
      <c r="DI407" s="85"/>
      <c r="DJ407" s="85"/>
      <c r="DK407" s="85"/>
      <c r="DL407" s="85"/>
      <c r="DM407" s="85"/>
      <c r="DN407" s="85"/>
      <c r="DO407" s="85"/>
      <c r="DP407" s="85"/>
      <c r="DQ407" s="85"/>
      <c r="DR407" s="85"/>
      <c r="DS407" s="85"/>
      <c r="DT407" s="86"/>
      <c r="DU407" s="81"/>
      <c r="DV407" s="72"/>
      <c r="DW407" s="72"/>
      <c r="DX407" s="72"/>
      <c r="DY407" s="72"/>
      <c r="DZ407" s="74"/>
      <c r="EA407" s="68"/>
      <c r="EB407" s="68"/>
      <c r="EC407" s="68"/>
      <c r="ED407" s="68"/>
      <c r="EE407" s="68"/>
      <c r="EF407" s="68"/>
      <c r="EG407" s="68"/>
      <c r="EH407" s="68"/>
      <c r="EI407" s="68"/>
      <c r="EJ407" s="68"/>
      <c r="EK407" s="68"/>
    </row>
    <row r="408" spans="1:141" ht="30" customHeight="1">
      <c r="A408" s="3" t="s">
        <v>4104</v>
      </c>
      <c r="B408" s="84">
        <v>2026</v>
      </c>
      <c r="C408" s="85" t="s">
        <v>4607</v>
      </c>
      <c r="D408" s="85"/>
      <c r="E408" s="85" t="s">
        <v>125</v>
      </c>
      <c r="F408" s="85">
        <v>146523</v>
      </c>
      <c r="G408" s="89">
        <v>46036</v>
      </c>
      <c r="H408" s="85" t="s">
        <v>4608</v>
      </c>
      <c r="I408" s="85" t="s">
        <v>4609</v>
      </c>
      <c r="J408" s="92" t="s">
        <v>4610</v>
      </c>
      <c r="K408" s="92" t="s">
        <v>4611</v>
      </c>
      <c r="L408" s="85" t="s">
        <v>4612</v>
      </c>
      <c r="M408" s="85" t="s">
        <v>4613</v>
      </c>
      <c r="N408" s="85">
        <v>80111700</v>
      </c>
      <c r="O408" s="85" t="s">
        <v>4614</v>
      </c>
      <c r="P408" s="85" t="s">
        <v>4615</v>
      </c>
      <c r="Q408" s="85">
        <v>79</v>
      </c>
      <c r="R408" s="89">
        <v>46028</v>
      </c>
      <c r="S408" s="85">
        <v>297</v>
      </c>
      <c r="T408" s="89">
        <v>46041</v>
      </c>
      <c r="U408" s="85" t="s">
        <v>4526</v>
      </c>
      <c r="V408" s="85" t="s">
        <v>135</v>
      </c>
      <c r="W408" s="85" t="s">
        <v>136</v>
      </c>
      <c r="X408" s="85">
        <v>1</v>
      </c>
      <c r="Y408" s="85" t="s">
        <v>4616</v>
      </c>
      <c r="Z408" s="85" t="s">
        <v>4612</v>
      </c>
      <c r="AA408" s="85" t="s">
        <v>138</v>
      </c>
      <c r="AB408" s="85" t="s">
        <v>139</v>
      </c>
      <c r="AC408" s="85" t="s">
        <v>186</v>
      </c>
      <c r="AD408" s="85"/>
      <c r="AE408" s="85">
        <v>51972599</v>
      </c>
      <c r="AF408" s="85">
        <v>5</v>
      </c>
      <c r="AG408" s="89">
        <v>25623</v>
      </c>
      <c r="AH408" s="85" t="s">
        <v>4617</v>
      </c>
      <c r="AI408" s="85"/>
      <c r="AJ408" s="92">
        <v>3162359697</v>
      </c>
      <c r="AK408" s="85" t="s">
        <v>4618</v>
      </c>
      <c r="AL408" s="85" t="s">
        <v>3187</v>
      </c>
      <c r="AM408" s="85" t="s">
        <v>234</v>
      </c>
      <c r="AN408" s="85" t="s">
        <v>4522</v>
      </c>
      <c r="AO408" s="85">
        <v>19491384</v>
      </c>
      <c r="AP408" s="85" t="s">
        <v>4546</v>
      </c>
      <c r="AQ408" s="85"/>
      <c r="AR408" s="85"/>
      <c r="AS408" s="89">
        <v>46062</v>
      </c>
      <c r="AT408" s="85"/>
      <c r="AU408" s="85"/>
      <c r="AV408" s="85"/>
      <c r="AW408" s="85"/>
      <c r="AX408" s="85" t="s">
        <v>4547</v>
      </c>
      <c r="AY408" s="85" t="s">
        <v>147</v>
      </c>
      <c r="AZ408" s="105">
        <v>46036</v>
      </c>
      <c r="BA408" s="105">
        <v>46037</v>
      </c>
      <c r="BB408" s="115">
        <v>46432000</v>
      </c>
      <c r="BC408" s="105">
        <v>46041</v>
      </c>
      <c r="BD408" s="105">
        <v>46283</v>
      </c>
      <c r="BE408" s="105">
        <f t="shared" si="16"/>
        <v>46283</v>
      </c>
      <c r="BF408" s="122"/>
      <c r="BG408" s="85" t="s">
        <v>929</v>
      </c>
      <c r="BH408" s="110">
        <v>5804000</v>
      </c>
      <c r="BI408" s="85"/>
      <c r="BJ408" s="85"/>
      <c r="BK408" s="85"/>
      <c r="BL408" s="85"/>
      <c r="BM408" s="85"/>
      <c r="BN408" s="85"/>
      <c r="BO408" s="85"/>
      <c r="BP408" s="85"/>
      <c r="BQ408" s="85"/>
      <c r="BR408" s="85"/>
      <c r="BS408" s="85"/>
      <c r="BT408" s="85"/>
      <c r="BU408" s="85"/>
      <c r="BV408" s="85"/>
      <c r="BW408" s="85"/>
      <c r="BX408" s="85"/>
      <c r="BY408" s="85"/>
      <c r="BZ408" s="85"/>
      <c r="CA408" s="85"/>
      <c r="CB408" s="85"/>
      <c r="CC408" s="85"/>
      <c r="CD408" s="85"/>
      <c r="CE408" s="85"/>
      <c r="CF408" s="85"/>
      <c r="CG408" s="85"/>
      <c r="CH408" s="85"/>
      <c r="CI408" s="85"/>
      <c r="CJ408" s="85"/>
      <c r="CK408" s="85"/>
      <c r="CL408" s="85">
        <v>0</v>
      </c>
      <c r="CM408" s="110">
        <v>46432000</v>
      </c>
      <c r="CN408" s="85"/>
      <c r="CO408" s="89">
        <v>46283</v>
      </c>
      <c r="CP408" s="89">
        <f t="shared" si="15"/>
        <v>46463</v>
      </c>
      <c r="CQ408" s="115">
        <v>46432000</v>
      </c>
      <c r="CR408" s="85" t="s">
        <v>172</v>
      </c>
      <c r="CS408" s="89">
        <v>46038</v>
      </c>
      <c r="CT408" s="128" t="s">
        <v>4619</v>
      </c>
      <c r="CU408" s="85"/>
      <c r="CV408" s="85"/>
      <c r="CW408" s="85" t="s">
        <v>4620</v>
      </c>
      <c r="CX408" s="85" t="s">
        <v>186</v>
      </c>
      <c r="CY408" s="85" t="s">
        <v>4621</v>
      </c>
      <c r="CZ408" s="85">
        <v>2544</v>
      </c>
      <c r="DA408" s="85" t="s">
        <v>4532</v>
      </c>
      <c r="DB408" s="85">
        <v>1</v>
      </c>
      <c r="DC408" s="85" t="s">
        <v>153</v>
      </c>
      <c r="DD408" s="85"/>
      <c r="DE408" s="85"/>
      <c r="DF408" s="85"/>
      <c r="DG408" s="85"/>
      <c r="DH408" s="85"/>
      <c r="DI408" s="85"/>
      <c r="DJ408" s="85"/>
      <c r="DK408" s="85"/>
      <c r="DL408" s="85"/>
      <c r="DM408" s="85"/>
      <c r="DN408" s="85"/>
      <c r="DO408" s="85"/>
      <c r="DP408" s="85"/>
      <c r="DQ408" s="85"/>
      <c r="DR408" s="85"/>
      <c r="DS408" s="85"/>
      <c r="DT408" s="86"/>
      <c r="DU408" s="81"/>
      <c r="DV408" s="72"/>
      <c r="DW408" s="72"/>
      <c r="DX408" s="72"/>
      <c r="DY408" s="72"/>
      <c r="DZ408" s="74"/>
      <c r="EA408" s="68"/>
      <c r="EB408" s="68"/>
      <c r="EC408" s="68"/>
      <c r="ED408" s="68"/>
      <c r="EE408" s="68"/>
      <c r="EF408" s="68"/>
      <c r="EG408" s="68"/>
      <c r="EH408" s="68"/>
      <c r="EI408" s="68"/>
      <c r="EJ408" s="68"/>
      <c r="EK408" s="68"/>
    </row>
    <row r="409" spans="1:141" ht="30" customHeight="1">
      <c r="A409" s="3" t="s">
        <v>4104</v>
      </c>
      <c r="B409" s="84">
        <v>2026</v>
      </c>
      <c r="C409" s="85" t="s">
        <v>4622</v>
      </c>
      <c r="D409" s="85"/>
      <c r="E409" s="85" t="s">
        <v>125</v>
      </c>
      <c r="F409" s="85">
        <v>146544</v>
      </c>
      <c r="G409" s="89">
        <v>46049</v>
      </c>
      <c r="H409" s="85" t="s">
        <v>4623</v>
      </c>
      <c r="I409" s="85" t="s">
        <v>4624</v>
      </c>
      <c r="J409" s="92" t="s">
        <v>4625</v>
      </c>
      <c r="K409" s="92" t="s">
        <v>4626</v>
      </c>
      <c r="L409" s="85" t="s">
        <v>4627</v>
      </c>
      <c r="M409" s="85" t="s">
        <v>4628</v>
      </c>
      <c r="N409" s="85">
        <v>80111700</v>
      </c>
      <c r="O409" s="85" t="s">
        <v>4629</v>
      </c>
      <c r="P409" s="85" t="s">
        <v>4630</v>
      </c>
      <c r="Q409" s="85">
        <v>177</v>
      </c>
      <c r="R409" s="89">
        <v>46031</v>
      </c>
      <c r="S409" s="85">
        <v>298</v>
      </c>
      <c r="T409" s="89">
        <v>46041</v>
      </c>
      <c r="U409" s="85" t="s">
        <v>4526</v>
      </c>
      <c r="V409" s="85" t="s">
        <v>135</v>
      </c>
      <c r="W409" s="85" t="s">
        <v>136</v>
      </c>
      <c r="X409" s="85">
        <v>1</v>
      </c>
      <c r="Y409" s="85" t="s">
        <v>4631</v>
      </c>
      <c r="Z409" s="85" t="s">
        <v>4627</v>
      </c>
      <c r="AA409" s="85" t="s">
        <v>138</v>
      </c>
      <c r="AB409" s="85" t="s">
        <v>164</v>
      </c>
      <c r="AC409" s="85" t="s">
        <v>203</v>
      </c>
      <c r="AD409" s="85"/>
      <c r="AE409" s="85">
        <v>1015457526</v>
      </c>
      <c r="AF409" s="85">
        <v>1</v>
      </c>
      <c r="AG409" s="89">
        <v>34963</v>
      </c>
      <c r="AH409" s="85" t="s">
        <v>4632</v>
      </c>
      <c r="AI409" s="85"/>
      <c r="AJ409" s="92">
        <v>3002216609</v>
      </c>
      <c r="AK409" s="85" t="s">
        <v>4633</v>
      </c>
      <c r="AL409" s="85" t="s">
        <v>3187</v>
      </c>
      <c r="AM409" s="85" t="s">
        <v>222</v>
      </c>
      <c r="AN409" s="85" t="s">
        <v>4522</v>
      </c>
      <c r="AO409" s="85">
        <v>19491384</v>
      </c>
      <c r="AP409" s="85" t="s">
        <v>4546</v>
      </c>
      <c r="AQ409" s="85"/>
      <c r="AR409" s="85"/>
      <c r="AS409" s="89">
        <v>46062</v>
      </c>
      <c r="AT409" s="85"/>
      <c r="AU409" s="85"/>
      <c r="AV409" s="85"/>
      <c r="AW409" s="85"/>
      <c r="AX409" s="85" t="s">
        <v>4547</v>
      </c>
      <c r="AY409" s="85" t="s">
        <v>147</v>
      </c>
      <c r="AZ409" s="105">
        <v>46036</v>
      </c>
      <c r="BA409" s="105">
        <v>46036</v>
      </c>
      <c r="BB409" s="115">
        <v>46432000</v>
      </c>
      <c r="BC409" s="105">
        <v>46041</v>
      </c>
      <c r="BD409" s="105">
        <v>46283</v>
      </c>
      <c r="BE409" s="105">
        <f t="shared" si="16"/>
        <v>46283</v>
      </c>
      <c r="BF409" s="122"/>
      <c r="BG409" s="85" t="s">
        <v>929</v>
      </c>
      <c r="BH409" s="110">
        <v>5804000</v>
      </c>
      <c r="BI409" s="85"/>
      <c r="BJ409" s="85"/>
      <c r="BK409" s="85"/>
      <c r="BL409" s="85"/>
      <c r="BM409" s="85"/>
      <c r="BN409" s="85"/>
      <c r="BO409" s="85"/>
      <c r="BP409" s="85"/>
      <c r="BQ409" s="85"/>
      <c r="BR409" s="85"/>
      <c r="BS409" s="85"/>
      <c r="BT409" s="85"/>
      <c r="BU409" s="85"/>
      <c r="BV409" s="85"/>
      <c r="BW409" s="85"/>
      <c r="BX409" s="85"/>
      <c r="BY409" s="85"/>
      <c r="BZ409" s="85"/>
      <c r="CA409" s="85"/>
      <c r="CB409" s="85"/>
      <c r="CC409" s="85"/>
      <c r="CD409" s="85"/>
      <c r="CE409" s="85"/>
      <c r="CF409" s="85"/>
      <c r="CG409" s="85"/>
      <c r="CH409" s="85"/>
      <c r="CI409" s="85"/>
      <c r="CJ409" s="85"/>
      <c r="CK409" s="85"/>
      <c r="CL409" s="85">
        <v>0</v>
      </c>
      <c r="CM409" s="110">
        <v>46432000</v>
      </c>
      <c r="CN409" s="85"/>
      <c r="CO409" s="89">
        <v>46283</v>
      </c>
      <c r="CP409" s="89">
        <f t="shared" si="15"/>
        <v>46463</v>
      </c>
      <c r="CQ409" s="115">
        <v>46432000</v>
      </c>
      <c r="CR409" s="85" t="s">
        <v>223</v>
      </c>
      <c r="CS409" s="89">
        <v>46037</v>
      </c>
      <c r="CT409" s="128">
        <v>41461010258126</v>
      </c>
      <c r="CU409" s="85"/>
      <c r="CV409" s="85"/>
      <c r="CW409" s="85" t="s">
        <v>4620</v>
      </c>
      <c r="CX409" s="85" t="s">
        <v>203</v>
      </c>
      <c r="CY409" s="85" t="s">
        <v>1214</v>
      </c>
      <c r="CZ409" s="85">
        <v>2544</v>
      </c>
      <c r="DA409" s="85" t="s">
        <v>4532</v>
      </c>
      <c r="DB409" s="85">
        <v>1</v>
      </c>
      <c r="DC409" s="85" t="s">
        <v>153</v>
      </c>
      <c r="DD409" s="85"/>
      <c r="DE409" s="85"/>
      <c r="DF409" s="85"/>
      <c r="DG409" s="85"/>
      <c r="DH409" s="85"/>
      <c r="DI409" s="85"/>
      <c r="DJ409" s="85"/>
      <c r="DK409" s="85"/>
      <c r="DL409" s="85"/>
      <c r="DM409" s="85"/>
      <c r="DN409" s="85"/>
      <c r="DO409" s="85"/>
      <c r="DP409" s="85"/>
      <c r="DQ409" s="85"/>
      <c r="DR409" s="85"/>
      <c r="DS409" s="85"/>
      <c r="DT409" s="86"/>
      <c r="DU409" s="81"/>
      <c r="DV409" s="72"/>
      <c r="DW409" s="72"/>
      <c r="DX409" s="72"/>
      <c r="DY409" s="72"/>
      <c r="DZ409" s="74"/>
      <c r="EA409" s="68"/>
      <c r="EB409" s="68"/>
      <c r="EC409" s="68"/>
      <c r="ED409" s="68"/>
      <c r="EE409" s="68"/>
      <c r="EF409" s="68"/>
      <c r="EG409" s="68"/>
      <c r="EH409" s="68"/>
      <c r="EI409" s="68"/>
      <c r="EJ409" s="68"/>
      <c r="EK409" s="68"/>
    </row>
    <row r="410" spans="1:141" ht="30" customHeight="1">
      <c r="A410" s="3" t="s">
        <v>4104</v>
      </c>
      <c r="B410" s="84">
        <v>2026</v>
      </c>
      <c r="C410" s="85" t="s">
        <v>4634</v>
      </c>
      <c r="D410" s="85"/>
      <c r="E410" s="85" t="s">
        <v>125</v>
      </c>
      <c r="F410" s="85">
        <v>145107</v>
      </c>
      <c r="G410" s="89">
        <v>46038</v>
      </c>
      <c r="H410" s="85" t="s">
        <v>4635</v>
      </c>
      <c r="I410" s="85" t="s">
        <v>4636</v>
      </c>
      <c r="J410" s="92" t="s">
        <v>4637</v>
      </c>
      <c r="K410" s="92" t="s">
        <v>4638</v>
      </c>
      <c r="L410" s="85" t="s">
        <v>4639</v>
      </c>
      <c r="M410" s="85" t="s">
        <v>4640</v>
      </c>
      <c r="N410" s="85">
        <v>80111700</v>
      </c>
      <c r="O410" s="85" t="s">
        <v>4641</v>
      </c>
      <c r="P410" s="85" t="s">
        <v>4642</v>
      </c>
      <c r="Q410" s="85">
        <v>13</v>
      </c>
      <c r="R410" s="89">
        <v>46027</v>
      </c>
      <c r="S410" s="85">
        <v>1815</v>
      </c>
      <c r="T410" s="89">
        <v>46048</v>
      </c>
      <c r="U410" s="85" t="s">
        <v>134</v>
      </c>
      <c r="V410" s="85" t="s">
        <v>135</v>
      </c>
      <c r="W410" s="85" t="s">
        <v>460</v>
      </c>
      <c r="X410" s="85">
        <v>1</v>
      </c>
      <c r="Y410" s="85" t="s">
        <v>4643</v>
      </c>
      <c r="Z410" s="85" t="s">
        <v>4639</v>
      </c>
      <c r="AA410" s="85" t="s">
        <v>138</v>
      </c>
      <c r="AB410" s="85" t="s">
        <v>164</v>
      </c>
      <c r="AC410" s="85" t="s">
        <v>461</v>
      </c>
      <c r="AD410" s="85"/>
      <c r="AE410" s="85">
        <v>93372344</v>
      </c>
      <c r="AF410" s="85">
        <v>2</v>
      </c>
      <c r="AG410" s="89">
        <v>24928</v>
      </c>
      <c r="AH410" s="85" t="s">
        <v>4644</v>
      </c>
      <c r="AI410" s="85"/>
      <c r="AJ410" s="92">
        <v>0</v>
      </c>
      <c r="AK410" s="85" t="s">
        <v>4645</v>
      </c>
      <c r="AL410" s="85" t="s">
        <v>3187</v>
      </c>
      <c r="AM410" s="85" t="s">
        <v>385</v>
      </c>
      <c r="AN410" s="85" t="s">
        <v>4646</v>
      </c>
      <c r="AO410" s="85">
        <v>80912935</v>
      </c>
      <c r="AP410" s="85" t="s">
        <v>4647</v>
      </c>
      <c r="AQ410" s="85"/>
      <c r="AR410" s="85"/>
      <c r="AS410" s="89">
        <v>46062</v>
      </c>
      <c r="AT410" s="85"/>
      <c r="AU410" s="85"/>
      <c r="AV410" s="85"/>
      <c r="AW410" s="85"/>
      <c r="AX410" s="85" t="s">
        <v>4648</v>
      </c>
      <c r="AY410" s="85" t="s">
        <v>147</v>
      </c>
      <c r="AZ410" s="105">
        <v>46043</v>
      </c>
      <c r="BA410" s="105">
        <v>46044</v>
      </c>
      <c r="BB410" s="115">
        <v>37136000</v>
      </c>
      <c r="BC410" s="105">
        <v>46048</v>
      </c>
      <c r="BD410" s="105">
        <v>46290</v>
      </c>
      <c r="BE410" s="105">
        <f t="shared" si="16"/>
        <v>46290</v>
      </c>
      <c r="BF410" s="122"/>
      <c r="BG410" s="85" t="s">
        <v>929</v>
      </c>
      <c r="BH410" s="110">
        <v>4642000</v>
      </c>
      <c r="BI410" s="85"/>
      <c r="BJ410" s="85"/>
      <c r="BK410" s="85"/>
      <c r="BL410" s="85"/>
      <c r="BM410" s="85"/>
      <c r="BN410" s="85"/>
      <c r="BO410" s="85"/>
      <c r="BP410" s="85"/>
      <c r="BQ410" s="85"/>
      <c r="BR410" s="85"/>
      <c r="BS410" s="85"/>
      <c r="BT410" s="85"/>
      <c r="BU410" s="85"/>
      <c r="BV410" s="85"/>
      <c r="BW410" s="85"/>
      <c r="BX410" s="85"/>
      <c r="BY410" s="85"/>
      <c r="BZ410" s="85"/>
      <c r="CA410" s="85"/>
      <c r="CB410" s="85"/>
      <c r="CC410" s="85"/>
      <c r="CD410" s="85"/>
      <c r="CE410" s="85"/>
      <c r="CF410" s="85"/>
      <c r="CG410" s="85"/>
      <c r="CH410" s="85"/>
      <c r="CI410" s="85"/>
      <c r="CJ410" s="85"/>
      <c r="CK410" s="85"/>
      <c r="CL410" s="85">
        <v>0</v>
      </c>
      <c r="CM410" s="110">
        <v>37136000</v>
      </c>
      <c r="CN410" s="85"/>
      <c r="CO410" s="89">
        <v>46290</v>
      </c>
      <c r="CP410" s="89">
        <f t="shared" si="15"/>
        <v>46470</v>
      </c>
      <c r="CQ410" s="115">
        <v>37136000</v>
      </c>
      <c r="CR410" s="85" t="s">
        <v>223</v>
      </c>
      <c r="CS410" s="89">
        <v>46047</v>
      </c>
      <c r="CT410" s="128">
        <v>3944101179669</v>
      </c>
      <c r="CU410" s="85"/>
      <c r="CV410" s="85"/>
      <c r="CW410" s="85" t="s">
        <v>4649</v>
      </c>
      <c r="CX410" s="85" t="s">
        <v>461</v>
      </c>
      <c r="CY410" s="85" t="s">
        <v>957</v>
      </c>
      <c r="CZ410" s="85">
        <v>2537</v>
      </c>
      <c r="DA410" s="85" t="s">
        <v>152</v>
      </c>
      <c r="DB410" s="85">
        <v>1</v>
      </c>
      <c r="DC410" s="85" t="s">
        <v>153</v>
      </c>
      <c r="DD410" s="85"/>
      <c r="DE410" s="85"/>
      <c r="DF410" s="85"/>
      <c r="DG410" s="85"/>
      <c r="DH410" s="85"/>
      <c r="DI410" s="85"/>
      <c r="DJ410" s="85"/>
      <c r="DK410" s="85"/>
      <c r="DL410" s="85"/>
      <c r="DM410" s="85"/>
      <c r="DN410" s="85"/>
      <c r="DO410" s="85"/>
      <c r="DP410" s="85"/>
      <c r="DQ410" s="85"/>
      <c r="DR410" s="85"/>
      <c r="DS410" s="85"/>
      <c r="DT410" s="86"/>
      <c r="DU410" s="81"/>
      <c r="DV410" s="72"/>
      <c r="DW410" s="72"/>
      <c r="DX410" s="72"/>
      <c r="DY410" s="72"/>
      <c r="DZ410" s="74"/>
      <c r="EA410" s="68"/>
      <c r="EB410" s="68"/>
      <c r="EC410" s="68"/>
      <c r="ED410" s="68"/>
      <c r="EE410" s="68"/>
      <c r="EF410" s="68"/>
      <c r="EG410" s="68"/>
      <c r="EH410" s="68"/>
      <c r="EI410" s="68"/>
      <c r="EJ410" s="68"/>
      <c r="EK410" s="68"/>
    </row>
    <row r="411" spans="1:141" ht="30" customHeight="1">
      <c r="A411" s="3" t="s">
        <v>4104</v>
      </c>
      <c r="B411" s="84">
        <v>2026</v>
      </c>
      <c r="C411" s="85" t="s">
        <v>4650</v>
      </c>
      <c r="D411" s="85"/>
      <c r="E411" s="85" t="s">
        <v>125</v>
      </c>
      <c r="F411" s="85">
        <v>145107</v>
      </c>
      <c r="G411" s="89">
        <v>46049</v>
      </c>
      <c r="H411" s="85" t="s">
        <v>4635</v>
      </c>
      <c r="I411" s="85" t="s">
        <v>4651</v>
      </c>
      <c r="J411" s="92" t="s">
        <v>4652</v>
      </c>
      <c r="K411" s="92" t="s">
        <v>4653</v>
      </c>
      <c r="L411" s="85" t="s">
        <v>4654</v>
      </c>
      <c r="M411" s="85" t="s">
        <v>4640</v>
      </c>
      <c r="N411" s="85">
        <v>80111700</v>
      </c>
      <c r="O411" s="85" t="s">
        <v>4641</v>
      </c>
      <c r="P411" s="85" t="s">
        <v>4655</v>
      </c>
      <c r="Q411" s="85">
        <v>13</v>
      </c>
      <c r="R411" s="89">
        <v>46027</v>
      </c>
      <c r="S411" s="85">
        <v>2001</v>
      </c>
      <c r="T411" s="89">
        <v>46056</v>
      </c>
      <c r="U411" s="85" t="s">
        <v>134</v>
      </c>
      <c r="V411" s="85" t="s">
        <v>135</v>
      </c>
      <c r="W411" s="85" t="s">
        <v>460</v>
      </c>
      <c r="X411" s="85">
        <v>1</v>
      </c>
      <c r="Y411" s="85" t="s">
        <v>4643</v>
      </c>
      <c r="Z411" s="85" t="s">
        <v>4654</v>
      </c>
      <c r="AA411" s="85" t="s">
        <v>138</v>
      </c>
      <c r="AB411" s="85" t="s">
        <v>164</v>
      </c>
      <c r="AC411" s="85" t="s">
        <v>2006</v>
      </c>
      <c r="AD411" s="85"/>
      <c r="AE411" s="85">
        <v>1030531639</v>
      </c>
      <c r="AF411" s="85">
        <v>4</v>
      </c>
      <c r="AG411" s="89">
        <v>31726</v>
      </c>
      <c r="AH411" s="85" t="s">
        <v>4656</v>
      </c>
      <c r="AI411" s="85"/>
      <c r="AJ411" s="92">
        <v>0</v>
      </c>
      <c r="AK411" s="85" t="s">
        <v>4657</v>
      </c>
      <c r="AL411" s="85" t="s">
        <v>3187</v>
      </c>
      <c r="AM411" s="85" t="s">
        <v>234</v>
      </c>
      <c r="AN411" s="85" t="s">
        <v>4646</v>
      </c>
      <c r="AO411" s="85">
        <v>80912935</v>
      </c>
      <c r="AP411" s="85" t="s">
        <v>4647</v>
      </c>
      <c r="AQ411" s="85"/>
      <c r="AR411" s="85"/>
      <c r="AS411" s="89">
        <v>46062</v>
      </c>
      <c r="AT411" s="85"/>
      <c r="AU411" s="85"/>
      <c r="AV411" s="85"/>
      <c r="AW411" s="85"/>
      <c r="AX411" s="85" t="s">
        <v>4648</v>
      </c>
      <c r="AY411" s="85" t="s">
        <v>147</v>
      </c>
      <c r="AZ411" s="105">
        <v>46043</v>
      </c>
      <c r="BA411" s="105">
        <v>46052</v>
      </c>
      <c r="BB411" s="115">
        <v>27852000</v>
      </c>
      <c r="BC411" s="105">
        <v>46058</v>
      </c>
      <c r="BD411" s="105">
        <v>46238</v>
      </c>
      <c r="BE411" s="105">
        <f t="shared" si="16"/>
        <v>46238</v>
      </c>
      <c r="BF411" s="122"/>
      <c r="BG411" s="85" t="s">
        <v>705</v>
      </c>
      <c r="BH411" s="110">
        <v>4642000</v>
      </c>
      <c r="BI411" s="85"/>
      <c r="BJ411" s="85"/>
      <c r="BK411" s="85"/>
      <c r="BL411" s="85"/>
      <c r="BM411" s="85"/>
      <c r="BN411" s="85"/>
      <c r="BO411" s="85"/>
      <c r="BP411" s="85"/>
      <c r="BQ411" s="85"/>
      <c r="BR411" s="85"/>
      <c r="BS411" s="85"/>
      <c r="BT411" s="85"/>
      <c r="BU411" s="85"/>
      <c r="BV411" s="85"/>
      <c r="BW411" s="85"/>
      <c r="BX411" s="85"/>
      <c r="BY411" s="85"/>
      <c r="BZ411" s="85"/>
      <c r="CA411" s="85"/>
      <c r="CB411" s="85"/>
      <c r="CC411" s="85"/>
      <c r="CD411" s="85"/>
      <c r="CE411" s="85"/>
      <c r="CF411" s="85"/>
      <c r="CG411" s="85"/>
      <c r="CH411" s="85"/>
      <c r="CI411" s="85"/>
      <c r="CJ411" s="85"/>
      <c r="CK411" s="85"/>
      <c r="CL411" s="85">
        <v>0</v>
      </c>
      <c r="CM411" s="110">
        <v>27852000</v>
      </c>
      <c r="CN411" s="85"/>
      <c r="CO411" s="89">
        <v>46238</v>
      </c>
      <c r="CP411" s="89">
        <f t="shared" si="15"/>
        <v>46418</v>
      </c>
      <c r="CQ411" s="115">
        <v>27852000</v>
      </c>
      <c r="CR411" s="85" t="s">
        <v>149</v>
      </c>
      <c r="CS411" s="89">
        <v>46053</v>
      </c>
      <c r="CT411" s="128">
        <v>1446101169051</v>
      </c>
      <c r="CU411" s="85"/>
      <c r="CV411" s="85"/>
      <c r="CW411" s="85" t="s">
        <v>4649</v>
      </c>
      <c r="CX411" s="85" t="s">
        <v>2006</v>
      </c>
      <c r="CY411" s="85" t="s">
        <v>501</v>
      </c>
      <c r="CZ411" s="85">
        <v>2537</v>
      </c>
      <c r="DA411" s="85" t="s">
        <v>152</v>
      </c>
      <c r="DB411" s="85">
        <v>1</v>
      </c>
      <c r="DC411" s="85" t="s">
        <v>153</v>
      </c>
      <c r="DD411" s="85"/>
      <c r="DE411" s="85"/>
      <c r="DF411" s="85"/>
      <c r="DG411" s="85"/>
      <c r="DH411" s="85"/>
      <c r="DI411" s="85"/>
      <c r="DJ411" s="85"/>
      <c r="DK411" s="85"/>
      <c r="DL411" s="85"/>
      <c r="DM411" s="85"/>
      <c r="DN411" s="85"/>
      <c r="DO411" s="85"/>
      <c r="DP411" s="85"/>
      <c r="DQ411" s="85"/>
      <c r="DR411" s="85"/>
      <c r="DS411" s="85"/>
      <c r="DT411" s="86"/>
      <c r="DU411" s="81"/>
      <c r="DV411" s="72"/>
      <c r="DW411" s="72"/>
      <c r="DX411" s="72"/>
      <c r="DY411" s="72"/>
      <c r="DZ411" s="74"/>
      <c r="EA411" s="68"/>
      <c r="EB411" s="68"/>
      <c r="EC411" s="68"/>
      <c r="ED411" s="68"/>
      <c r="EE411" s="68"/>
      <c r="EF411" s="68"/>
      <c r="EG411" s="68"/>
      <c r="EH411" s="68"/>
      <c r="EI411" s="68"/>
      <c r="EJ411" s="68"/>
      <c r="EK411" s="68"/>
    </row>
    <row r="412" spans="1:141" ht="30" customHeight="1">
      <c r="A412" s="3" t="s">
        <v>4104</v>
      </c>
      <c r="B412" s="84">
        <v>2026</v>
      </c>
      <c r="C412" s="85" t="s">
        <v>4658</v>
      </c>
      <c r="D412" s="85"/>
      <c r="E412" s="85" t="s">
        <v>125</v>
      </c>
      <c r="F412" s="85">
        <v>150305</v>
      </c>
      <c r="G412" s="89">
        <v>46049</v>
      </c>
      <c r="H412" s="85" t="s">
        <v>4659</v>
      </c>
      <c r="I412" s="85" t="s">
        <v>4660</v>
      </c>
      <c r="J412" s="92" t="s">
        <v>4661</v>
      </c>
      <c r="K412" s="92" t="s">
        <v>4662</v>
      </c>
      <c r="L412" s="85" t="s">
        <v>4663</v>
      </c>
      <c r="M412" s="85" t="s">
        <v>4664</v>
      </c>
      <c r="N412" s="85">
        <v>80111700</v>
      </c>
      <c r="O412" s="85" t="s">
        <v>4665</v>
      </c>
      <c r="P412" s="85" t="s">
        <v>4666</v>
      </c>
      <c r="Q412" s="85">
        <v>193</v>
      </c>
      <c r="R412" s="89">
        <v>46031</v>
      </c>
      <c r="S412" s="85">
        <v>1724</v>
      </c>
      <c r="T412" s="89">
        <v>46042</v>
      </c>
      <c r="U412" s="85" t="s">
        <v>4667</v>
      </c>
      <c r="V412" s="85" t="s">
        <v>135</v>
      </c>
      <c r="W412" s="85" t="s">
        <v>460</v>
      </c>
      <c r="X412" s="85">
        <v>1</v>
      </c>
      <c r="Y412" s="85" t="s">
        <v>4643</v>
      </c>
      <c r="Z412" s="85" t="s">
        <v>4663</v>
      </c>
      <c r="AA412" s="85" t="s">
        <v>138</v>
      </c>
      <c r="AB412" s="85" t="s">
        <v>139</v>
      </c>
      <c r="AC412" s="85" t="s">
        <v>203</v>
      </c>
      <c r="AD412" s="85"/>
      <c r="AE412" s="85">
        <v>53065497</v>
      </c>
      <c r="AF412" s="85">
        <v>9</v>
      </c>
      <c r="AG412" s="89">
        <v>30975</v>
      </c>
      <c r="AH412" s="85" t="s">
        <v>4668</v>
      </c>
      <c r="AI412" s="85"/>
      <c r="AJ412" s="92">
        <v>4775426</v>
      </c>
      <c r="AK412" s="85" t="s">
        <v>4669</v>
      </c>
      <c r="AL412" s="85" t="s">
        <v>3187</v>
      </c>
      <c r="AM412" s="85" t="s">
        <v>234</v>
      </c>
      <c r="AN412" s="85" t="s">
        <v>4646</v>
      </c>
      <c r="AO412" s="85">
        <v>80912935</v>
      </c>
      <c r="AP412" s="85" t="s">
        <v>4647</v>
      </c>
      <c r="AQ412" s="85"/>
      <c r="AR412" s="85"/>
      <c r="AS412" s="89">
        <v>46062</v>
      </c>
      <c r="AT412" s="85"/>
      <c r="AU412" s="85"/>
      <c r="AV412" s="85"/>
      <c r="AW412" s="85"/>
      <c r="AX412" s="85" t="s">
        <v>4648</v>
      </c>
      <c r="AY412" s="85" t="s">
        <v>147</v>
      </c>
      <c r="AZ412" s="105">
        <v>46036</v>
      </c>
      <c r="BA412" s="105">
        <v>46036</v>
      </c>
      <c r="BB412" s="115">
        <v>37136000</v>
      </c>
      <c r="BC412" s="105">
        <v>46041</v>
      </c>
      <c r="BD412" s="105">
        <v>46283</v>
      </c>
      <c r="BE412" s="105">
        <f t="shared" si="16"/>
        <v>46283</v>
      </c>
      <c r="BF412" s="122"/>
      <c r="BG412" s="85" t="s">
        <v>929</v>
      </c>
      <c r="BH412" s="110">
        <v>4642000</v>
      </c>
      <c r="BI412" s="85"/>
      <c r="BJ412" s="85"/>
      <c r="BK412" s="85"/>
      <c r="BL412" s="85"/>
      <c r="BM412" s="85"/>
      <c r="BN412" s="85"/>
      <c r="BO412" s="85"/>
      <c r="BP412" s="85"/>
      <c r="BQ412" s="85"/>
      <c r="BR412" s="85"/>
      <c r="BS412" s="85"/>
      <c r="BT412" s="85"/>
      <c r="BU412" s="85"/>
      <c r="BV412" s="85"/>
      <c r="BW412" s="85"/>
      <c r="BX412" s="85"/>
      <c r="BY412" s="85"/>
      <c r="BZ412" s="85"/>
      <c r="CA412" s="85"/>
      <c r="CB412" s="85"/>
      <c r="CC412" s="85"/>
      <c r="CD412" s="85"/>
      <c r="CE412" s="85"/>
      <c r="CF412" s="85"/>
      <c r="CG412" s="85"/>
      <c r="CH412" s="85"/>
      <c r="CI412" s="85"/>
      <c r="CJ412" s="85"/>
      <c r="CK412" s="85"/>
      <c r="CL412" s="85">
        <v>0</v>
      </c>
      <c r="CM412" s="110">
        <v>37136000</v>
      </c>
      <c r="CN412" s="85"/>
      <c r="CO412" s="89">
        <v>46283</v>
      </c>
      <c r="CP412" s="89">
        <f t="shared" si="15"/>
        <v>46463</v>
      </c>
      <c r="CQ412" s="115">
        <v>37136000</v>
      </c>
      <c r="CR412" s="85" t="s">
        <v>172</v>
      </c>
      <c r="CS412" s="89">
        <v>46037</v>
      </c>
      <c r="CT412" s="128" t="s">
        <v>4670</v>
      </c>
      <c r="CU412" s="85"/>
      <c r="CV412" s="85"/>
      <c r="CW412" s="85" t="s">
        <v>4671</v>
      </c>
      <c r="CX412" s="85" t="s">
        <v>203</v>
      </c>
      <c r="CY412" s="85" t="s">
        <v>898</v>
      </c>
      <c r="CZ412" s="85">
        <v>2563</v>
      </c>
      <c r="DA412" s="85" t="s">
        <v>4672</v>
      </c>
      <c r="DB412" s="85">
        <v>1</v>
      </c>
      <c r="DC412" s="85" t="s">
        <v>153</v>
      </c>
      <c r="DD412" s="85"/>
      <c r="DE412" s="85"/>
      <c r="DF412" s="85"/>
      <c r="DG412" s="85"/>
      <c r="DH412" s="85"/>
      <c r="DI412" s="85"/>
      <c r="DJ412" s="85"/>
      <c r="DK412" s="85"/>
      <c r="DL412" s="85"/>
      <c r="DM412" s="85"/>
      <c r="DN412" s="85"/>
      <c r="DO412" s="85"/>
      <c r="DP412" s="85"/>
      <c r="DQ412" s="85"/>
      <c r="DR412" s="85"/>
      <c r="DS412" s="85"/>
      <c r="DT412" s="86"/>
      <c r="DU412" s="81"/>
      <c r="DV412" s="72"/>
      <c r="DW412" s="72"/>
      <c r="DX412" s="72"/>
      <c r="DY412" s="72"/>
      <c r="DZ412" s="74"/>
      <c r="EA412" s="68"/>
      <c r="EB412" s="68"/>
      <c r="EC412" s="68"/>
      <c r="ED412" s="68"/>
      <c r="EE412" s="68"/>
      <c r="EF412" s="68"/>
      <c r="EG412" s="68"/>
      <c r="EH412" s="68"/>
      <c r="EI412" s="68"/>
      <c r="EJ412" s="68"/>
      <c r="EK412" s="68"/>
    </row>
    <row r="413" spans="1:141" ht="30" customHeight="1">
      <c r="A413" s="3" t="s">
        <v>4104</v>
      </c>
      <c r="B413" s="84">
        <v>2026</v>
      </c>
      <c r="C413" s="85" t="s">
        <v>4673</v>
      </c>
      <c r="D413" s="85"/>
      <c r="E413" s="85" t="s">
        <v>125</v>
      </c>
      <c r="F413" s="85">
        <v>152750</v>
      </c>
      <c r="G413" s="89">
        <v>46036</v>
      </c>
      <c r="H413" s="85" t="s">
        <v>4674</v>
      </c>
      <c r="I413" s="85" t="s">
        <v>4675</v>
      </c>
      <c r="J413" s="92" t="s">
        <v>4676</v>
      </c>
      <c r="K413" s="92" t="s">
        <v>4677</v>
      </c>
      <c r="L413" s="85" t="s">
        <v>4678</v>
      </c>
      <c r="M413" s="85" t="s">
        <v>4679</v>
      </c>
      <c r="N413" s="85">
        <v>80111700</v>
      </c>
      <c r="O413" s="85" t="s">
        <v>4680</v>
      </c>
      <c r="P413" s="85" t="s">
        <v>4681</v>
      </c>
      <c r="Q413" s="85">
        <v>2144</v>
      </c>
      <c r="R413" s="89">
        <v>46048</v>
      </c>
      <c r="S413" s="85">
        <v>1881</v>
      </c>
      <c r="T413" s="89">
        <v>46050</v>
      </c>
      <c r="U413" s="85" t="s">
        <v>134</v>
      </c>
      <c r="V413" s="85" t="s">
        <v>135</v>
      </c>
      <c r="W413" s="85" t="s">
        <v>460</v>
      </c>
      <c r="X413" s="85">
        <v>1</v>
      </c>
      <c r="Y413" s="85" t="s">
        <v>4643</v>
      </c>
      <c r="Z413" s="85" t="s">
        <v>4678</v>
      </c>
      <c r="AA413" s="85" t="s">
        <v>138</v>
      </c>
      <c r="AB413" s="85" t="s">
        <v>164</v>
      </c>
      <c r="AC413" s="85" t="s">
        <v>447</v>
      </c>
      <c r="AD413" s="85"/>
      <c r="AE413" s="85">
        <v>1030618810</v>
      </c>
      <c r="AF413" s="85">
        <v>3</v>
      </c>
      <c r="AG413" s="89">
        <v>33961</v>
      </c>
      <c r="AH413" s="85" t="s">
        <v>4682</v>
      </c>
      <c r="AI413" s="85" t="e">
        <v>#REF!</v>
      </c>
      <c r="AJ413" s="92">
        <v>3133024986</v>
      </c>
      <c r="AK413" s="85" t="s">
        <v>4683</v>
      </c>
      <c r="AL413" s="85" t="s">
        <v>3187</v>
      </c>
      <c r="AM413" s="85" t="s">
        <v>234</v>
      </c>
      <c r="AN413" s="85" t="s">
        <v>4646</v>
      </c>
      <c r="AO413" s="85">
        <v>80912935</v>
      </c>
      <c r="AP413" s="85" t="s">
        <v>4647</v>
      </c>
      <c r="AQ413" s="85"/>
      <c r="AR413" s="85"/>
      <c r="AS413" s="89">
        <v>46062</v>
      </c>
      <c r="AT413" s="85"/>
      <c r="AU413" s="85"/>
      <c r="AV413" s="85"/>
      <c r="AW413" s="85"/>
      <c r="AX413" s="85" t="s">
        <v>4648</v>
      </c>
      <c r="AY413" s="85" t="s">
        <v>147</v>
      </c>
      <c r="AZ413" s="105">
        <v>46049</v>
      </c>
      <c r="BA413" s="105">
        <v>46049</v>
      </c>
      <c r="BB413" s="115">
        <v>40520000</v>
      </c>
      <c r="BC413" s="105">
        <v>46054</v>
      </c>
      <c r="BD413" s="105">
        <v>46295</v>
      </c>
      <c r="BE413" s="105">
        <f t="shared" si="16"/>
        <v>46295</v>
      </c>
      <c r="BF413" s="122"/>
      <c r="BG413" s="85" t="s">
        <v>929</v>
      </c>
      <c r="BH413" s="110">
        <v>5065000</v>
      </c>
      <c r="BI413" s="85"/>
      <c r="BJ413" s="85"/>
      <c r="BK413" s="85"/>
      <c r="BL413" s="85"/>
      <c r="BM413" s="85"/>
      <c r="BN413" s="85"/>
      <c r="BO413" s="85"/>
      <c r="BP413" s="85"/>
      <c r="BQ413" s="85"/>
      <c r="BR413" s="85"/>
      <c r="BS413" s="85"/>
      <c r="BT413" s="85"/>
      <c r="BU413" s="85"/>
      <c r="BV413" s="85"/>
      <c r="BW413" s="85"/>
      <c r="BX413" s="85"/>
      <c r="BY413" s="85"/>
      <c r="BZ413" s="85"/>
      <c r="CA413" s="85"/>
      <c r="CB413" s="85"/>
      <c r="CC413" s="85"/>
      <c r="CD413" s="85"/>
      <c r="CE413" s="85"/>
      <c r="CF413" s="85"/>
      <c r="CG413" s="85"/>
      <c r="CH413" s="85"/>
      <c r="CI413" s="85"/>
      <c r="CJ413" s="85"/>
      <c r="CK413" s="85"/>
      <c r="CL413" s="85">
        <v>0</v>
      </c>
      <c r="CM413" s="110">
        <v>40520000</v>
      </c>
      <c r="CN413" s="85"/>
      <c r="CO413" s="89">
        <v>46295</v>
      </c>
      <c r="CP413" s="89">
        <f t="shared" si="15"/>
        <v>46475</v>
      </c>
      <c r="CQ413" s="115">
        <v>40520000</v>
      </c>
      <c r="CR413" s="85" t="s">
        <v>172</v>
      </c>
      <c r="CS413" s="89">
        <v>46050</v>
      </c>
      <c r="CT413" s="128" t="s">
        <v>4684</v>
      </c>
      <c r="CU413" s="85"/>
      <c r="CV413" s="85"/>
      <c r="CW413" s="85" t="s">
        <v>4649</v>
      </c>
      <c r="CX413" s="85" t="s">
        <v>447</v>
      </c>
      <c r="CY413" s="85" t="s">
        <v>235</v>
      </c>
      <c r="CZ413" s="85">
        <v>2537</v>
      </c>
      <c r="DA413" s="85" t="s">
        <v>152</v>
      </c>
      <c r="DB413" s="85">
        <v>1</v>
      </c>
      <c r="DC413" s="85" t="s">
        <v>153</v>
      </c>
      <c r="DD413" s="85"/>
      <c r="DE413" s="85"/>
      <c r="DF413" s="85"/>
      <c r="DG413" s="85"/>
      <c r="DH413" s="85"/>
      <c r="DI413" s="85"/>
      <c r="DJ413" s="85"/>
      <c r="DK413" s="85"/>
      <c r="DL413" s="85"/>
      <c r="DM413" s="85"/>
      <c r="DN413" s="85"/>
      <c r="DO413" s="85"/>
      <c r="DP413" s="85"/>
      <c r="DQ413" s="85"/>
      <c r="DR413" s="85"/>
      <c r="DS413" s="85"/>
      <c r="DT413" s="86"/>
      <c r="DU413" s="81"/>
      <c r="DV413" s="72"/>
      <c r="DW413" s="72"/>
      <c r="DX413" s="72"/>
      <c r="DY413" s="72"/>
      <c r="DZ413" s="74"/>
      <c r="EA413" s="68"/>
      <c r="EB413" s="68"/>
      <c r="EC413" s="68"/>
      <c r="ED413" s="68"/>
      <c r="EE413" s="68"/>
      <c r="EF413" s="68"/>
      <c r="EG413" s="68"/>
      <c r="EH413" s="68"/>
      <c r="EI413" s="68"/>
      <c r="EJ413" s="68"/>
      <c r="EK413" s="68"/>
    </row>
    <row r="414" spans="1:141" ht="30" customHeight="1">
      <c r="A414" s="3" t="s">
        <v>4104</v>
      </c>
      <c r="B414" s="84">
        <v>2026</v>
      </c>
      <c r="C414" s="85" t="s">
        <v>4685</v>
      </c>
      <c r="D414" s="85"/>
      <c r="E414" s="85" t="s">
        <v>125</v>
      </c>
      <c r="F414" s="85">
        <v>145316</v>
      </c>
      <c r="G414" s="89">
        <v>46037</v>
      </c>
      <c r="H414" s="85" t="s">
        <v>4686</v>
      </c>
      <c r="I414" s="85" t="s">
        <v>4687</v>
      </c>
      <c r="J414" s="92" t="s">
        <v>4688</v>
      </c>
      <c r="K414" s="92" t="s">
        <v>4689</v>
      </c>
      <c r="L414" s="85" t="s">
        <v>4690</v>
      </c>
      <c r="M414" s="85" t="s">
        <v>4691</v>
      </c>
      <c r="N414" s="85">
        <v>80111700</v>
      </c>
      <c r="O414" s="85" t="s">
        <v>4692</v>
      </c>
      <c r="P414" s="85" t="s">
        <v>4693</v>
      </c>
      <c r="Q414" s="85">
        <v>25</v>
      </c>
      <c r="R414" s="89">
        <v>46028</v>
      </c>
      <c r="S414" s="85">
        <v>395</v>
      </c>
      <c r="T414" s="89">
        <v>46041</v>
      </c>
      <c r="U414" s="85" t="s">
        <v>134</v>
      </c>
      <c r="V414" s="85" t="s">
        <v>135</v>
      </c>
      <c r="W414" s="85" t="s">
        <v>136</v>
      </c>
      <c r="X414" s="85">
        <v>1</v>
      </c>
      <c r="Y414" s="85" t="s">
        <v>4694</v>
      </c>
      <c r="Z414" s="85" t="s">
        <v>4690</v>
      </c>
      <c r="AA414" s="85" t="s">
        <v>138</v>
      </c>
      <c r="AB414" s="85" t="s">
        <v>164</v>
      </c>
      <c r="AC414" s="85" t="s">
        <v>203</v>
      </c>
      <c r="AD414" s="85"/>
      <c r="AE414" s="85">
        <v>1053327623</v>
      </c>
      <c r="AF414" s="85">
        <v>7</v>
      </c>
      <c r="AG414" s="89">
        <v>32052</v>
      </c>
      <c r="AH414" s="85" t="s">
        <v>4695</v>
      </c>
      <c r="AI414" s="85"/>
      <c r="AJ414" s="92" t="s">
        <v>4696</v>
      </c>
      <c r="AK414" s="85" t="s">
        <v>4697</v>
      </c>
      <c r="AL414" s="85" t="s">
        <v>3187</v>
      </c>
      <c r="AM414" s="85" t="s">
        <v>144</v>
      </c>
      <c r="AN414" s="85" t="s">
        <v>4646</v>
      </c>
      <c r="AO414" s="85">
        <v>80912935</v>
      </c>
      <c r="AP414" s="85" t="s">
        <v>4647</v>
      </c>
      <c r="AQ414" s="85"/>
      <c r="AR414" s="85"/>
      <c r="AS414" s="89">
        <v>46062</v>
      </c>
      <c r="AT414" s="85"/>
      <c r="AU414" s="85"/>
      <c r="AV414" s="85"/>
      <c r="AW414" s="85"/>
      <c r="AX414" s="85" t="s">
        <v>4648</v>
      </c>
      <c r="AY414" s="85" t="s">
        <v>147</v>
      </c>
      <c r="AZ414" s="105">
        <v>46036</v>
      </c>
      <c r="BA414" s="105">
        <v>46038</v>
      </c>
      <c r="BB414" s="115">
        <v>46432000</v>
      </c>
      <c r="BC414" s="105">
        <v>46041</v>
      </c>
      <c r="BD414" s="105">
        <v>46283</v>
      </c>
      <c r="BE414" s="105">
        <f t="shared" si="16"/>
        <v>46283</v>
      </c>
      <c r="BF414" s="122"/>
      <c r="BG414" s="85" t="s">
        <v>929</v>
      </c>
      <c r="BH414" s="110">
        <v>5804000</v>
      </c>
      <c r="BI414" s="85"/>
      <c r="BJ414" s="85"/>
      <c r="BK414" s="85"/>
      <c r="BL414" s="85"/>
      <c r="BM414" s="85"/>
      <c r="BN414" s="85"/>
      <c r="BO414" s="85"/>
      <c r="BP414" s="85"/>
      <c r="BQ414" s="85"/>
      <c r="BR414" s="85"/>
      <c r="BS414" s="85"/>
      <c r="BT414" s="85"/>
      <c r="BU414" s="85"/>
      <c r="BV414" s="85"/>
      <c r="BW414" s="85"/>
      <c r="BX414" s="85"/>
      <c r="BY414" s="85"/>
      <c r="BZ414" s="85"/>
      <c r="CA414" s="85"/>
      <c r="CB414" s="85"/>
      <c r="CC414" s="85"/>
      <c r="CD414" s="85"/>
      <c r="CE414" s="85"/>
      <c r="CF414" s="85"/>
      <c r="CG414" s="85"/>
      <c r="CH414" s="85"/>
      <c r="CI414" s="85"/>
      <c r="CJ414" s="85"/>
      <c r="CK414" s="85"/>
      <c r="CL414" s="85">
        <v>0</v>
      </c>
      <c r="CM414" s="110">
        <v>46432000</v>
      </c>
      <c r="CN414" s="85"/>
      <c r="CO414" s="89">
        <v>46283</v>
      </c>
      <c r="CP414" s="89">
        <f t="shared" si="15"/>
        <v>46463</v>
      </c>
      <c r="CQ414" s="115">
        <v>46432000</v>
      </c>
      <c r="CR414" s="85" t="s">
        <v>172</v>
      </c>
      <c r="CS414" s="89">
        <v>46041</v>
      </c>
      <c r="CT414" s="128" t="s">
        <v>4698</v>
      </c>
      <c r="CU414" s="85"/>
      <c r="CV414" s="85"/>
      <c r="CW414" s="85" t="s">
        <v>4699</v>
      </c>
      <c r="CX414" s="85" t="s">
        <v>203</v>
      </c>
      <c r="CY414" s="85" t="s">
        <v>835</v>
      </c>
      <c r="CZ414" s="85">
        <v>2537</v>
      </c>
      <c r="DA414" s="85" t="s">
        <v>152</v>
      </c>
      <c r="DB414" s="85">
        <v>1</v>
      </c>
      <c r="DC414" s="85" t="s">
        <v>153</v>
      </c>
      <c r="DD414" s="85"/>
      <c r="DE414" s="85"/>
      <c r="DF414" s="85"/>
      <c r="DG414" s="85"/>
      <c r="DH414" s="85"/>
      <c r="DI414" s="85"/>
      <c r="DJ414" s="85"/>
      <c r="DK414" s="85"/>
      <c r="DL414" s="85"/>
      <c r="DM414" s="85"/>
      <c r="DN414" s="85"/>
      <c r="DO414" s="85"/>
      <c r="DP414" s="85"/>
      <c r="DQ414" s="85"/>
      <c r="DR414" s="85"/>
      <c r="DS414" s="85"/>
      <c r="DT414" s="86"/>
      <c r="DU414" s="81"/>
      <c r="DV414" s="72"/>
      <c r="DW414" s="72"/>
      <c r="DX414" s="72"/>
      <c r="DY414" s="72"/>
      <c r="DZ414" s="74"/>
      <c r="EA414" s="68"/>
      <c r="EB414" s="68"/>
      <c r="EC414" s="68"/>
      <c r="ED414" s="68"/>
      <c r="EE414" s="68"/>
      <c r="EF414" s="68"/>
      <c r="EG414" s="68"/>
      <c r="EH414" s="68"/>
      <c r="EI414" s="68"/>
      <c r="EJ414" s="68"/>
      <c r="EK414" s="68"/>
    </row>
    <row r="415" spans="1:141" ht="30" customHeight="1">
      <c r="A415" s="3" t="s">
        <v>4104</v>
      </c>
      <c r="B415" s="84">
        <v>2026</v>
      </c>
      <c r="C415" s="85" t="s">
        <v>4700</v>
      </c>
      <c r="D415" s="85"/>
      <c r="E415" s="85" t="s">
        <v>125</v>
      </c>
      <c r="F415" s="85">
        <v>145398</v>
      </c>
      <c r="G415" s="89">
        <v>46037</v>
      </c>
      <c r="H415" s="85" t="s">
        <v>4701</v>
      </c>
      <c r="I415" s="85" t="s">
        <v>4702</v>
      </c>
      <c r="J415" s="92" t="s">
        <v>4703</v>
      </c>
      <c r="K415" s="92" t="s">
        <v>4704</v>
      </c>
      <c r="L415" s="85" t="s">
        <v>4705</v>
      </c>
      <c r="M415" s="85" t="s">
        <v>4706</v>
      </c>
      <c r="N415" s="85">
        <v>80111700</v>
      </c>
      <c r="O415" s="85" t="s">
        <v>4707</v>
      </c>
      <c r="P415" s="85" t="s">
        <v>4708</v>
      </c>
      <c r="Q415" s="85">
        <v>34</v>
      </c>
      <c r="R415" s="89">
        <v>46028</v>
      </c>
      <c r="S415" s="85">
        <v>1901</v>
      </c>
      <c r="T415" s="89">
        <v>46051</v>
      </c>
      <c r="U415" s="85" t="s">
        <v>134</v>
      </c>
      <c r="V415" s="85" t="s">
        <v>135</v>
      </c>
      <c r="W415" s="85" t="s">
        <v>136</v>
      </c>
      <c r="X415" s="85">
        <v>1</v>
      </c>
      <c r="Y415" s="85" t="s">
        <v>4709</v>
      </c>
      <c r="Z415" s="85" t="s">
        <v>4705</v>
      </c>
      <c r="AA415" s="85" t="s">
        <v>138</v>
      </c>
      <c r="AB415" s="85" t="s">
        <v>164</v>
      </c>
      <c r="AC415" s="85" t="s">
        <v>203</v>
      </c>
      <c r="AD415" s="85"/>
      <c r="AE415" s="85">
        <v>79791852</v>
      </c>
      <c r="AF415" s="85">
        <v>9</v>
      </c>
      <c r="AG415" s="89">
        <v>28310</v>
      </c>
      <c r="AH415" s="85" t="s">
        <v>4710</v>
      </c>
      <c r="AI415" s="85"/>
      <c r="AJ415" s="92">
        <v>3102354756</v>
      </c>
      <c r="AK415" s="85" t="s">
        <v>4711</v>
      </c>
      <c r="AL415" s="85" t="s">
        <v>3187</v>
      </c>
      <c r="AM415" s="85" t="s">
        <v>234</v>
      </c>
      <c r="AN415" s="85" t="s">
        <v>4646</v>
      </c>
      <c r="AO415" s="85">
        <v>80912935</v>
      </c>
      <c r="AP415" s="85" t="s">
        <v>4647</v>
      </c>
      <c r="AQ415" s="85"/>
      <c r="AR415" s="85"/>
      <c r="AS415" s="89">
        <v>46062</v>
      </c>
      <c r="AT415" s="85"/>
      <c r="AU415" s="85"/>
      <c r="AV415" s="85"/>
      <c r="AW415" s="85"/>
      <c r="AX415" s="85" t="s">
        <v>4648</v>
      </c>
      <c r="AY415" s="85" t="s">
        <v>147</v>
      </c>
      <c r="AZ415" s="105">
        <v>46036</v>
      </c>
      <c r="BA415" s="105">
        <v>46049</v>
      </c>
      <c r="BB415" s="115">
        <v>87109000</v>
      </c>
      <c r="BC415" s="105">
        <v>46051</v>
      </c>
      <c r="BD415" s="105">
        <v>46384</v>
      </c>
      <c r="BE415" s="105">
        <f t="shared" si="16"/>
        <v>46384</v>
      </c>
      <c r="BF415" s="122"/>
      <c r="BG415" s="85" t="s">
        <v>148</v>
      </c>
      <c r="BH415" s="110">
        <v>7919000</v>
      </c>
      <c r="BI415" s="85"/>
      <c r="BJ415" s="85"/>
      <c r="BK415" s="85"/>
      <c r="BL415" s="85"/>
      <c r="BM415" s="85"/>
      <c r="BN415" s="85"/>
      <c r="BO415" s="85"/>
      <c r="BP415" s="85"/>
      <c r="BQ415" s="85"/>
      <c r="BR415" s="85"/>
      <c r="BS415" s="85"/>
      <c r="BT415" s="85"/>
      <c r="BU415" s="85"/>
      <c r="BV415" s="85"/>
      <c r="BW415" s="85"/>
      <c r="BX415" s="85"/>
      <c r="BY415" s="85"/>
      <c r="BZ415" s="85"/>
      <c r="CA415" s="85"/>
      <c r="CB415" s="85"/>
      <c r="CC415" s="85"/>
      <c r="CD415" s="85"/>
      <c r="CE415" s="85"/>
      <c r="CF415" s="85"/>
      <c r="CG415" s="85"/>
      <c r="CH415" s="85"/>
      <c r="CI415" s="85"/>
      <c r="CJ415" s="85"/>
      <c r="CK415" s="85"/>
      <c r="CL415" s="85">
        <v>0</v>
      </c>
      <c r="CM415" s="110">
        <v>87109000</v>
      </c>
      <c r="CN415" s="85"/>
      <c r="CO415" s="89">
        <v>46384</v>
      </c>
      <c r="CP415" s="89">
        <f t="shared" si="15"/>
        <v>46564</v>
      </c>
      <c r="CQ415" s="115">
        <v>87109000</v>
      </c>
      <c r="CR415" s="85" t="s">
        <v>223</v>
      </c>
      <c r="CS415" s="89">
        <v>46049</v>
      </c>
      <c r="CT415" s="128">
        <v>3746101008561</v>
      </c>
      <c r="CU415" s="85"/>
      <c r="CV415" s="85"/>
      <c r="CW415" s="85" t="s">
        <v>4712</v>
      </c>
      <c r="CX415" s="85" t="s">
        <v>203</v>
      </c>
      <c r="CY415" s="85" t="s">
        <v>4713</v>
      </c>
      <c r="CZ415" s="85">
        <v>2537</v>
      </c>
      <c r="DA415" s="85" t="s">
        <v>152</v>
      </c>
      <c r="DB415" s="85">
        <v>1</v>
      </c>
      <c r="DC415" s="85" t="s">
        <v>153</v>
      </c>
      <c r="DD415" s="85"/>
      <c r="DE415" s="85"/>
      <c r="DF415" s="85"/>
      <c r="DG415" s="85"/>
      <c r="DH415" s="85"/>
      <c r="DI415" s="85"/>
      <c r="DJ415" s="85"/>
      <c r="DK415" s="85"/>
      <c r="DL415" s="85"/>
      <c r="DM415" s="85"/>
      <c r="DN415" s="85"/>
      <c r="DO415" s="85"/>
      <c r="DP415" s="85"/>
      <c r="DQ415" s="85"/>
      <c r="DR415" s="85"/>
      <c r="DS415" s="85"/>
      <c r="DT415" s="86"/>
      <c r="DU415" s="81"/>
      <c r="DV415" s="72"/>
      <c r="DW415" s="72"/>
      <c r="DX415" s="72"/>
      <c r="DY415" s="72"/>
      <c r="DZ415" s="74"/>
      <c r="EA415" s="68"/>
      <c r="EB415" s="68"/>
      <c r="EC415" s="68"/>
      <c r="ED415" s="68"/>
      <c r="EE415" s="68"/>
      <c r="EF415" s="68"/>
      <c r="EG415" s="68"/>
      <c r="EH415" s="68"/>
      <c r="EI415" s="68"/>
      <c r="EJ415" s="68"/>
      <c r="EK415" s="68"/>
    </row>
    <row r="416" spans="1:141" ht="30" customHeight="1">
      <c r="A416" s="3" t="s">
        <v>4104</v>
      </c>
      <c r="B416" s="84">
        <v>2026</v>
      </c>
      <c r="C416" s="85" t="s">
        <v>4714</v>
      </c>
      <c r="D416" s="85"/>
      <c r="E416" s="85" t="s">
        <v>125</v>
      </c>
      <c r="F416" s="85">
        <v>145398</v>
      </c>
      <c r="G416" s="89">
        <v>46038</v>
      </c>
      <c r="H416" s="85" t="s">
        <v>4701</v>
      </c>
      <c r="I416" s="85" t="s">
        <v>4715</v>
      </c>
      <c r="J416" s="92" t="s">
        <v>4716</v>
      </c>
      <c r="K416" s="92" t="s">
        <v>4717</v>
      </c>
      <c r="L416" s="85" t="s">
        <v>4718</v>
      </c>
      <c r="M416" s="85" t="s">
        <v>4706</v>
      </c>
      <c r="N416" s="85">
        <v>80111700</v>
      </c>
      <c r="O416" s="85" t="s">
        <v>4707</v>
      </c>
      <c r="P416" s="85" t="s">
        <v>4719</v>
      </c>
      <c r="Q416" s="85">
        <v>34</v>
      </c>
      <c r="R416" s="89">
        <v>46028</v>
      </c>
      <c r="S416" s="85">
        <v>396</v>
      </c>
      <c r="T416" s="89">
        <v>46041</v>
      </c>
      <c r="U416" s="85" t="s">
        <v>134</v>
      </c>
      <c r="V416" s="85" t="s">
        <v>135</v>
      </c>
      <c r="W416" s="85" t="s">
        <v>136</v>
      </c>
      <c r="X416" s="85">
        <v>1</v>
      </c>
      <c r="Y416" s="85" t="s">
        <v>4720</v>
      </c>
      <c r="Z416" s="85" t="s">
        <v>4718</v>
      </c>
      <c r="AA416" s="85" t="s">
        <v>138</v>
      </c>
      <c r="AB416" s="85" t="s">
        <v>164</v>
      </c>
      <c r="AC416" s="85" t="s">
        <v>203</v>
      </c>
      <c r="AD416" s="85"/>
      <c r="AE416" s="85">
        <v>1110491736</v>
      </c>
      <c r="AF416" s="85">
        <v>8</v>
      </c>
      <c r="AG416" s="89">
        <v>32841</v>
      </c>
      <c r="AH416" s="85" t="s">
        <v>4721</v>
      </c>
      <c r="AI416" s="85" t="e">
        <v>#REF!</v>
      </c>
      <c r="AJ416" s="92">
        <v>3017847109</v>
      </c>
      <c r="AK416" s="85" t="s">
        <v>4722</v>
      </c>
      <c r="AL416" s="85" t="s">
        <v>3187</v>
      </c>
      <c r="AM416" s="85" t="s">
        <v>385</v>
      </c>
      <c r="AN416" s="85" t="s">
        <v>4646</v>
      </c>
      <c r="AO416" s="85">
        <v>80912935</v>
      </c>
      <c r="AP416" s="85" t="s">
        <v>4647</v>
      </c>
      <c r="AQ416" s="85"/>
      <c r="AR416" s="85"/>
      <c r="AS416" s="89">
        <v>46062</v>
      </c>
      <c r="AT416" s="85"/>
      <c r="AU416" s="85"/>
      <c r="AV416" s="85"/>
      <c r="AW416" s="85"/>
      <c r="AX416" s="85" t="s">
        <v>4648</v>
      </c>
      <c r="AY416" s="85" t="s">
        <v>147</v>
      </c>
      <c r="AZ416" s="105">
        <v>46036</v>
      </c>
      <c r="BA416" s="105">
        <v>46036</v>
      </c>
      <c r="BB416" s="115">
        <v>31676000</v>
      </c>
      <c r="BC416" s="105">
        <v>46042</v>
      </c>
      <c r="BD416" s="105">
        <v>46161</v>
      </c>
      <c r="BE416" s="105">
        <f t="shared" si="16"/>
        <v>46161</v>
      </c>
      <c r="BF416" s="122"/>
      <c r="BG416" s="85" t="s">
        <v>4723</v>
      </c>
      <c r="BH416" s="110">
        <v>7919000</v>
      </c>
      <c r="BI416" s="85"/>
      <c r="BJ416" s="85"/>
      <c r="BK416" s="85"/>
      <c r="BL416" s="85"/>
      <c r="BM416" s="85"/>
      <c r="BN416" s="85"/>
      <c r="BO416" s="85"/>
      <c r="BP416" s="85"/>
      <c r="BQ416" s="85"/>
      <c r="BR416" s="85"/>
      <c r="BS416" s="85"/>
      <c r="BT416" s="85"/>
      <c r="BU416" s="85"/>
      <c r="BV416" s="85"/>
      <c r="BW416" s="85"/>
      <c r="BX416" s="85"/>
      <c r="BY416" s="85"/>
      <c r="BZ416" s="85"/>
      <c r="CA416" s="85"/>
      <c r="CB416" s="85"/>
      <c r="CC416" s="85"/>
      <c r="CD416" s="85"/>
      <c r="CE416" s="85"/>
      <c r="CF416" s="85"/>
      <c r="CG416" s="85"/>
      <c r="CH416" s="85"/>
      <c r="CI416" s="85"/>
      <c r="CJ416" s="85"/>
      <c r="CK416" s="85"/>
      <c r="CL416" s="85">
        <v>0</v>
      </c>
      <c r="CM416" s="110">
        <v>31676000</v>
      </c>
      <c r="CN416" s="85"/>
      <c r="CO416" s="89">
        <v>46161</v>
      </c>
      <c r="CP416" s="89">
        <f t="shared" si="15"/>
        <v>46341</v>
      </c>
      <c r="CQ416" s="115">
        <v>31676000</v>
      </c>
      <c r="CR416" s="85" t="s">
        <v>172</v>
      </c>
      <c r="CS416" s="89">
        <v>46037</v>
      </c>
      <c r="CT416" s="128" t="s">
        <v>4724</v>
      </c>
      <c r="CU416" s="85"/>
      <c r="CV416" s="85"/>
      <c r="CW416" s="85" t="s">
        <v>4712</v>
      </c>
      <c r="CX416" s="85" t="s">
        <v>203</v>
      </c>
      <c r="CY416" s="85" t="s">
        <v>4498</v>
      </c>
      <c r="CZ416" s="85">
        <v>2537</v>
      </c>
      <c r="DA416" s="85" t="s">
        <v>152</v>
      </c>
      <c r="DB416" s="85">
        <v>1</v>
      </c>
      <c r="DC416" s="85" t="s">
        <v>153</v>
      </c>
      <c r="DD416" s="85"/>
      <c r="DE416" s="85"/>
      <c r="DF416" s="85"/>
      <c r="DG416" s="85"/>
      <c r="DH416" s="85"/>
      <c r="DI416" s="85"/>
      <c r="DJ416" s="85"/>
      <c r="DK416" s="85"/>
      <c r="DL416" s="85"/>
      <c r="DM416" s="85"/>
      <c r="DN416" s="85"/>
      <c r="DO416" s="85"/>
      <c r="DP416" s="85"/>
      <c r="DQ416" s="85"/>
      <c r="DR416" s="85"/>
      <c r="DS416" s="85"/>
      <c r="DT416" s="86"/>
      <c r="DU416" s="81"/>
      <c r="DV416" s="72"/>
      <c r="DW416" s="72"/>
      <c r="DX416" s="72"/>
      <c r="DY416" s="72"/>
      <c r="DZ416" s="74"/>
      <c r="EA416" s="68"/>
      <c r="EB416" s="68"/>
      <c r="EC416" s="68"/>
      <c r="ED416" s="68"/>
      <c r="EE416" s="68"/>
      <c r="EF416" s="68"/>
      <c r="EG416" s="68"/>
      <c r="EH416" s="68"/>
      <c r="EI416" s="68"/>
      <c r="EJ416" s="68"/>
      <c r="EK416" s="68"/>
    </row>
    <row r="417" spans="1:141" ht="30" customHeight="1">
      <c r="A417" s="3" t="s">
        <v>4104</v>
      </c>
      <c r="B417" s="84">
        <v>2026</v>
      </c>
      <c r="C417" s="85" t="s">
        <v>4725</v>
      </c>
      <c r="D417" s="85"/>
      <c r="E417" s="85" t="s">
        <v>125</v>
      </c>
      <c r="F417" s="85">
        <v>145419</v>
      </c>
      <c r="G417" s="89">
        <v>46037</v>
      </c>
      <c r="H417" s="85" t="s">
        <v>4726</v>
      </c>
      <c r="I417" s="85" t="s">
        <v>4727</v>
      </c>
      <c r="J417" s="92" t="s">
        <v>4728</v>
      </c>
      <c r="K417" s="92" t="s">
        <v>4729</v>
      </c>
      <c r="L417" s="85" t="s">
        <v>4730</v>
      </c>
      <c r="M417" s="85" t="s">
        <v>4731</v>
      </c>
      <c r="N417" s="85">
        <v>80111700</v>
      </c>
      <c r="O417" s="85" t="s">
        <v>4732</v>
      </c>
      <c r="P417" s="85" t="s">
        <v>4733</v>
      </c>
      <c r="Q417" s="85">
        <v>35</v>
      </c>
      <c r="R417" s="89">
        <v>46028</v>
      </c>
      <c r="S417" s="85">
        <v>397</v>
      </c>
      <c r="T417" s="89">
        <v>46041</v>
      </c>
      <c r="U417" s="85" t="s">
        <v>134</v>
      </c>
      <c r="V417" s="85" t="s">
        <v>135</v>
      </c>
      <c r="W417" s="85" t="s">
        <v>136</v>
      </c>
      <c r="X417" s="85">
        <v>1</v>
      </c>
      <c r="Y417" s="85" t="s">
        <v>4734</v>
      </c>
      <c r="Z417" s="85" t="s">
        <v>4730</v>
      </c>
      <c r="AA417" s="85" t="s">
        <v>138</v>
      </c>
      <c r="AB417" s="85" t="s">
        <v>164</v>
      </c>
      <c r="AC417" s="85" t="s">
        <v>203</v>
      </c>
      <c r="AD417" s="85"/>
      <c r="AE417" s="85">
        <v>1014265620</v>
      </c>
      <c r="AF417" s="85">
        <v>6</v>
      </c>
      <c r="AG417" s="89">
        <v>34825</v>
      </c>
      <c r="AH417" s="85" t="s">
        <v>4735</v>
      </c>
      <c r="AI417" s="85"/>
      <c r="AJ417" s="92">
        <v>3229480124</v>
      </c>
      <c r="AK417" s="85" t="s">
        <v>4736</v>
      </c>
      <c r="AL417" s="85" t="s">
        <v>3187</v>
      </c>
      <c r="AM417" s="85" t="s">
        <v>222</v>
      </c>
      <c r="AN417" s="85" t="s">
        <v>4646</v>
      </c>
      <c r="AO417" s="85">
        <v>80912935</v>
      </c>
      <c r="AP417" s="85" t="s">
        <v>4647</v>
      </c>
      <c r="AQ417" s="85"/>
      <c r="AR417" s="85"/>
      <c r="AS417" s="89">
        <v>46062</v>
      </c>
      <c r="AT417" s="85"/>
      <c r="AU417" s="85"/>
      <c r="AV417" s="85"/>
      <c r="AW417" s="85"/>
      <c r="AX417" s="85" t="s">
        <v>4648</v>
      </c>
      <c r="AY417" s="85" t="s">
        <v>147</v>
      </c>
      <c r="AZ417" s="105">
        <v>46036</v>
      </c>
      <c r="BA417" s="105">
        <v>46036</v>
      </c>
      <c r="BB417" s="115">
        <v>87109000</v>
      </c>
      <c r="BC417" s="105">
        <v>46041</v>
      </c>
      <c r="BD417" s="105">
        <v>46371</v>
      </c>
      <c r="BE417" s="105">
        <f t="shared" si="16"/>
        <v>46371</v>
      </c>
      <c r="BF417" s="122"/>
      <c r="BG417" s="85" t="s">
        <v>148</v>
      </c>
      <c r="BH417" s="110">
        <v>7919000</v>
      </c>
      <c r="BI417" s="85"/>
      <c r="BJ417" s="85"/>
      <c r="BK417" s="85"/>
      <c r="BL417" s="85"/>
      <c r="BM417" s="85"/>
      <c r="BN417" s="85"/>
      <c r="BO417" s="85"/>
      <c r="BP417" s="85"/>
      <c r="BQ417" s="85"/>
      <c r="BR417" s="85"/>
      <c r="BS417" s="85"/>
      <c r="BT417" s="85"/>
      <c r="BU417" s="85"/>
      <c r="BV417" s="85"/>
      <c r="BW417" s="85"/>
      <c r="BX417" s="85"/>
      <c r="BY417" s="85"/>
      <c r="BZ417" s="85"/>
      <c r="CA417" s="85"/>
      <c r="CB417" s="85"/>
      <c r="CC417" s="85"/>
      <c r="CD417" s="85"/>
      <c r="CE417" s="85"/>
      <c r="CF417" s="85"/>
      <c r="CG417" s="85"/>
      <c r="CH417" s="85"/>
      <c r="CI417" s="85"/>
      <c r="CJ417" s="85"/>
      <c r="CK417" s="85"/>
      <c r="CL417" s="85">
        <v>0</v>
      </c>
      <c r="CM417" s="110">
        <v>87109000</v>
      </c>
      <c r="CN417" s="85"/>
      <c r="CO417" s="89">
        <v>46371</v>
      </c>
      <c r="CP417" s="89">
        <f t="shared" si="15"/>
        <v>46551</v>
      </c>
      <c r="CQ417" s="115">
        <v>87109000</v>
      </c>
      <c r="CR417" s="85" t="s">
        <v>149</v>
      </c>
      <c r="CS417" s="89">
        <v>46037</v>
      </c>
      <c r="CT417" s="128">
        <v>3346101069832</v>
      </c>
      <c r="CU417" s="85"/>
      <c r="CV417" s="85"/>
      <c r="CW417" s="85" t="s">
        <v>4737</v>
      </c>
      <c r="CX417" s="85" t="s">
        <v>203</v>
      </c>
      <c r="CY417" s="85" t="s">
        <v>2025</v>
      </c>
      <c r="CZ417" s="85">
        <v>2537</v>
      </c>
      <c r="DA417" s="85" t="s">
        <v>152</v>
      </c>
      <c r="DB417" s="85">
        <v>1</v>
      </c>
      <c r="DC417" s="85" t="s">
        <v>153</v>
      </c>
      <c r="DD417" s="85"/>
      <c r="DE417" s="85"/>
      <c r="DF417" s="85"/>
      <c r="DG417" s="85"/>
      <c r="DH417" s="85"/>
      <c r="DI417" s="85"/>
      <c r="DJ417" s="85"/>
      <c r="DK417" s="85"/>
      <c r="DL417" s="85"/>
      <c r="DM417" s="85"/>
      <c r="DN417" s="85"/>
      <c r="DO417" s="85"/>
      <c r="DP417" s="85"/>
      <c r="DQ417" s="85"/>
      <c r="DR417" s="85"/>
      <c r="DS417" s="85"/>
      <c r="DT417" s="86"/>
      <c r="DU417" s="81"/>
      <c r="DV417" s="72"/>
      <c r="DW417" s="72"/>
      <c r="DX417" s="72"/>
      <c r="DY417" s="72"/>
      <c r="DZ417" s="74"/>
      <c r="EA417" s="68"/>
      <c r="EB417" s="68"/>
      <c r="EC417" s="68"/>
      <c r="ED417" s="68"/>
      <c r="EE417" s="68"/>
      <c r="EF417" s="68"/>
      <c r="EG417" s="68"/>
      <c r="EH417" s="68"/>
      <c r="EI417" s="68"/>
      <c r="EJ417" s="68"/>
      <c r="EK417" s="68"/>
    </row>
    <row r="418" spans="1:141" ht="30" customHeight="1">
      <c r="A418" s="3" t="s">
        <v>4104</v>
      </c>
      <c r="B418" s="84">
        <v>2026</v>
      </c>
      <c r="C418" s="85" t="s">
        <v>4738</v>
      </c>
      <c r="D418" s="85"/>
      <c r="E418" s="85" t="s">
        <v>125</v>
      </c>
      <c r="F418" s="85">
        <v>145430</v>
      </c>
      <c r="G418" s="89">
        <v>46037</v>
      </c>
      <c r="H418" s="85" t="s">
        <v>4739</v>
      </c>
      <c r="I418" s="85" t="s">
        <v>4740</v>
      </c>
      <c r="J418" s="92" t="s">
        <v>4741</v>
      </c>
      <c r="K418" s="92" t="s">
        <v>4742</v>
      </c>
      <c r="L418" s="85" t="s">
        <v>4743</v>
      </c>
      <c r="M418" s="85" t="s">
        <v>4744</v>
      </c>
      <c r="N418" s="85">
        <v>80111700</v>
      </c>
      <c r="O418" s="85" t="s">
        <v>4745</v>
      </c>
      <c r="P418" s="85" t="s">
        <v>4746</v>
      </c>
      <c r="Q418" s="85">
        <v>163</v>
      </c>
      <c r="R418" s="89">
        <v>46031</v>
      </c>
      <c r="S418" s="85">
        <v>398</v>
      </c>
      <c r="T418" s="89">
        <v>46041</v>
      </c>
      <c r="U418" s="85" t="s">
        <v>134</v>
      </c>
      <c r="V418" s="85" t="s">
        <v>135</v>
      </c>
      <c r="W418" s="85" t="s">
        <v>136</v>
      </c>
      <c r="X418" s="85">
        <v>1</v>
      </c>
      <c r="Y418" s="85" t="s">
        <v>4747</v>
      </c>
      <c r="Z418" s="85" t="s">
        <v>4743</v>
      </c>
      <c r="AA418" s="85" t="s">
        <v>138</v>
      </c>
      <c r="AB418" s="85" t="s">
        <v>164</v>
      </c>
      <c r="AC418" s="85" t="s">
        <v>203</v>
      </c>
      <c r="AD418" s="85"/>
      <c r="AE418" s="85">
        <v>1019152243</v>
      </c>
      <c r="AF418" s="85">
        <v>5</v>
      </c>
      <c r="AG418" s="89">
        <v>36450</v>
      </c>
      <c r="AH418" s="85" t="s">
        <v>4748</v>
      </c>
      <c r="AI418" s="85"/>
      <c r="AJ418" s="92">
        <v>3168284425</v>
      </c>
      <c r="AK418" s="85" t="s">
        <v>4749</v>
      </c>
      <c r="AL418" s="85" t="s">
        <v>3187</v>
      </c>
      <c r="AM418" s="85" t="s">
        <v>144</v>
      </c>
      <c r="AN418" s="85" t="s">
        <v>4646</v>
      </c>
      <c r="AO418" s="85">
        <v>80912935</v>
      </c>
      <c r="AP418" s="85" t="s">
        <v>4647</v>
      </c>
      <c r="AQ418" s="85"/>
      <c r="AR418" s="85"/>
      <c r="AS418" s="89">
        <v>46062</v>
      </c>
      <c r="AT418" s="85"/>
      <c r="AU418" s="85"/>
      <c r="AV418" s="85"/>
      <c r="AW418" s="85"/>
      <c r="AX418" s="85" t="s">
        <v>4648</v>
      </c>
      <c r="AY418" s="85" t="s">
        <v>147</v>
      </c>
      <c r="AZ418" s="105">
        <v>46036</v>
      </c>
      <c r="BA418" s="105">
        <v>46037</v>
      </c>
      <c r="BB418" s="115">
        <v>63844000</v>
      </c>
      <c r="BC418" s="105">
        <v>46041</v>
      </c>
      <c r="BD418" s="105">
        <v>46374</v>
      </c>
      <c r="BE418" s="105">
        <f t="shared" si="16"/>
        <v>46374</v>
      </c>
      <c r="BF418" s="122"/>
      <c r="BG418" s="85" t="s">
        <v>148</v>
      </c>
      <c r="BH418" s="110">
        <v>5804000</v>
      </c>
      <c r="BI418" s="85"/>
      <c r="BJ418" s="85"/>
      <c r="BK418" s="85"/>
      <c r="BL418" s="85"/>
      <c r="BM418" s="85"/>
      <c r="BN418" s="85"/>
      <c r="BO418" s="85"/>
      <c r="BP418" s="85"/>
      <c r="BQ418" s="85"/>
      <c r="BR418" s="85"/>
      <c r="BS418" s="85"/>
      <c r="BT418" s="85"/>
      <c r="BU418" s="85"/>
      <c r="BV418" s="85"/>
      <c r="BW418" s="85"/>
      <c r="BX418" s="85"/>
      <c r="BY418" s="85"/>
      <c r="BZ418" s="85"/>
      <c r="CA418" s="85"/>
      <c r="CB418" s="85"/>
      <c r="CC418" s="85"/>
      <c r="CD418" s="85"/>
      <c r="CE418" s="85"/>
      <c r="CF418" s="85"/>
      <c r="CG418" s="85"/>
      <c r="CH418" s="85"/>
      <c r="CI418" s="85"/>
      <c r="CJ418" s="85"/>
      <c r="CK418" s="85"/>
      <c r="CL418" s="85">
        <v>0</v>
      </c>
      <c r="CM418" s="110">
        <v>63844000</v>
      </c>
      <c r="CN418" s="85"/>
      <c r="CO418" s="89">
        <v>46374</v>
      </c>
      <c r="CP418" s="89">
        <f t="shared" si="15"/>
        <v>46554</v>
      </c>
      <c r="CQ418" s="115">
        <v>63844000</v>
      </c>
      <c r="CR418" s="85" t="s">
        <v>223</v>
      </c>
      <c r="CS418" s="89">
        <v>46037</v>
      </c>
      <c r="CT418" s="128">
        <v>2146101128727</v>
      </c>
      <c r="CU418" s="85"/>
      <c r="CV418" s="85"/>
      <c r="CW418" s="85" t="s">
        <v>4750</v>
      </c>
      <c r="CX418" s="85" t="s">
        <v>203</v>
      </c>
      <c r="CY418" s="85" t="s">
        <v>4751</v>
      </c>
      <c r="CZ418" s="85">
        <v>2537</v>
      </c>
      <c r="DA418" s="85" t="s">
        <v>152</v>
      </c>
      <c r="DB418" s="85">
        <v>1</v>
      </c>
      <c r="DC418" s="85" t="s">
        <v>153</v>
      </c>
      <c r="DD418" s="85"/>
      <c r="DE418" s="85"/>
      <c r="DF418" s="85"/>
      <c r="DG418" s="85"/>
      <c r="DH418" s="85"/>
      <c r="DI418" s="85"/>
      <c r="DJ418" s="85"/>
      <c r="DK418" s="85"/>
      <c r="DL418" s="85"/>
      <c r="DM418" s="85"/>
      <c r="DN418" s="85"/>
      <c r="DO418" s="85"/>
      <c r="DP418" s="85"/>
      <c r="DQ418" s="85"/>
      <c r="DR418" s="85"/>
      <c r="DS418" s="85"/>
      <c r="DT418" s="86"/>
      <c r="DU418" s="81"/>
      <c r="DV418" s="72"/>
      <c r="DW418" s="72"/>
      <c r="DX418" s="72"/>
      <c r="DY418" s="72"/>
      <c r="DZ418" s="74"/>
      <c r="EA418" s="68"/>
      <c r="EB418" s="68"/>
      <c r="EC418" s="68"/>
      <c r="ED418" s="68"/>
      <c r="EE418" s="68"/>
      <c r="EF418" s="68"/>
      <c r="EG418" s="68"/>
      <c r="EH418" s="68"/>
      <c r="EI418" s="68"/>
      <c r="EJ418" s="68"/>
      <c r="EK418" s="68"/>
    </row>
    <row r="419" spans="1:141" ht="30" customHeight="1">
      <c r="A419" s="3" t="s">
        <v>4104</v>
      </c>
      <c r="B419" s="84">
        <v>2026</v>
      </c>
      <c r="C419" s="85" t="s">
        <v>4752</v>
      </c>
      <c r="D419" s="85"/>
      <c r="E419" s="85" t="s">
        <v>125</v>
      </c>
      <c r="F419" s="85">
        <v>145567</v>
      </c>
      <c r="G419" s="89">
        <v>46041</v>
      </c>
      <c r="H419" s="85" t="s">
        <v>4753</v>
      </c>
      <c r="I419" s="85" t="s">
        <v>4754</v>
      </c>
      <c r="J419" s="92" t="s">
        <v>4755</v>
      </c>
      <c r="K419" s="92" t="s">
        <v>4756</v>
      </c>
      <c r="L419" s="85" t="s">
        <v>4757</v>
      </c>
      <c r="M419" s="85" t="s">
        <v>4758</v>
      </c>
      <c r="N419" s="85">
        <v>80111700</v>
      </c>
      <c r="O419" s="85" t="s">
        <v>4759</v>
      </c>
      <c r="P419" s="85" t="s">
        <v>4760</v>
      </c>
      <c r="Q419" s="85">
        <v>48</v>
      </c>
      <c r="R419" s="89">
        <v>46028</v>
      </c>
      <c r="S419" s="85">
        <v>399</v>
      </c>
      <c r="T419" s="89">
        <v>46041</v>
      </c>
      <c r="U419" s="85" t="s">
        <v>134</v>
      </c>
      <c r="V419" s="85" t="s">
        <v>135</v>
      </c>
      <c r="W419" s="85" t="s">
        <v>136</v>
      </c>
      <c r="X419" s="85">
        <v>1</v>
      </c>
      <c r="Y419" s="85" t="s">
        <v>4734</v>
      </c>
      <c r="Z419" s="85" t="s">
        <v>4757</v>
      </c>
      <c r="AA419" s="85" t="s">
        <v>138</v>
      </c>
      <c r="AB419" s="85" t="s">
        <v>164</v>
      </c>
      <c r="AC419" s="85" t="s">
        <v>203</v>
      </c>
      <c r="AD419" s="85"/>
      <c r="AE419" s="85">
        <v>79545693</v>
      </c>
      <c r="AF419" s="85">
        <v>0</v>
      </c>
      <c r="AG419" s="89">
        <v>25747</v>
      </c>
      <c r="AH419" s="85" t="s">
        <v>4761</v>
      </c>
      <c r="AI419" s="85"/>
      <c r="AJ419" s="92">
        <v>3105563911</v>
      </c>
      <c r="AK419" s="85" t="s">
        <v>4762</v>
      </c>
      <c r="AL419" s="85" t="s">
        <v>3187</v>
      </c>
      <c r="AM419" s="85" t="s">
        <v>234</v>
      </c>
      <c r="AN419" s="85" t="s">
        <v>4646</v>
      </c>
      <c r="AO419" s="85">
        <v>80912935</v>
      </c>
      <c r="AP419" s="85" t="s">
        <v>4647</v>
      </c>
      <c r="AQ419" s="85"/>
      <c r="AR419" s="85"/>
      <c r="AS419" s="89">
        <v>46062</v>
      </c>
      <c r="AT419" s="85"/>
      <c r="AU419" s="85"/>
      <c r="AV419" s="85"/>
      <c r="AW419" s="85"/>
      <c r="AX419" s="85" t="s">
        <v>4648</v>
      </c>
      <c r="AY419" s="85" t="s">
        <v>147</v>
      </c>
      <c r="AZ419" s="105">
        <v>46036</v>
      </c>
      <c r="BA419" s="105">
        <v>46037</v>
      </c>
      <c r="BB419" s="115">
        <v>63352000</v>
      </c>
      <c r="BC419" s="105">
        <v>46042</v>
      </c>
      <c r="BD419" s="105">
        <v>46284</v>
      </c>
      <c r="BE419" s="105">
        <f t="shared" si="16"/>
        <v>46284</v>
      </c>
      <c r="BF419" s="122"/>
      <c r="BG419" s="85" t="s">
        <v>929</v>
      </c>
      <c r="BH419" s="110">
        <v>7919000</v>
      </c>
      <c r="BI419" s="85"/>
      <c r="BJ419" s="85"/>
      <c r="BK419" s="85"/>
      <c r="BL419" s="85"/>
      <c r="BM419" s="85"/>
      <c r="BN419" s="85"/>
      <c r="BO419" s="85"/>
      <c r="BP419" s="85"/>
      <c r="BQ419" s="85"/>
      <c r="BR419" s="85"/>
      <c r="BS419" s="85"/>
      <c r="BT419" s="85"/>
      <c r="BU419" s="85"/>
      <c r="BV419" s="85"/>
      <c r="BW419" s="85"/>
      <c r="BX419" s="85"/>
      <c r="BY419" s="85"/>
      <c r="BZ419" s="85"/>
      <c r="CA419" s="85"/>
      <c r="CB419" s="85"/>
      <c r="CC419" s="85"/>
      <c r="CD419" s="85"/>
      <c r="CE419" s="85"/>
      <c r="CF419" s="85"/>
      <c r="CG419" s="85"/>
      <c r="CH419" s="85"/>
      <c r="CI419" s="85"/>
      <c r="CJ419" s="85"/>
      <c r="CK419" s="85"/>
      <c r="CL419" s="85">
        <v>0</v>
      </c>
      <c r="CM419" s="110">
        <v>63352000</v>
      </c>
      <c r="CN419" s="85"/>
      <c r="CO419" s="89">
        <v>46284</v>
      </c>
      <c r="CP419" s="89">
        <f t="shared" si="15"/>
        <v>46464</v>
      </c>
      <c r="CQ419" s="115">
        <v>63352000</v>
      </c>
      <c r="CR419" s="85" t="s">
        <v>149</v>
      </c>
      <c r="CS419" s="89">
        <v>46041</v>
      </c>
      <c r="CT419" s="128">
        <v>1146101098013</v>
      </c>
      <c r="CU419" s="85"/>
      <c r="CV419" s="85"/>
      <c r="CW419" s="85" t="s">
        <v>4737</v>
      </c>
      <c r="CX419" s="85" t="s">
        <v>203</v>
      </c>
      <c r="CY419" s="85" t="s">
        <v>957</v>
      </c>
      <c r="CZ419" s="85">
        <v>2537</v>
      </c>
      <c r="DA419" s="85" t="s">
        <v>152</v>
      </c>
      <c r="DB419" s="85">
        <v>1</v>
      </c>
      <c r="DC419" s="85" t="s">
        <v>153</v>
      </c>
      <c r="DD419" s="85"/>
      <c r="DE419" s="85"/>
      <c r="DF419" s="85"/>
      <c r="DG419" s="85"/>
      <c r="DH419" s="85"/>
      <c r="DI419" s="85"/>
      <c r="DJ419" s="85"/>
      <c r="DK419" s="85"/>
      <c r="DL419" s="85"/>
      <c r="DM419" s="85"/>
      <c r="DN419" s="85"/>
      <c r="DO419" s="85"/>
      <c r="DP419" s="85"/>
      <c r="DQ419" s="85"/>
      <c r="DR419" s="85"/>
      <c r="DS419" s="85"/>
      <c r="DT419" s="86"/>
      <c r="DU419" s="81"/>
      <c r="DV419" s="72"/>
      <c r="DW419" s="72"/>
      <c r="DX419" s="72"/>
      <c r="DY419" s="72"/>
      <c r="DZ419" s="74"/>
      <c r="EA419" s="68"/>
      <c r="EB419" s="68"/>
      <c r="EC419" s="68"/>
      <c r="ED419" s="68"/>
      <c r="EE419" s="68"/>
      <c r="EF419" s="68"/>
      <c r="EG419" s="68"/>
      <c r="EH419" s="68"/>
      <c r="EI419" s="68"/>
      <c r="EJ419" s="68"/>
      <c r="EK419" s="68"/>
    </row>
    <row r="420" spans="1:141" ht="30" customHeight="1">
      <c r="A420" s="3" t="s">
        <v>4104</v>
      </c>
      <c r="B420" s="84">
        <v>2026</v>
      </c>
      <c r="C420" s="85" t="s">
        <v>4763</v>
      </c>
      <c r="D420" s="85"/>
      <c r="E420" s="85" t="s">
        <v>125</v>
      </c>
      <c r="F420" s="85">
        <v>151813</v>
      </c>
      <c r="G420" s="89">
        <v>46037</v>
      </c>
      <c r="H420" s="85" t="s">
        <v>4764</v>
      </c>
      <c r="I420" s="85" t="s">
        <v>4765</v>
      </c>
      <c r="J420" s="92" t="s">
        <v>4766</v>
      </c>
      <c r="K420" s="92" t="s">
        <v>4767</v>
      </c>
      <c r="L420" s="85" t="s">
        <v>4768</v>
      </c>
      <c r="M420" s="85" t="s">
        <v>4769</v>
      </c>
      <c r="N420" s="85">
        <v>80111700</v>
      </c>
      <c r="O420" s="85" t="s">
        <v>4770</v>
      </c>
      <c r="P420" s="85" t="s">
        <v>4771</v>
      </c>
      <c r="Q420" s="85">
        <v>150</v>
      </c>
      <c r="R420" s="89">
        <v>46028</v>
      </c>
      <c r="S420" s="85">
        <v>1725</v>
      </c>
      <c r="T420" s="89">
        <v>46042</v>
      </c>
      <c r="U420" s="85" t="s">
        <v>134</v>
      </c>
      <c r="V420" s="85" t="s">
        <v>135</v>
      </c>
      <c r="W420" s="85" t="s">
        <v>136</v>
      </c>
      <c r="X420" s="85">
        <v>1</v>
      </c>
      <c r="Y420" s="85" t="s">
        <v>4772</v>
      </c>
      <c r="Z420" s="85" t="s">
        <v>4768</v>
      </c>
      <c r="AA420" s="85" t="s">
        <v>138</v>
      </c>
      <c r="AB420" s="85" t="s">
        <v>139</v>
      </c>
      <c r="AC420" s="85" t="s">
        <v>203</v>
      </c>
      <c r="AD420" s="85"/>
      <c r="AE420" s="85">
        <v>1052414327</v>
      </c>
      <c r="AF420" s="85">
        <v>0</v>
      </c>
      <c r="AG420" s="89">
        <v>36109</v>
      </c>
      <c r="AH420" s="85" t="s">
        <v>4773</v>
      </c>
      <c r="AI420" s="85"/>
      <c r="AJ420" s="92">
        <v>3229743624</v>
      </c>
      <c r="AK420" s="85" t="s">
        <v>4774</v>
      </c>
      <c r="AL420" s="85" t="s">
        <v>3187</v>
      </c>
      <c r="AM420" s="85" t="s">
        <v>385</v>
      </c>
      <c r="AN420" s="85" t="s">
        <v>4646</v>
      </c>
      <c r="AO420" s="85">
        <v>80912935</v>
      </c>
      <c r="AP420" s="85" t="s">
        <v>4647</v>
      </c>
      <c r="AQ420" s="85"/>
      <c r="AR420" s="85"/>
      <c r="AS420" s="89">
        <v>46062</v>
      </c>
      <c r="AT420" s="85"/>
      <c r="AU420" s="85"/>
      <c r="AV420" s="85"/>
      <c r="AW420" s="85"/>
      <c r="AX420" s="85" t="s">
        <v>4648</v>
      </c>
      <c r="AY420" s="85" t="s">
        <v>147</v>
      </c>
      <c r="AZ420" s="105">
        <v>46036</v>
      </c>
      <c r="BA420" s="105">
        <v>46038</v>
      </c>
      <c r="BB420" s="115">
        <v>46432000</v>
      </c>
      <c r="BC420" s="105">
        <v>46042</v>
      </c>
      <c r="BD420" s="105">
        <v>46284</v>
      </c>
      <c r="BE420" s="105">
        <f t="shared" si="16"/>
        <v>46284</v>
      </c>
      <c r="BF420" s="122"/>
      <c r="BG420" s="85" t="s">
        <v>929</v>
      </c>
      <c r="BH420" s="110">
        <v>5804000</v>
      </c>
      <c r="BI420" s="85"/>
      <c r="BJ420" s="85"/>
      <c r="BK420" s="85"/>
      <c r="BL420" s="85"/>
      <c r="BM420" s="85"/>
      <c r="BN420" s="85"/>
      <c r="BO420" s="85"/>
      <c r="BP420" s="85"/>
      <c r="BQ420" s="85"/>
      <c r="BR420" s="85"/>
      <c r="BS420" s="85"/>
      <c r="BT420" s="85"/>
      <c r="BU420" s="85"/>
      <c r="BV420" s="85"/>
      <c r="BW420" s="85"/>
      <c r="BX420" s="85"/>
      <c r="BY420" s="85"/>
      <c r="BZ420" s="85"/>
      <c r="CA420" s="85"/>
      <c r="CB420" s="85"/>
      <c r="CC420" s="85"/>
      <c r="CD420" s="85"/>
      <c r="CE420" s="85"/>
      <c r="CF420" s="85"/>
      <c r="CG420" s="85"/>
      <c r="CH420" s="85"/>
      <c r="CI420" s="85"/>
      <c r="CJ420" s="85"/>
      <c r="CK420" s="85"/>
      <c r="CL420" s="85">
        <v>0</v>
      </c>
      <c r="CM420" s="110">
        <v>46432000</v>
      </c>
      <c r="CN420" s="85"/>
      <c r="CO420" s="89">
        <v>46284</v>
      </c>
      <c r="CP420" s="89">
        <f t="shared" si="15"/>
        <v>46464</v>
      </c>
      <c r="CQ420" s="115">
        <v>46432000</v>
      </c>
      <c r="CR420" s="85" t="s">
        <v>223</v>
      </c>
      <c r="CS420" s="89">
        <v>46041</v>
      </c>
      <c r="CT420" s="128">
        <v>5146101024574</v>
      </c>
      <c r="CU420" s="85"/>
      <c r="CV420" s="85"/>
      <c r="CW420" s="85" t="s">
        <v>4775</v>
      </c>
      <c r="CX420" s="85" t="s">
        <v>203</v>
      </c>
      <c r="CY420" s="85" t="s">
        <v>957</v>
      </c>
      <c r="CZ420" s="85">
        <v>2537</v>
      </c>
      <c r="DA420" s="85" t="s">
        <v>152</v>
      </c>
      <c r="DB420" s="85">
        <v>1</v>
      </c>
      <c r="DC420" s="85" t="s">
        <v>153</v>
      </c>
      <c r="DD420" s="85"/>
      <c r="DE420" s="85"/>
      <c r="DF420" s="85"/>
      <c r="DG420" s="85"/>
      <c r="DH420" s="85"/>
      <c r="DI420" s="85"/>
      <c r="DJ420" s="85"/>
      <c r="DK420" s="85"/>
      <c r="DL420" s="85"/>
      <c r="DM420" s="85"/>
      <c r="DN420" s="85"/>
      <c r="DO420" s="85"/>
      <c r="DP420" s="85"/>
      <c r="DQ420" s="85"/>
      <c r="DR420" s="85"/>
      <c r="DS420" s="85"/>
      <c r="DT420" s="86"/>
      <c r="DU420" s="81"/>
      <c r="DV420" s="72"/>
      <c r="DW420" s="72"/>
      <c r="DX420" s="72"/>
      <c r="DY420" s="72"/>
      <c r="DZ420" s="74"/>
      <c r="EA420" s="68"/>
      <c r="EB420" s="68"/>
      <c r="EC420" s="68"/>
      <c r="ED420" s="68"/>
      <c r="EE420" s="68"/>
      <c r="EF420" s="68"/>
      <c r="EG420" s="68"/>
      <c r="EH420" s="68"/>
      <c r="EI420" s="68"/>
      <c r="EJ420" s="68"/>
      <c r="EK420" s="68"/>
    </row>
    <row r="421" spans="1:141" ht="30" customHeight="1">
      <c r="A421" s="3" t="s">
        <v>4104</v>
      </c>
      <c r="B421" s="84">
        <v>2026</v>
      </c>
      <c r="C421" s="85" t="s">
        <v>4776</v>
      </c>
      <c r="D421" s="85"/>
      <c r="E421" s="85" t="s">
        <v>125</v>
      </c>
      <c r="F421" s="85">
        <v>150321</v>
      </c>
      <c r="G421" s="89">
        <v>46038</v>
      </c>
      <c r="H421" s="85" t="s">
        <v>4777</v>
      </c>
      <c r="I421" s="85" t="s">
        <v>4778</v>
      </c>
      <c r="J421" s="92" t="s">
        <v>4779</v>
      </c>
      <c r="K421" s="92" t="s">
        <v>4780</v>
      </c>
      <c r="L421" s="85" t="s">
        <v>4781</v>
      </c>
      <c r="M421" s="85" t="s">
        <v>4782</v>
      </c>
      <c r="N421" s="85">
        <v>80111700</v>
      </c>
      <c r="O421" s="85" t="s">
        <v>4783</v>
      </c>
      <c r="P421" s="85" t="s">
        <v>4784</v>
      </c>
      <c r="Q421" s="85">
        <v>196</v>
      </c>
      <c r="R421" s="89">
        <v>46031</v>
      </c>
      <c r="S421" s="85">
        <v>1726</v>
      </c>
      <c r="T421" s="89">
        <v>46042</v>
      </c>
      <c r="U421" s="85" t="s">
        <v>4785</v>
      </c>
      <c r="V421" s="85" t="s">
        <v>135</v>
      </c>
      <c r="W421" s="85" t="s">
        <v>136</v>
      </c>
      <c r="X421" s="85">
        <v>1</v>
      </c>
      <c r="Y421" s="85" t="s">
        <v>4786</v>
      </c>
      <c r="Z421" s="85" t="s">
        <v>4781</v>
      </c>
      <c r="AA421" s="85" t="s">
        <v>138</v>
      </c>
      <c r="AB421" s="85" t="s">
        <v>139</v>
      </c>
      <c r="AC421" s="85" t="s">
        <v>218</v>
      </c>
      <c r="AD421" s="85"/>
      <c r="AE421" s="85">
        <v>1018406903</v>
      </c>
      <c r="AF421" s="85">
        <v>6</v>
      </c>
      <c r="AG421" s="89">
        <v>33738</v>
      </c>
      <c r="AH421" s="85" t="s">
        <v>4787</v>
      </c>
      <c r="AI421" s="85"/>
      <c r="AJ421" s="92">
        <v>3152748233</v>
      </c>
      <c r="AK421" s="85" t="s">
        <v>4788</v>
      </c>
      <c r="AL421" s="85" t="s">
        <v>3187</v>
      </c>
      <c r="AM421" s="85" t="s">
        <v>234</v>
      </c>
      <c r="AN421" s="85" t="s">
        <v>4646</v>
      </c>
      <c r="AO421" s="85">
        <v>80912935</v>
      </c>
      <c r="AP421" s="85" t="s">
        <v>4647</v>
      </c>
      <c r="AQ421" s="85"/>
      <c r="AR421" s="85"/>
      <c r="AS421" s="89">
        <v>46062</v>
      </c>
      <c r="AT421" s="85"/>
      <c r="AU421" s="85"/>
      <c r="AV421" s="85"/>
      <c r="AW421" s="85"/>
      <c r="AX421" s="85" t="s">
        <v>4648</v>
      </c>
      <c r="AY421" s="85" t="s">
        <v>147</v>
      </c>
      <c r="AZ421" s="105">
        <v>46036</v>
      </c>
      <c r="BA421" s="105">
        <v>46037</v>
      </c>
      <c r="BB421" s="115">
        <v>63352000</v>
      </c>
      <c r="BC421" s="105">
        <v>46042</v>
      </c>
      <c r="BD421" s="105">
        <v>46284</v>
      </c>
      <c r="BE421" s="105">
        <f t="shared" si="16"/>
        <v>46284</v>
      </c>
      <c r="BF421" s="122"/>
      <c r="BG421" s="85" t="s">
        <v>929</v>
      </c>
      <c r="BH421" s="110">
        <v>7919000</v>
      </c>
      <c r="BI421" s="85"/>
      <c r="BJ421" s="85"/>
      <c r="BK421" s="85"/>
      <c r="BL421" s="85"/>
      <c r="BM421" s="85"/>
      <c r="BN421" s="85"/>
      <c r="BO421" s="85"/>
      <c r="BP421" s="85"/>
      <c r="BQ421" s="85"/>
      <c r="BR421" s="85"/>
      <c r="BS421" s="85"/>
      <c r="BT421" s="85"/>
      <c r="BU421" s="85"/>
      <c r="BV421" s="85"/>
      <c r="BW421" s="85"/>
      <c r="BX421" s="85"/>
      <c r="BY421" s="85"/>
      <c r="BZ421" s="85"/>
      <c r="CA421" s="85"/>
      <c r="CB421" s="85"/>
      <c r="CC421" s="85"/>
      <c r="CD421" s="85"/>
      <c r="CE421" s="85"/>
      <c r="CF421" s="85"/>
      <c r="CG421" s="85"/>
      <c r="CH421" s="85"/>
      <c r="CI421" s="85"/>
      <c r="CJ421" s="85"/>
      <c r="CK421" s="85"/>
      <c r="CL421" s="85">
        <v>0</v>
      </c>
      <c r="CM421" s="110">
        <v>63352000</v>
      </c>
      <c r="CN421" s="85"/>
      <c r="CO421" s="89">
        <v>46284</v>
      </c>
      <c r="CP421" s="89">
        <f t="shared" si="15"/>
        <v>46464</v>
      </c>
      <c r="CQ421" s="115">
        <v>63352000</v>
      </c>
      <c r="CR421" s="85" t="s">
        <v>149</v>
      </c>
      <c r="CS421" s="89">
        <v>46037</v>
      </c>
      <c r="CT421" s="128">
        <v>2146101128906</v>
      </c>
      <c r="CU421" s="85"/>
      <c r="CV421" s="85"/>
      <c r="CW421" s="85" t="s">
        <v>4789</v>
      </c>
      <c r="CX421" s="85" t="s">
        <v>218</v>
      </c>
      <c r="CY421" s="85" t="s">
        <v>4790</v>
      </c>
      <c r="CZ421" s="85">
        <v>2523</v>
      </c>
      <c r="DA421" s="85" t="s">
        <v>4791</v>
      </c>
      <c r="DB421" s="85">
        <v>1</v>
      </c>
      <c r="DC421" s="85" t="s">
        <v>153</v>
      </c>
      <c r="DD421" s="85"/>
      <c r="DE421" s="85"/>
      <c r="DF421" s="85"/>
      <c r="DG421" s="85"/>
      <c r="DH421" s="85"/>
      <c r="DI421" s="85"/>
      <c r="DJ421" s="85"/>
      <c r="DK421" s="85"/>
      <c r="DL421" s="85"/>
      <c r="DM421" s="85"/>
      <c r="DN421" s="85"/>
      <c r="DO421" s="85"/>
      <c r="DP421" s="85"/>
      <c r="DQ421" s="85"/>
      <c r="DR421" s="85"/>
      <c r="DS421" s="85"/>
      <c r="DT421" s="86"/>
      <c r="DU421" s="81"/>
      <c r="DV421" s="72"/>
      <c r="DW421" s="72"/>
      <c r="DX421" s="72"/>
      <c r="DY421" s="72"/>
      <c r="DZ421" s="74"/>
      <c r="EA421" s="68"/>
      <c r="EB421" s="68"/>
      <c r="EC421" s="68"/>
      <c r="ED421" s="68"/>
      <c r="EE421" s="68"/>
      <c r="EF421" s="68"/>
      <c r="EG421" s="68"/>
      <c r="EH421" s="68"/>
      <c r="EI421" s="68"/>
      <c r="EJ421" s="68"/>
      <c r="EK421" s="68"/>
    </row>
    <row r="422" spans="1:141" ht="30" customHeight="1">
      <c r="A422" s="3" t="s">
        <v>4104</v>
      </c>
      <c r="B422" s="84">
        <v>2026</v>
      </c>
      <c r="C422" s="85" t="s">
        <v>4792</v>
      </c>
      <c r="D422" s="85"/>
      <c r="E422" s="85" t="s">
        <v>125</v>
      </c>
      <c r="F422" s="85">
        <v>150321</v>
      </c>
      <c r="G422" s="89">
        <v>46044</v>
      </c>
      <c r="H422" s="85" t="s">
        <v>4777</v>
      </c>
      <c r="I422" s="85" t="s">
        <v>4793</v>
      </c>
      <c r="J422" s="92" t="s">
        <v>4794</v>
      </c>
      <c r="K422" s="92" t="s">
        <v>4795</v>
      </c>
      <c r="L422" s="85" t="s">
        <v>4796</v>
      </c>
      <c r="M422" s="85" t="s">
        <v>4782</v>
      </c>
      <c r="N422" s="85">
        <v>80111700</v>
      </c>
      <c r="O422" s="85" t="s">
        <v>4783</v>
      </c>
      <c r="P422" s="85" t="s">
        <v>4797</v>
      </c>
      <c r="Q422" s="85">
        <v>196</v>
      </c>
      <c r="R422" s="89">
        <v>46031</v>
      </c>
      <c r="S422" s="85">
        <v>1727</v>
      </c>
      <c r="T422" s="89">
        <v>46042</v>
      </c>
      <c r="U422" s="85" t="s">
        <v>4785</v>
      </c>
      <c r="V422" s="85" t="s">
        <v>135</v>
      </c>
      <c r="W422" s="85" t="s">
        <v>136</v>
      </c>
      <c r="X422" s="85">
        <v>1</v>
      </c>
      <c r="Y422" s="85" t="s">
        <v>4786</v>
      </c>
      <c r="Z422" s="85" t="s">
        <v>4796</v>
      </c>
      <c r="AA422" s="85" t="s">
        <v>138</v>
      </c>
      <c r="AB422" s="85" t="s">
        <v>139</v>
      </c>
      <c r="AC422" s="85" t="s">
        <v>140</v>
      </c>
      <c r="AD422" s="85"/>
      <c r="AE422" s="85">
        <v>1000251674</v>
      </c>
      <c r="AF422" s="85">
        <v>1</v>
      </c>
      <c r="AG422" s="89">
        <v>36544</v>
      </c>
      <c r="AH422" s="85" t="s">
        <v>4798</v>
      </c>
      <c r="AI422" s="85"/>
      <c r="AJ422" s="92">
        <v>3222181076</v>
      </c>
      <c r="AK422" s="85" t="s">
        <v>4799</v>
      </c>
      <c r="AL422" s="85" t="s">
        <v>3187</v>
      </c>
      <c r="AM422" s="85" t="s">
        <v>144</v>
      </c>
      <c r="AN422" s="85" t="s">
        <v>4646</v>
      </c>
      <c r="AO422" s="85">
        <v>80912935</v>
      </c>
      <c r="AP422" s="85" t="s">
        <v>4647</v>
      </c>
      <c r="AQ422" s="85"/>
      <c r="AR422" s="85"/>
      <c r="AS422" s="89">
        <v>46062</v>
      </c>
      <c r="AT422" s="85"/>
      <c r="AU422" s="85"/>
      <c r="AV422" s="85"/>
      <c r="AW422" s="85"/>
      <c r="AX422" s="85" t="s">
        <v>4648</v>
      </c>
      <c r="AY422" s="85" t="s">
        <v>147</v>
      </c>
      <c r="AZ422" s="105">
        <v>46036</v>
      </c>
      <c r="BA422" s="105">
        <v>46037</v>
      </c>
      <c r="BB422" s="115">
        <v>63352000</v>
      </c>
      <c r="BC422" s="105">
        <v>46043</v>
      </c>
      <c r="BD422" s="105">
        <v>46285</v>
      </c>
      <c r="BE422" s="105">
        <f t="shared" si="16"/>
        <v>46285</v>
      </c>
      <c r="BF422" s="122"/>
      <c r="BG422" s="85" t="s">
        <v>929</v>
      </c>
      <c r="BH422" s="110">
        <v>7919000</v>
      </c>
      <c r="BI422" s="85"/>
      <c r="BJ422" s="85"/>
      <c r="BK422" s="85"/>
      <c r="BL422" s="85"/>
      <c r="BM422" s="85"/>
      <c r="BN422" s="85"/>
      <c r="BO422" s="85"/>
      <c r="BP422" s="85"/>
      <c r="BQ422" s="85"/>
      <c r="BR422" s="85"/>
      <c r="BS422" s="85"/>
      <c r="BT422" s="85"/>
      <c r="BU422" s="85"/>
      <c r="BV422" s="85"/>
      <c r="BW422" s="85"/>
      <c r="BX422" s="85"/>
      <c r="BY422" s="85"/>
      <c r="BZ422" s="85"/>
      <c r="CA422" s="85"/>
      <c r="CB422" s="85"/>
      <c r="CC422" s="85"/>
      <c r="CD422" s="85"/>
      <c r="CE422" s="85"/>
      <c r="CF422" s="85"/>
      <c r="CG422" s="85"/>
      <c r="CH422" s="85"/>
      <c r="CI422" s="85"/>
      <c r="CJ422" s="85"/>
      <c r="CK422" s="85"/>
      <c r="CL422" s="85">
        <v>0</v>
      </c>
      <c r="CM422" s="110">
        <v>63352000</v>
      </c>
      <c r="CN422" s="85"/>
      <c r="CO422" s="89">
        <v>46285</v>
      </c>
      <c r="CP422" s="89">
        <f t="shared" si="15"/>
        <v>46465</v>
      </c>
      <c r="CQ422" s="115">
        <v>63352000</v>
      </c>
      <c r="CR422" s="85" t="s">
        <v>1627</v>
      </c>
      <c r="CS422" s="89">
        <v>46038</v>
      </c>
      <c r="CT422" s="128" t="s">
        <v>4800</v>
      </c>
      <c r="CU422" s="85"/>
      <c r="CV422" s="85"/>
      <c r="CW422" s="85" t="s">
        <v>4789</v>
      </c>
      <c r="CX422" s="85" t="s">
        <v>140</v>
      </c>
      <c r="CY422" s="85" t="s">
        <v>501</v>
      </c>
      <c r="CZ422" s="85">
        <v>2523</v>
      </c>
      <c r="DA422" s="85" t="s">
        <v>4791</v>
      </c>
      <c r="DB422" s="85">
        <v>1</v>
      </c>
      <c r="DC422" s="85" t="s">
        <v>153</v>
      </c>
      <c r="DD422" s="85"/>
      <c r="DE422" s="85"/>
      <c r="DF422" s="85"/>
      <c r="DG422" s="85"/>
      <c r="DH422" s="85"/>
      <c r="DI422" s="85"/>
      <c r="DJ422" s="85"/>
      <c r="DK422" s="85"/>
      <c r="DL422" s="85"/>
      <c r="DM422" s="85"/>
      <c r="DN422" s="85"/>
      <c r="DO422" s="85"/>
      <c r="DP422" s="85"/>
      <c r="DQ422" s="85"/>
      <c r="DR422" s="85"/>
      <c r="DS422" s="85"/>
      <c r="DT422" s="86"/>
      <c r="DU422" s="81"/>
      <c r="DV422" s="72"/>
      <c r="DW422" s="72"/>
      <c r="DX422" s="72"/>
      <c r="DY422" s="72"/>
      <c r="DZ422" s="74"/>
      <c r="EA422" s="68"/>
      <c r="EB422" s="68"/>
      <c r="EC422" s="68"/>
      <c r="ED422" s="68"/>
      <c r="EE422" s="68"/>
      <c r="EF422" s="68"/>
      <c r="EG422" s="68"/>
      <c r="EH422" s="68"/>
      <c r="EI422" s="68"/>
      <c r="EJ422" s="68"/>
      <c r="EK422" s="68"/>
    </row>
    <row r="423" spans="1:141" ht="30" customHeight="1">
      <c r="A423" s="3" t="s">
        <v>4104</v>
      </c>
      <c r="B423" s="84">
        <v>2026</v>
      </c>
      <c r="C423" s="85" t="s">
        <v>4801</v>
      </c>
      <c r="D423" s="85"/>
      <c r="E423" s="85" t="s">
        <v>125</v>
      </c>
      <c r="F423" s="85">
        <v>145587</v>
      </c>
      <c r="G423" s="89">
        <v>46037</v>
      </c>
      <c r="H423" s="85" t="s">
        <v>4802</v>
      </c>
      <c r="I423" s="85" t="s">
        <v>4803</v>
      </c>
      <c r="J423" s="92" t="s">
        <v>4804</v>
      </c>
      <c r="K423" s="92" t="s">
        <v>4805</v>
      </c>
      <c r="L423" s="85" t="s">
        <v>4806</v>
      </c>
      <c r="M423" s="85" t="s">
        <v>4807</v>
      </c>
      <c r="N423" s="85">
        <v>80111700</v>
      </c>
      <c r="O423" s="85" t="s">
        <v>4808</v>
      </c>
      <c r="P423" s="85" t="s">
        <v>4809</v>
      </c>
      <c r="Q423" s="85">
        <v>50</v>
      </c>
      <c r="R423" s="89">
        <v>46028</v>
      </c>
      <c r="S423" s="85">
        <v>1818</v>
      </c>
      <c r="T423" s="89">
        <v>46048</v>
      </c>
      <c r="U423" s="85" t="s">
        <v>134</v>
      </c>
      <c r="V423" s="85" t="s">
        <v>135</v>
      </c>
      <c r="W423" s="85" t="s">
        <v>136</v>
      </c>
      <c r="X423" s="85">
        <v>1</v>
      </c>
      <c r="Y423" s="85" t="s">
        <v>4810</v>
      </c>
      <c r="Z423" s="85" t="s">
        <v>4806</v>
      </c>
      <c r="AA423" s="85" t="s">
        <v>138</v>
      </c>
      <c r="AB423" s="85" t="s">
        <v>164</v>
      </c>
      <c r="AC423" s="85" t="s">
        <v>447</v>
      </c>
      <c r="AD423" s="85"/>
      <c r="AE423" s="85">
        <v>79918954</v>
      </c>
      <c r="AF423" s="85">
        <v>1</v>
      </c>
      <c r="AG423" s="89">
        <v>29522</v>
      </c>
      <c r="AH423" s="85" t="s">
        <v>4811</v>
      </c>
      <c r="AI423" s="85"/>
      <c r="AJ423" s="92">
        <v>0</v>
      </c>
      <c r="AK423" s="85" t="s">
        <v>4812</v>
      </c>
      <c r="AL423" s="85" t="s">
        <v>3187</v>
      </c>
      <c r="AM423" s="85" t="s">
        <v>144</v>
      </c>
      <c r="AN423" s="85" t="s">
        <v>4646</v>
      </c>
      <c r="AO423" s="85">
        <v>80912935</v>
      </c>
      <c r="AP423" s="85" t="s">
        <v>4647</v>
      </c>
      <c r="AQ423" s="85"/>
      <c r="AR423" s="85"/>
      <c r="AS423" s="89">
        <v>46062</v>
      </c>
      <c r="AT423" s="85"/>
      <c r="AU423" s="85"/>
      <c r="AV423" s="85"/>
      <c r="AW423" s="85"/>
      <c r="AX423" s="85" t="s">
        <v>4648</v>
      </c>
      <c r="AY423" s="85" t="s">
        <v>147</v>
      </c>
      <c r="AZ423" s="105">
        <v>46041</v>
      </c>
      <c r="BA423" s="105">
        <v>46041</v>
      </c>
      <c r="BB423" s="115">
        <v>63352000</v>
      </c>
      <c r="BC423" s="105">
        <v>46048</v>
      </c>
      <c r="BD423" s="105">
        <v>46290</v>
      </c>
      <c r="BE423" s="105">
        <f t="shared" si="16"/>
        <v>46290</v>
      </c>
      <c r="BF423" s="122"/>
      <c r="BG423" s="85" t="s">
        <v>929</v>
      </c>
      <c r="BH423" s="110">
        <v>7919000</v>
      </c>
      <c r="BI423" s="85"/>
      <c r="BJ423" s="85"/>
      <c r="BK423" s="85"/>
      <c r="BL423" s="85"/>
      <c r="BM423" s="85"/>
      <c r="BN423" s="85"/>
      <c r="BO423" s="85"/>
      <c r="BP423" s="85"/>
      <c r="BQ423" s="85"/>
      <c r="BR423" s="85"/>
      <c r="BS423" s="85"/>
      <c r="BT423" s="85"/>
      <c r="BU423" s="85"/>
      <c r="BV423" s="85"/>
      <c r="BW423" s="85"/>
      <c r="BX423" s="85"/>
      <c r="BY423" s="85"/>
      <c r="BZ423" s="85"/>
      <c r="CA423" s="85"/>
      <c r="CB423" s="85"/>
      <c r="CC423" s="85"/>
      <c r="CD423" s="85"/>
      <c r="CE423" s="85"/>
      <c r="CF423" s="85"/>
      <c r="CG423" s="85"/>
      <c r="CH423" s="85"/>
      <c r="CI423" s="85"/>
      <c r="CJ423" s="85"/>
      <c r="CK423" s="85"/>
      <c r="CL423" s="85">
        <v>0</v>
      </c>
      <c r="CM423" s="110">
        <v>63352000</v>
      </c>
      <c r="CN423" s="85"/>
      <c r="CO423" s="89">
        <v>46290</v>
      </c>
      <c r="CP423" s="89">
        <f t="shared" si="15"/>
        <v>46470</v>
      </c>
      <c r="CQ423" s="115">
        <v>63352000</v>
      </c>
      <c r="CR423" s="85" t="s">
        <v>342</v>
      </c>
      <c r="CS423" s="89">
        <v>46042</v>
      </c>
      <c r="CT423" s="128">
        <v>100428535</v>
      </c>
      <c r="CU423" s="85"/>
      <c r="CV423" s="85"/>
      <c r="CW423" s="85" t="s">
        <v>4813</v>
      </c>
      <c r="CX423" s="85" t="s">
        <v>447</v>
      </c>
      <c r="CY423" s="85" t="s">
        <v>245</v>
      </c>
      <c r="CZ423" s="85">
        <v>2537</v>
      </c>
      <c r="DA423" s="85" t="s">
        <v>152</v>
      </c>
      <c r="DB423" s="85">
        <v>1</v>
      </c>
      <c r="DC423" s="85" t="s">
        <v>153</v>
      </c>
      <c r="DD423" s="85"/>
      <c r="DE423" s="85"/>
      <c r="DF423" s="85"/>
      <c r="DG423" s="85"/>
      <c r="DH423" s="85"/>
      <c r="DI423" s="85"/>
      <c r="DJ423" s="85"/>
      <c r="DK423" s="85"/>
      <c r="DL423" s="85"/>
      <c r="DM423" s="85"/>
      <c r="DN423" s="85"/>
      <c r="DO423" s="85"/>
      <c r="DP423" s="85"/>
      <c r="DQ423" s="85"/>
      <c r="DR423" s="85"/>
      <c r="DS423" s="85"/>
      <c r="DT423" s="86"/>
      <c r="DU423" s="81"/>
      <c r="DV423" s="72"/>
      <c r="DW423" s="72"/>
      <c r="DX423" s="72"/>
      <c r="DY423" s="72"/>
      <c r="DZ423" s="74"/>
      <c r="EA423" s="68"/>
      <c r="EB423" s="68"/>
      <c r="EC423" s="68"/>
      <c r="ED423" s="68"/>
      <c r="EE423" s="68"/>
      <c r="EF423" s="68"/>
      <c r="EG423" s="68"/>
      <c r="EH423" s="68"/>
      <c r="EI423" s="68"/>
      <c r="EJ423" s="68"/>
      <c r="EK423" s="68"/>
    </row>
    <row r="424" spans="1:141" ht="30" customHeight="1">
      <c r="A424" s="3" t="s">
        <v>4104</v>
      </c>
      <c r="B424" s="84">
        <v>2026</v>
      </c>
      <c r="C424" s="85" t="s">
        <v>4814</v>
      </c>
      <c r="D424" s="85"/>
      <c r="E424" s="85" t="s">
        <v>125</v>
      </c>
      <c r="F424" s="85">
        <v>146654</v>
      </c>
      <c r="G424" s="89">
        <v>46038</v>
      </c>
      <c r="H424" s="85" t="s">
        <v>4815</v>
      </c>
      <c r="I424" s="85" t="s">
        <v>4816</v>
      </c>
      <c r="J424" s="92" t="s">
        <v>4817</v>
      </c>
      <c r="K424" s="92" t="s">
        <v>4818</v>
      </c>
      <c r="L424" s="85" t="s">
        <v>4819</v>
      </c>
      <c r="M424" s="85" t="s">
        <v>4820</v>
      </c>
      <c r="N424" s="85">
        <v>80111700</v>
      </c>
      <c r="O424" s="85" t="s">
        <v>4821</v>
      </c>
      <c r="P424" s="85" t="s">
        <v>4822</v>
      </c>
      <c r="Q424" s="85">
        <v>86</v>
      </c>
      <c r="R424" s="89">
        <v>46028</v>
      </c>
      <c r="S424" s="85">
        <v>299</v>
      </c>
      <c r="T424" s="89">
        <v>46041</v>
      </c>
      <c r="U424" s="85" t="s">
        <v>4823</v>
      </c>
      <c r="V424" s="85" t="s">
        <v>135</v>
      </c>
      <c r="W424" s="85" t="s">
        <v>136</v>
      </c>
      <c r="X424" s="85">
        <v>1</v>
      </c>
      <c r="Y424" s="85" t="s">
        <v>4824</v>
      </c>
      <c r="Z424" s="85" t="s">
        <v>4819</v>
      </c>
      <c r="AA424" s="85" t="s">
        <v>138</v>
      </c>
      <c r="AB424" s="85" t="s">
        <v>139</v>
      </c>
      <c r="AC424" s="85" t="s">
        <v>3406</v>
      </c>
      <c r="AD424" s="85"/>
      <c r="AE424" s="85">
        <v>47436280</v>
      </c>
      <c r="AF424" s="85">
        <v>9</v>
      </c>
      <c r="AG424" s="89">
        <v>28973</v>
      </c>
      <c r="AH424" s="85" t="s">
        <v>4825</v>
      </c>
      <c r="AI424" s="85"/>
      <c r="AJ424" s="92">
        <v>3112624481</v>
      </c>
      <c r="AK424" s="85" t="s">
        <v>1568</v>
      </c>
      <c r="AL424" s="85" t="s">
        <v>3187</v>
      </c>
      <c r="AM424" s="85" t="s">
        <v>169</v>
      </c>
      <c r="AN424" s="85" t="s">
        <v>4826</v>
      </c>
      <c r="AO424" s="85">
        <v>52371623</v>
      </c>
      <c r="AP424" s="85" t="s">
        <v>4827</v>
      </c>
      <c r="AQ424" s="85"/>
      <c r="AR424" s="85"/>
      <c r="AS424" s="89">
        <v>46062</v>
      </c>
      <c r="AT424" s="85"/>
      <c r="AU424" s="85"/>
      <c r="AV424" s="85"/>
      <c r="AW424" s="85"/>
      <c r="AX424" s="85" t="s">
        <v>4828</v>
      </c>
      <c r="AY424" s="85" t="s">
        <v>147</v>
      </c>
      <c r="AZ424" s="105">
        <v>46036</v>
      </c>
      <c r="BA424" s="105">
        <v>46037</v>
      </c>
      <c r="BB424" s="115">
        <v>72656000</v>
      </c>
      <c r="BC424" s="105">
        <v>46041</v>
      </c>
      <c r="BD424" s="105">
        <v>46283</v>
      </c>
      <c r="BE424" s="105">
        <f t="shared" si="16"/>
        <v>46283</v>
      </c>
      <c r="BF424" s="122"/>
      <c r="BG424" s="85" t="s">
        <v>929</v>
      </c>
      <c r="BH424" s="110">
        <v>9082000</v>
      </c>
      <c r="BI424" s="85"/>
      <c r="BJ424" s="85"/>
      <c r="BK424" s="85"/>
      <c r="BL424" s="85"/>
      <c r="BM424" s="85"/>
      <c r="BN424" s="85"/>
      <c r="BO424" s="85"/>
      <c r="BP424" s="85"/>
      <c r="BQ424" s="85"/>
      <c r="BR424" s="85"/>
      <c r="BS424" s="85"/>
      <c r="BT424" s="85"/>
      <c r="BU424" s="85"/>
      <c r="BV424" s="85"/>
      <c r="BW424" s="85"/>
      <c r="BX424" s="85"/>
      <c r="BY424" s="85"/>
      <c r="BZ424" s="85"/>
      <c r="CA424" s="85"/>
      <c r="CB424" s="85"/>
      <c r="CC424" s="85"/>
      <c r="CD424" s="85"/>
      <c r="CE424" s="85"/>
      <c r="CF424" s="85"/>
      <c r="CG424" s="85"/>
      <c r="CH424" s="85"/>
      <c r="CI424" s="85"/>
      <c r="CJ424" s="85"/>
      <c r="CK424" s="85"/>
      <c r="CL424" s="85">
        <v>0</v>
      </c>
      <c r="CM424" s="110">
        <v>72656000</v>
      </c>
      <c r="CN424" s="85"/>
      <c r="CO424" s="89">
        <v>46283</v>
      </c>
      <c r="CP424" s="89">
        <f t="shared" si="15"/>
        <v>46463</v>
      </c>
      <c r="CQ424" s="115">
        <v>72656000</v>
      </c>
      <c r="CR424" s="85" t="s">
        <v>149</v>
      </c>
      <c r="CS424" s="89">
        <v>46038</v>
      </c>
      <c r="CT424" s="128">
        <v>1146101096827</v>
      </c>
      <c r="CU424" s="85"/>
      <c r="CV424" s="85"/>
      <c r="CW424" s="85" t="s">
        <v>4829</v>
      </c>
      <c r="CX424" s="85" t="s">
        <v>3406</v>
      </c>
      <c r="CY424" s="85" t="s">
        <v>4830</v>
      </c>
      <c r="CZ424" s="85">
        <v>2309</v>
      </c>
      <c r="DA424" s="85" t="s">
        <v>4831</v>
      </c>
      <c r="DB424" s="85">
        <v>1</v>
      </c>
      <c r="DC424" s="85" t="s">
        <v>153</v>
      </c>
      <c r="DD424" s="85"/>
      <c r="DE424" s="85"/>
      <c r="DF424" s="85"/>
      <c r="DG424" s="85"/>
      <c r="DH424" s="85"/>
      <c r="DI424" s="85"/>
      <c r="DJ424" s="85"/>
      <c r="DK424" s="85"/>
      <c r="DL424" s="85"/>
      <c r="DM424" s="85"/>
      <c r="DN424" s="85"/>
      <c r="DO424" s="85"/>
      <c r="DP424" s="85"/>
      <c r="DQ424" s="85"/>
      <c r="DR424" s="85"/>
      <c r="DS424" s="85"/>
      <c r="DT424" s="86"/>
      <c r="DU424" s="81"/>
      <c r="DV424" s="72"/>
      <c r="DW424" s="72"/>
      <c r="DX424" s="72"/>
      <c r="DY424" s="72"/>
      <c r="DZ424" s="74"/>
      <c r="EA424" s="68"/>
      <c r="EB424" s="68"/>
      <c r="EC424" s="68"/>
      <c r="ED424" s="68"/>
      <c r="EE424" s="68"/>
      <c r="EF424" s="68"/>
      <c r="EG424" s="68"/>
      <c r="EH424" s="68"/>
      <c r="EI424" s="68"/>
      <c r="EJ424" s="68"/>
      <c r="EK424" s="68"/>
    </row>
    <row r="425" spans="1:141" ht="30" customHeight="1">
      <c r="A425" s="3" t="s">
        <v>4104</v>
      </c>
      <c r="B425" s="84">
        <v>2026</v>
      </c>
      <c r="C425" s="85" t="s">
        <v>4832</v>
      </c>
      <c r="D425" s="85"/>
      <c r="E425" s="85" t="s">
        <v>125</v>
      </c>
      <c r="F425" s="85">
        <v>146999</v>
      </c>
      <c r="G425" s="89">
        <v>46037</v>
      </c>
      <c r="H425" s="85" t="s">
        <v>4833</v>
      </c>
      <c r="I425" s="85" t="s">
        <v>4834</v>
      </c>
      <c r="J425" s="92" t="s">
        <v>4835</v>
      </c>
      <c r="K425" s="92" t="s">
        <v>4836</v>
      </c>
      <c r="L425" s="85" t="s">
        <v>4837</v>
      </c>
      <c r="M425" s="85" t="s">
        <v>4838</v>
      </c>
      <c r="N425" s="85">
        <v>80111700</v>
      </c>
      <c r="O425" s="85" t="s">
        <v>4839</v>
      </c>
      <c r="P425" s="85" t="s">
        <v>4840</v>
      </c>
      <c r="Q425" s="85">
        <v>91</v>
      </c>
      <c r="R425" s="89">
        <v>46028</v>
      </c>
      <c r="S425" s="85">
        <v>300</v>
      </c>
      <c r="T425" s="89">
        <v>46041</v>
      </c>
      <c r="U425" s="85" t="s">
        <v>4823</v>
      </c>
      <c r="V425" s="85" t="s">
        <v>135</v>
      </c>
      <c r="W425" s="85" t="s">
        <v>136</v>
      </c>
      <c r="X425" s="85">
        <v>1</v>
      </c>
      <c r="Y425" s="85" t="s">
        <v>4841</v>
      </c>
      <c r="Z425" s="85" t="s">
        <v>4837</v>
      </c>
      <c r="AA425" s="85" t="s">
        <v>138</v>
      </c>
      <c r="AB425" s="85" t="s">
        <v>139</v>
      </c>
      <c r="AC425" s="85" t="s">
        <v>203</v>
      </c>
      <c r="AD425" s="85"/>
      <c r="AE425" s="85">
        <v>52397949</v>
      </c>
      <c r="AF425" s="85">
        <v>7</v>
      </c>
      <c r="AG425" s="89">
        <v>29255</v>
      </c>
      <c r="AH425" s="85" t="s">
        <v>4842</v>
      </c>
      <c r="AI425" s="85"/>
      <c r="AJ425" s="92">
        <v>3203539927</v>
      </c>
      <c r="AK425" s="85" t="s">
        <v>1673</v>
      </c>
      <c r="AL425" s="85" t="s">
        <v>3187</v>
      </c>
      <c r="AM425" s="85" t="s">
        <v>144</v>
      </c>
      <c r="AN425" s="85" t="s">
        <v>4826</v>
      </c>
      <c r="AO425" s="85">
        <v>52371623</v>
      </c>
      <c r="AP425" s="85" t="s">
        <v>4827</v>
      </c>
      <c r="AQ425" s="85"/>
      <c r="AR425" s="85"/>
      <c r="AS425" s="89">
        <v>46062</v>
      </c>
      <c r="AT425" s="85"/>
      <c r="AU425" s="85"/>
      <c r="AV425" s="85"/>
      <c r="AW425" s="85"/>
      <c r="AX425" s="85" t="s">
        <v>4828</v>
      </c>
      <c r="AY425" s="85" t="s">
        <v>147</v>
      </c>
      <c r="AZ425" s="105">
        <v>46037</v>
      </c>
      <c r="BA425" s="105">
        <v>46038</v>
      </c>
      <c r="BB425" s="115">
        <v>63352000</v>
      </c>
      <c r="BC425" s="105">
        <v>46041</v>
      </c>
      <c r="BD425" s="105">
        <v>46283</v>
      </c>
      <c r="BE425" s="105">
        <f t="shared" si="16"/>
        <v>46283</v>
      </c>
      <c r="BF425" s="122"/>
      <c r="BG425" s="85" t="s">
        <v>929</v>
      </c>
      <c r="BH425" s="110">
        <v>7919000</v>
      </c>
      <c r="BI425" s="85"/>
      <c r="BJ425" s="85"/>
      <c r="BK425" s="85"/>
      <c r="BL425" s="85"/>
      <c r="BM425" s="85"/>
      <c r="BN425" s="85"/>
      <c r="BO425" s="85"/>
      <c r="BP425" s="85"/>
      <c r="BQ425" s="85"/>
      <c r="BR425" s="85"/>
      <c r="BS425" s="85"/>
      <c r="BT425" s="85"/>
      <c r="BU425" s="85"/>
      <c r="BV425" s="85"/>
      <c r="BW425" s="85"/>
      <c r="BX425" s="85"/>
      <c r="BY425" s="85"/>
      <c r="BZ425" s="85"/>
      <c r="CA425" s="85"/>
      <c r="CB425" s="85"/>
      <c r="CC425" s="85"/>
      <c r="CD425" s="85"/>
      <c r="CE425" s="85"/>
      <c r="CF425" s="85"/>
      <c r="CG425" s="85"/>
      <c r="CH425" s="85"/>
      <c r="CI425" s="85"/>
      <c r="CJ425" s="85"/>
      <c r="CK425" s="85"/>
      <c r="CL425" s="85">
        <v>0</v>
      </c>
      <c r="CM425" s="110">
        <v>63352000</v>
      </c>
      <c r="CN425" s="85"/>
      <c r="CO425" s="89">
        <v>46283</v>
      </c>
      <c r="CP425" s="89">
        <f t="shared" si="15"/>
        <v>46463</v>
      </c>
      <c r="CQ425" s="115">
        <v>63352000</v>
      </c>
      <c r="CR425" s="85" t="s">
        <v>223</v>
      </c>
      <c r="CS425" s="89">
        <v>46037</v>
      </c>
      <c r="CT425" s="128">
        <v>3746101008096</v>
      </c>
      <c r="CU425" s="85"/>
      <c r="CV425" s="85"/>
      <c r="CW425" s="85" t="s">
        <v>4843</v>
      </c>
      <c r="CX425" s="85" t="s">
        <v>203</v>
      </c>
      <c r="CY425" s="85" t="s">
        <v>4844</v>
      </c>
      <c r="CZ425" s="85">
        <v>2309</v>
      </c>
      <c r="DA425" s="85" t="s">
        <v>4831</v>
      </c>
      <c r="DB425" s="85">
        <v>1</v>
      </c>
      <c r="DC425" s="85" t="s">
        <v>153</v>
      </c>
      <c r="DD425" s="85"/>
      <c r="DE425" s="85"/>
      <c r="DF425" s="85"/>
      <c r="DG425" s="85"/>
      <c r="DH425" s="85"/>
      <c r="DI425" s="85"/>
      <c r="DJ425" s="85"/>
      <c r="DK425" s="85"/>
      <c r="DL425" s="85"/>
      <c r="DM425" s="85"/>
      <c r="DN425" s="85"/>
      <c r="DO425" s="85"/>
      <c r="DP425" s="85"/>
      <c r="DQ425" s="85"/>
      <c r="DR425" s="85"/>
      <c r="DS425" s="85"/>
      <c r="DT425" s="86"/>
      <c r="DU425" s="81"/>
      <c r="DV425" s="72"/>
      <c r="DW425" s="72"/>
      <c r="DX425" s="72"/>
      <c r="DY425" s="72"/>
      <c r="DZ425" s="74"/>
      <c r="EA425" s="68"/>
      <c r="EB425" s="68"/>
      <c r="EC425" s="68"/>
      <c r="ED425" s="68"/>
      <c r="EE425" s="68"/>
      <c r="EF425" s="68"/>
      <c r="EG425" s="68"/>
      <c r="EH425" s="68"/>
      <c r="EI425" s="68"/>
      <c r="EJ425" s="68"/>
      <c r="EK425" s="68"/>
    </row>
    <row r="426" spans="1:141" ht="30" customHeight="1">
      <c r="A426" s="3" t="s">
        <v>4104</v>
      </c>
      <c r="B426" s="84">
        <v>2026</v>
      </c>
      <c r="C426" s="85" t="s">
        <v>4845</v>
      </c>
      <c r="D426" s="85"/>
      <c r="E426" s="85" t="s">
        <v>125</v>
      </c>
      <c r="F426" s="85">
        <v>147028</v>
      </c>
      <c r="G426" s="89">
        <v>46037</v>
      </c>
      <c r="H426" s="85" t="s">
        <v>4846</v>
      </c>
      <c r="I426" s="85" t="s">
        <v>4847</v>
      </c>
      <c r="J426" s="92" t="s">
        <v>4848</v>
      </c>
      <c r="K426" s="92" t="s">
        <v>4849</v>
      </c>
      <c r="L426" s="85" t="s">
        <v>4850</v>
      </c>
      <c r="M426" s="85" t="s">
        <v>4851</v>
      </c>
      <c r="N426" s="85">
        <v>80111700</v>
      </c>
      <c r="O426" s="85" t="s">
        <v>4852</v>
      </c>
      <c r="P426" s="85" t="s">
        <v>4853</v>
      </c>
      <c r="Q426" s="85">
        <v>1409</v>
      </c>
      <c r="R426" s="89">
        <v>46037</v>
      </c>
      <c r="S426" s="85">
        <v>1814</v>
      </c>
      <c r="T426" s="89">
        <v>46048</v>
      </c>
      <c r="U426" s="85" t="s">
        <v>4823</v>
      </c>
      <c r="V426" s="85" t="s">
        <v>135</v>
      </c>
      <c r="W426" s="85" t="s">
        <v>136</v>
      </c>
      <c r="X426" s="85">
        <v>1</v>
      </c>
      <c r="Y426" s="85" t="s">
        <v>4854</v>
      </c>
      <c r="Z426" s="85" t="s">
        <v>4850</v>
      </c>
      <c r="AA426" s="85" t="s">
        <v>138</v>
      </c>
      <c r="AB426" s="85" t="s">
        <v>139</v>
      </c>
      <c r="AC426" s="85" t="s">
        <v>203</v>
      </c>
      <c r="AD426" s="85"/>
      <c r="AE426" s="85">
        <v>52341752</v>
      </c>
      <c r="AF426" s="85">
        <v>2</v>
      </c>
      <c r="AG426" s="89">
        <v>27443</v>
      </c>
      <c r="AH426" s="85" t="s">
        <v>4855</v>
      </c>
      <c r="AI426" s="85"/>
      <c r="AJ426" s="92">
        <v>3132571172</v>
      </c>
      <c r="AK426" s="85" t="s">
        <v>4856</v>
      </c>
      <c r="AL426" s="85" t="s">
        <v>3187</v>
      </c>
      <c r="AM426" s="85" t="s">
        <v>144</v>
      </c>
      <c r="AN426" s="85" t="s">
        <v>4826</v>
      </c>
      <c r="AO426" s="85">
        <v>52371623</v>
      </c>
      <c r="AP426" s="85" t="s">
        <v>4827</v>
      </c>
      <c r="AQ426" s="85"/>
      <c r="AR426" s="85"/>
      <c r="AS426" s="89">
        <v>46062</v>
      </c>
      <c r="AT426" s="85"/>
      <c r="AU426" s="85"/>
      <c r="AV426" s="85"/>
      <c r="AW426" s="85"/>
      <c r="AX426" s="85" t="s">
        <v>4828</v>
      </c>
      <c r="AY426" s="85" t="s">
        <v>147</v>
      </c>
      <c r="AZ426" s="105">
        <v>46044</v>
      </c>
      <c r="BA426" s="105">
        <v>46044</v>
      </c>
      <c r="BB426" s="115">
        <v>46432000</v>
      </c>
      <c r="BC426" s="105">
        <v>46045</v>
      </c>
      <c r="BD426" s="105">
        <v>46287</v>
      </c>
      <c r="BE426" s="105">
        <f t="shared" si="16"/>
        <v>46287</v>
      </c>
      <c r="BF426" s="122"/>
      <c r="BG426" s="85" t="s">
        <v>929</v>
      </c>
      <c r="BH426" s="110">
        <v>5804000</v>
      </c>
      <c r="BI426" s="85"/>
      <c r="BJ426" s="85"/>
      <c r="BK426" s="85"/>
      <c r="BL426" s="85"/>
      <c r="BM426" s="85"/>
      <c r="BN426" s="85"/>
      <c r="BO426" s="85"/>
      <c r="BP426" s="85"/>
      <c r="BQ426" s="85"/>
      <c r="BR426" s="85"/>
      <c r="BS426" s="85"/>
      <c r="BT426" s="85"/>
      <c r="BU426" s="85"/>
      <c r="BV426" s="85"/>
      <c r="BW426" s="85"/>
      <c r="BX426" s="85"/>
      <c r="BY426" s="85"/>
      <c r="BZ426" s="85"/>
      <c r="CA426" s="85"/>
      <c r="CB426" s="85"/>
      <c r="CC426" s="85"/>
      <c r="CD426" s="85"/>
      <c r="CE426" s="85"/>
      <c r="CF426" s="85"/>
      <c r="CG426" s="85"/>
      <c r="CH426" s="85"/>
      <c r="CI426" s="85"/>
      <c r="CJ426" s="85"/>
      <c r="CK426" s="85"/>
      <c r="CL426" s="85">
        <v>0</v>
      </c>
      <c r="CM426" s="110">
        <v>46432000</v>
      </c>
      <c r="CN426" s="85"/>
      <c r="CO426" s="89">
        <v>46287</v>
      </c>
      <c r="CP426" s="89">
        <f t="shared" si="15"/>
        <v>46467</v>
      </c>
      <c r="CQ426" s="115">
        <v>46432000</v>
      </c>
      <c r="CR426" s="85" t="s">
        <v>223</v>
      </c>
      <c r="CS426" s="89">
        <v>46044</v>
      </c>
      <c r="CT426" s="128">
        <v>1146101100523</v>
      </c>
      <c r="CU426" s="85"/>
      <c r="CV426" s="85"/>
      <c r="CW426" s="85" t="s">
        <v>4857</v>
      </c>
      <c r="CX426" s="85" t="s">
        <v>203</v>
      </c>
      <c r="CY426" s="85" t="s">
        <v>4858</v>
      </c>
      <c r="CZ426" s="85">
        <v>2309</v>
      </c>
      <c r="DA426" s="85" t="s">
        <v>4831</v>
      </c>
      <c r="DB426" s="85">
        <v>1</v>
      </c>
      <c r="DC426" s="85" t="s">
        <v>153</v>
      </c>
      <c r="DD426" s="85"/>
      <c r="DE426" s="85"/>
      <c r="DF426" s="85"/>
      <c r="DG426" s="85"/>
      <c r="DH426" s="85"/>
      <c r="DI426" s="85"/>
      <c r="DJ426" s="85"/>
      <c r="DK426" s="85"/>
      <c r="DL426" s="85"/>
      <c r="DM426" s="85"/>
      <c r="DN426" s="85"/>
      <c r="DO426" s="85"/>
      <c r="DP426" s="85"/>
      <c r="DQ426" s="85"/>
      <c r="DR426" s="85"/>
      <c r="DS426" s="85"/>
      <c r="DT426" s="86"/>
      <c r="DU426" s="81"/>
      <c r="DV426" s="72"/>
      <c r="DW426" s="72"/>
      <c r="DX426" s="72"/>
      <c r="DY426" s="72"/>
      <c r="DZ426" s="74"/>
      <c r="EA426" s="68"/>
      <c r="EB426" s="68"/>
      <c r="EC426" s="68"/>
      <c r="ED426" s="68"/>
      <c r="EE426" s="68"/>
      <c r="EF426" s="68"/>
      <c r="EG426" s="68"/>
      <c r="EH426" s="68"/>
      <c r="EI426" s="68"/>
      <c r="EJ426" s="68"/>
      <c r="EK426" s="68"/>
    </row>
    <row r="427" spans="1:141" ht="30" customHeight="1">
      <c r="A427" s="3" t="s">
        <v>4104</v>
      </c>
      <c r="B427" s="84">
        <v>2026</v>
      </c>
      <c r="C427" s="85" t="s">
        <v>4859</v>
      </c>
      <c r="D427" s="85"/>
      <c r="E427" s="85" t="s">
        <v>125</v>
      </c>
      <c r="F427" s="85">
        <v>147042</v>
      </c>
      <c r="G427" s="89">
        <v>46042</v>
      </c>
      <c r="H427" s="85" t="s">
        <v>4860</v>
      </c>
      <c r="I427" s="85" t="s">
        <v>4861</v>
      </c>
      <c r="J427" s="92" t="s">
        <v>4862</v>
      </c>
      <c r="K427" s="92" t="s">
        <v>4863</v>
      </c>
      <c r="L427" s="85" t="s">
        <v>4864</v>
      </c>
      <c r="M427" s="85" t="s">
        <v>4865</v>
      </c>
      <c r="N427" s="85">
        <v>80111700</v>
      </c>
      <c r="O427" s="85" t="s">
        <v>4866</v>
      </c>
      <c r="P427" s="85" t="s">
        <v>4867</v>
      </c>
      <c r="Q427" s="85">
        <v>94</v>
      </c>
      <c r="R427" s="89">
        <v>46028</v>
      </c>
      <c r="S427" s="85">
        <v>301</v>
      </c>
      <c r="T427" s="89">
        <v>46041</v>
      </c>
      <c r="U427" s="85" t="s">
        <v>4823</v>
      </c>
      <c r="V427" s="85" t="s">
        <v>135</v>
      </c>
      <c r="W427" s="85" t="s">
        <v>136</v>
      </c>
      <c r="X427" s="85">
        <v>1</v>
      </c>
      <c r="Y427" s="85" t="s">
        <v>4868</v>
      </c>
      <c r="Z427" s="85" t="s">
        <v>4864</v>
      </c>
      <c r="AA427" s="85" t="s">
        <v>138</v>
      </c>
      <c r="AB427" s="85" t="s">
        <v>164</v>
      </c>
      <c r="AC427" s="85" t="s">
        <v>268</v>
      </c>
      <c r="AD427" s="85"/>
      <c r="AE427" s="85">
        <v>80180782</v>
      </c>
      <c r="AF427" s="85">
        <v>3</v>
      </c>
      <c r="AG427" s="89">
        <v>29248</v>
      </c>
      <c r="AH427" s="85" t="s">
        <v>4869</v>
      </c>
      <c r="AI427" s="85"/>
      <c r="AJ427" s="92">
        <v>3102934726</v>
      </c>
      <c r="AK427" s="85" t="s">
        <v>4870</v>
      </c>
      <c r="AL427" s="85" t="s">
        <v>3187</v>
      </c>
      <c r="AM427" s="85" t="s">
        <v>234</v>
      </c>
      <c r="AN427" s="85" t="s">
        <v>4826</v>
      </c>
      <c r="AO427" s="85">
        <v>52371623</v>
      </c>
      <c r="AP427" s="85" t="s">
        <v>4827</v>
      </c>
      <c r="AQ427" s="85"/>
      <c r="AR427" s="85"/>
      <c r="AS427" s="89">
        <v>46062</v>
      </c>
      <c r="AT427" s="85"/>
      <c r="AU427" s="85"/>
      <c r="AV427" s="85"/>
      <c r="AW427" s="85"/>
      <c r="AX427" s="85" t="s">
        <v>4828</v>
      </c>
      <c r="AY427" s="85" t="s">
        <v>147</v>
      </c>
      <c r="AZ427" s="105">
        <v>46037</v>
      </c>
      <c r="BA427" s="105">
        <v>46037</v>
      </c>
      <c r="BB427" s="115">
        <v>63352000</v>
      </c>
      <c r="BC427" s="105">
        <v>46041</v>
      </c>
      <c r="BD427" s="105">
        <v>46283</v>
      </c>
      <c r="BE427" s="105">
        <f t="shared" si="16"/>
        <v>46283</v>
      </c>
      <c r="BF427" s="122"/>
      <c r="BG427" s="85" t="s">
        <v>929</v>
      </c>
      <c r="BH427" s="110">
        <v>7919000</v>
      </c>
      <c r="BI427" s="85"/>
      <c r="BJ427" s="85"/>
      <c r="BK427" s="85"/>
      <c r="BL427" s="85"/>
      <c r="BM427" s="85"/>
      <c r="BN427" s="85"/>
      <c r="BO427" s="85"/>
      <c r="BP427" s="85"/>
      <c r="BQ427" s="85"/>
      <c r="BR427" s="85"/>
      <c r="BS427" s="85"/>
      <c r="BT427" s="85"/>
      <c r="BU427" s="85"/>
      <c r="BV427" s="85"/>
      <c r="BW427" s="85"/>
      <c r="BX427" s="85"/>
      <c r="BY427" s="85"/>
      <c r="BZ427" s="85"/>
      <c r="CA427" s="85"/>
      <c r="CB427" s="85"/>
      <c r="CC427" s="85"/>
      <c r="CD427" s="85"/>
      <c r="CE427" s="85"/>
      <c r="CF427" s="85"/>
      <c r="CG427" s="85"/>
      <c r="CH427" s="85"/>
      <c r="CI427" s="85"/>
      <c r="CJ427" s="85"/>
      <c r="CK427" s="85"/>
      <c r="CL427" s="85">
        <v>0</v>
      </c>
      <c r="CM427" s="110">
        <v>63352000</v>
      </c>
      <c r="CN427" s="85"/>
      <c r="CO427" s="89">
        <v>46283</v>
      </c>
      <c r="CP427" s="89">
        <f t="shared" si="15"/>
        <v>46463</v>
      </c>
      <c r="CQ427" s="115">
        <v>63352000</v>
      </c>
      <c r="CR427" s="85" t="s">
        <v>149</v>
      </c>
      <c r="CS427" s="89">
        <v>46038</v>
      </c>
      <c r="CT427" s="128">
        <v>3944101179093</v>
      </c>
      <c r="CU427" s="85"/>
      <c r="CV427" s="85"/>
      <c r="CW427" s="85" t="s">
        <v>4871</v>
      </c>
      <c r="CX427" s="85" t="s">
        <v>591</v>
      </c>
      <c r="CY427" s="85" t="s">
        <v>3072</v>
      </c>
      <c r="CZ427" s="85">
        <v>2309</v>
      </c>
      <c r="DA427" s="85" t="s">
        <v>4831</v>
      </c>
      <c r="DB427" s="85">
        <v>1</v>
      </c>
      <c r="DC427" s="85" t="s">
        <v>153</v>
      </c>
      <c r="DD427" s="85"/>
      <c r="DE427" s="85"/>
      <c r="DF427" s="85"/>
      <c r="DG427" s="85"/>
      <c r="DH427" s="85"/>
      <c r="DI427" s="85"/>
      <c r="DJ427" s="85"/>
      <c r="DK427" s="85"/>
      <c r="DL427" s="85"/>
      <c r="DM427" s="85"/>
      <c r="DN427" s="85"/>
      <c r="DO427" s="85"/>
      <c r="DP427" s="85"/>
      <c r="DQ427" s="85"/>
      <c r="DR427" s="85"/>
      <c r="DS427" s="85"/>
      <c r="DT427" s="86"/>
      <c r="DU427" s="81"/>
      <c r="DV427" s="72"/>
      <c r="DW427" s="72"/>
      <c r="DX427" s="72"/>
      <c r="DY427" s="72"/>
      <c r="DZ427" s="74"/>
      <c r="EA427" s="68"/>
      <c r="EB427" s="68"/>
      <c r="EC427" s="68"/>
      <c r="ED427" s="68"/>
      <c r="EE427" s="68"/>
      <c r="EF427" s="68"/>
      <c r="EG427" s="68"/>
      <c r="EH427" s="68"/>
      <c r="EI427" s="68"/>
      <c r="EJ427" s="68"/>
      <c r="EK427" s="68"/>
    </row>
    <row r="428" spans="1:141" ht="30" customHeight="1">
      <c r="A428" s="3" t="s">
        <v>4104</v>
      </c>
      <c r="B428" s="84">
        <v>2026</v>
      </c>
      <c r="C428" s="85" t="s">
        <v>4872</v>
      </c>
      <c r="D428" s="85"/>
      <c r="E428" s="85" t="s">
        <v>125</v>
      </c>
      <c r="F428" s="85">
        <v>147073</v>
      </c>
      <c r="G428" s="89">
        <v>46042</v>
      </c>
      <c r="H428" s="85" t="s">
        <v>4873</v>
      </c>
      <c r="I428" s="85" t="s">
        <v>4874</v>
      </c>
      <c r="J428" s="92" t="s">
        <v>4875</v>
      </c>
      <c r="K428" s="92" t="s">
        <v>4876</v>
      </c>
      <c r="L428" s="85" t="s">
        <v>4877</v>
      </c>
      <c r="M428" s="85" t="s">
        <v>4878</v>
      </c>
      <c r="N428" s="85">
        <v>80111700</v>
      </c>
      <c r="O428" s="85" t="s">
        <v>4879</v>
      </c>
      <c r="P428" s="85" t="s">
        <v>4880</v>
      </c>
      <c r="Q428" s="85">
        <v>95</v>
      </c>
      <c r="R428" s="89">
        <v>46028</v>
      </c>
      <c r="S428" s="85">
        <v>304</v>
      </c>
      <c r="T428" s="89">
        <v>46041</v>
      </c>
      <c r="U428" s="85" t="s">
        <v>4823</v>
      </c>
      <c r="V428" s="85" t="s">
        <v>135</v>
      </c>
      <c r="W428" s="85" t="s">
        <v>460</v>
      </c>
      <c r="X428" s="85">
        <v>1</v>
      </c>
      <c r="Y428" s="85" t="s">
        <v>4881</v>
      </c>
      <c r="Z428" s="85" t="s">
        <v>4877</v>
      </c>
      <c r="AA428" s="85" t="s">
        <v>138</v>
      </c>
      <c r="AB428" s="85" t="s">
        <v>139</v>
      </c>
      <c r="AC428" s="85" t="s">
        <v>218</v>
      </c>
      <c r="AD428" s="85"/>
      <c r="AE428" s="85">
        <v>1032437679</v>
      </c>
      <c r="AF428" s="85">
        <v>4</v>
      </c>
      <c r="AG428" s="89">
        <v>33057</v>
      </c>
      <c r="AH428" s="85" t="s">
        <v>4882</v>
      </c>
      <c r="AI428" s="85"/>
      <c r="AJ428" s="92">
        <v>3003306607</v>
      </c>
      <c r="AK428" s="85" t="s">
        <v>4883</v>
      </c>
      <c r="AL428" s="85" t="s">
        <v>3187</v>
      </c>
      <c r="AM428" s="85" t="s">
        <v>234</v>
      </c>
      <c r="AN428" s="85" t="s">
        <v>4826</v>
      </c>
      <c r="AO428" s="85">
        <v>52371623</v>
      </c>
      <c r="AP428" s="85" t="s">
        <v>4827</v>
      </c>
      <c r="AQ428" s="85"/>
      <c r="AR428" s="85"/>
      <c r="AS428" s="89">
        <v>46062</v>
      </c>
      <c r="AT428" s="85"/>
      <c r="AU428" s="85"/>
      <c r="AV428" s="85"/>
      <c r="AW428" s="85"/>
      <c r="AX428" s="85" t="s">
        <v>4828</v>
      </c>
      <c r="AY428" s="85" t="s">
        <v>147</v>
      </c>
      <c r="AZ428" s="105">
        <v>46037</v>
      </c>
      <c r="BA428" s="105">
        <v>46038</v>
      </c>
      <c r="BB428" s="115">
        <v>40520000</v>
      </c>
      <c r="BC428" s="105">
        <v>46041</v>
      </c>
      <c r="BD428" s="105">
        <v>46283</v>
      </c>
      <c r="BE428" s="105">
        <f t="shared" si="16"/>
        <v>46283</v>
      </c>
      <c r="BF428" s="122"/>
      <c r="BG428" s="85" t="s">
        <v>4884</v>
      </c>
      <c r="BH428" s="110">
        <v>5065000</v>
      </c>
      <c r="BI428" s="85"/>
      <c r="BJ428" s="85"/>
      <c r="BK428" s="85"/>
      <c r="BL428" s="85"/>
      <c r="BM428" s="85"/>
      <c r="BN428" s="85"/>
      <c r="BO428" s="85"/>
      <c r="BP428" s="85"/>
      <c r="BQ428" s="85"/>
      <c r="BR428" s="85"/>
      <c r="BS428" s="85"/>
      <c r="BT428" s="85"/>
      <c r="BU428" s="85"/>
      <c r="BV428" s="85"/>
      <c r="BW428" s="85"/>
      <c r="BX428" s="85"/>
      <c r="BY428" s="85"/>
      <c r="BZ428" s="85"/>
      <c r="CA428" s="85"/>
      <c r="CB428" s="85"/>
      <c r="CC428" s="85"/>
      <c r="CD428" s="85"/>
      <c r="CE428" s="85"/>
      <c r="CF428" s="85"/>
      <c r="CG428" s="85"/>
      <c r="CH428" s="85"/>
      <c r="CI428" s="85"/>
      <c r="CJ428" s="85"/>
      <c r="CK428" s="85"/>
      <c r="CL428" s="85">
        <v>0</v>
      </c>
      <c r="CM428" s="110">
        <v>40520000</v>
      </c>
      <c r="CN428" s="85"/>
      <c r="CO428" s="89">
        <v>46283</v>
      </c>
      <c r="CP428" s="89">
        <f t="shared" si="15"/>
        <v>46463</v>
      </c>
      <c r="CQ428" s="115">
        <v>40520000</v>
      </c>
      <c r="CR428" s="85" t="s">
        <v>223</v>
      </c>
      <c r="CS428" s="89">
        <v>46041</v>
      </c>
      <c r="CT428" s="128">
        <v>1146101097244</v>
      </c>
      <c r="CU428" s="85"/>
      <c r="CV428" s="85"/>
      <c r="CW428" s="85" t="s">
        <v>4885</v>
      </c>
      <c r="CX428" s="85" t="s">
        <v>218</v>
      </c>
      <c r="CY428" s="85" t="s">
        <v>947</v>
      </c>
      <c r="CZ428" s="85">
        <v>2309</v>
      </c>
      <c r="DA428" s="85" t="s">
        <v>4831</v>
      </c>
      <c r="DB428" s="85">
        <v>1</v>
      </c>
      <c r="DC428" s="85" t="s">
        <v>153</v>
      </c>
      <c r="DD428" s="85"/>
      <c r="DE428" s="85"/>
      <c r="DF428" s="85"/>
      <c r="DG428" s="85"/>
      <c r="DH428" s="85"/>
      <c r="DI428" s="85"/>
      <c r="DJ428" s="85"/>
      <c r="DK428" s="85"/>
      <c r="DL428" s="85"/>
      <c r="DM428" s="85"/>
      <c r="DN428" s="85"/>
      <c r="DO428" s="85"/>
      <c r="DP428" s="85"/>
      <c r="DQ428" s="85"/>
      <c r="DR428" s="85"/>
      <c r="DS428" s="85"/>
      <c r="DT428" s="86"/>
      <c r="DU428" s="81"/>
      <c r="DV428" s="72"/>
      <c r="DW428" s="72"/>
      <c r="DX428" s="72"/>
      <c r="DY428" s="72"/>
      <c r="DZ428" s="74"/>
      <c r="EA428" s="68"/>
      <c r="EB428" s="68"/>
      <c r="EC428" s="68"/>
      <c r="ED428" s="68"/>
      <c r="EE428" s="68"/>
      <c r="EF428" s="68"/>
      <c r="EG428" s="68"/>
      <c r="EH428" s="68"/>
      <c r="EI428" s="68"/>
      <c r="EJ428" s="68"/>
      <c r="EK428" s="68"/>
    </row>
    <row r="429" spans="1:141" ht="30" customHeight="1">
      <c r="A429" s="3" t="s">
        <v>4104</v>
      </c>
      <c r="B429" s="84">
        <v>2026</v>
      </c>
      <c r="C429" s="85" t="s">
        <v>4886</v>
      </c>
      <c r="D429" s="85"/>
      <c r="E429" s="85" t="s">
        <v>125</v>
      </c>
      <c r="F429" s="85">
        <v>147050</v>
      </c>
      <c r="G429" s="89">
        <v>46036</v>
      </c>
      <c r="H429" s="85" t="s">
        <v>4887</v>
      </c>
      <c r="I429" s="85" t="s">
        <v>4888</v>
      </c>
      <c r="J429" s="92" t="s">
        <v>4889</v>
      </c>
      <c r="K429" s="92" t="s">
        <v>4890</v>
      </c>
      <c r="L429" s="85" t="s">
        <v>4891</v>
      </c>
      <c r="M429" s="85" t="s">
        <v>4892</v>
      </c>
      <c r="N429" s="85">
        <v>80111700</v>
      </c>
      <c r="O429" s="85" t="s">
        <v>4893</v>
      </c>
      <c r="P429" s="85" t="s">
        <v>4894</v>
      </c>
      <c r="Q429" s="85">
        <v>200</v>
      </c>
      <c r="R429" s="89">
        <v>46032</v>
      </c>
      <c r="S429" s="85">
        <v>1828</v>
      </c>
      <c r="T429" s="89">
        <v>46048</v>
      </c>
      <c r="U429" s="85" t="s">
        <v>4823</v>
      </c>
      <c r="V429" s="85" t="s">
        <v>135</v>
      </c>
      <c r="W429" s="85" t="s">
        <v>136</v>
      </c>
      <c r="X429" s="85">
        <v>1</v>
      </c>
      <c r="Y429" s="85" t="s">
        <v>217</v>
      </c>
      <c r="Z429" s="85" t="s">
        <v>4891</v>
      </c>
      <c r="AA429" s="85" t="s">
        <v>138</v>
      </c>
      <c r="AB429" s="85" t="s">
        <v>139</v>
      </c>
      <c r="AC429" s="85" t="s">
        <v>268</v>
      </c>
      <c r="AD429" s="85"/>
      <c r="AE429" s="85">
        <v>52372202</v>
      </c>
      <c r="AF429" s="85">
        <v>6</v>
      </c>
      <c r="AG429" s="89">
        <v>28347</v>
      </c>
      <c r="AH429" s="85" t="s">
        <v>4895</v>
      </c>
      <c r="AI429" s="85"/>
      <c r="AJ429" s="92">
        <v>3192249006</v>
      </c>
      <c r="AK429" s="85" t="s">
        <v>4896</v>
      </c>
      <c r="AL429" s="85" t="s">
        <v>3187</v>
      </c>
      <c r="AM429" s="85" t="s">
        <v>301</v>
      </c>
      <c r="AN429" s="85" t="s">
        <v>4826</v>
      </c>
      <c r="AO429" s="85">
        <v>52371623</v>
      </c>
      <c r="AP429" s="85" t="s">
        <v>4827</v>
      </c>
      <c r="AQ429" s="85"/>
      <c r="AR429" s="85"/>
      <c r="AS429" s="89">
        <v>46062</v>
      </c>
      <c r="AT429" s="85"/>
      <c r="AU429" s="85"/>
      <c r="AV429" s="85"/>
      <c r="AW429" s="85"/>
      <c r="AX429" s="85" t="s">
        <v>4828</v>
      </c>
      <c r="AY429" s="85" t="s">
        <v>147</v>
      </c>
      <c r="AZ429" s="105">
        <v>46041</v>
      </c>
      <c r="BA429" s="105">
        <v>46041</v>
      </c>
      <c r="BB429" s="115">
        <v>46432000</v>
      </c>
      <c r="BC429" s="105">
        <v>46048</v>
      </c>
      <c r="BD429" s="105">
        <v>46290</v>
      </c>
      <c r="BE429" s="105">
        <f t="shared" si="16"/>
        <v>46290</v>
      </c>
      <c r="BF429" s="122"/>
      <c r="BG429" s="85" t="s">
        <v>929</v>
      </c>
      <c r="BH429" s="110">
        <v>5804000</v>
      </c>
      <c r="BI429" s="85"/>
      <c r="BJ429" s="85"/>
      <c r="BK429" s="85"/>
      <c r="BL429" s="85"/>
      <c r="BM429" s="85"/>
      <c r="BN429" s="85"/>
      <c r="BO429" s="85"/>
      <c r="BP429" s="85"/>
      <c r="BQ429" s="85"/>
      <c r="BR429" s="85"/>
      <c r="BS429" s="85"/>
      <c r="BT429" s="85"/>
      <c r="BU429" s="85"/>
      <c r="BV429" s="85"/>
      <c r="BW429" s="85"/>
      <c r="BX429" s="85"/>
      <c r="BY429" s="85"/>
      <c r="BZ429" s="85"/>
      <c r="CA429" s="85"/>
      <c r="CB429" s="85"/>
      <c r="CC429" s="85"/>
      <c r="CD429" s="85"/>
      <c r="CE429" s="85"/>
      <c r="CF429" s="85"/>
      <c r="CG429" s="85"/>
      <c r="CH429" s="85"/>
      <c r="CI429" s="85"/>
      <c r="CJ429" s="85"/>
      <c r="CK429" s="85"/>
      <c r="CL429" s="85">
        <v>0</v>
      </c>
      <c r="CM429" s="110">
        <v>46432000</v>
      </c>
      <c r="CN429" s="85"/>
      <c r="CO429" s="89">
        <v>46290</v>
      </c>
      <c r="CP429" s="89">
        <f t="shared" si="15"/>
        <v>46470</v>
      </c>
      <c r="CQ429" s="115">
        <v>46432000</v>
      </c>
      <c r="CR429" s="85" t="s">
        <v>223</v>
      </c>
      <c r="CS429" s="89">
        <v>46043</v>
      </c>
      <c r="CT429" s="128">
        <v>2144101490019</v>
      </c>
      <c r="CU429" s="85"/>
      <c r="CV429" s="85"/>
      <c r="CW429" s="85" t="s">
        <v>4897</v>
      </c>
      <c r="CX429" s="85" t="s">
        <v>274</v>
      </c>
      <c r="CY429" s="85" t="e">
        <v>#N/A</v>
      </c>
      <c r="CZ429" s="85">
        <v>2423</v>
      </c>
      <c r="DA429" s="85" t="s">
        <v>4898</v>
      </c>
      <c r="DB429" s="85">
        <v>1</v>
      </c>
      <c r="DC429" s="85" t="s">
        <v>153</v>
      </c>
      <c r="DD429" s="85"/>
      <c r="DE429" s="85"/>
      <c r="DF429" s="85"/>
      <c r="DG429" s="85"/>
      <c r="DH429" s="85"/>
      <c r="DI429" s="85"/>
      <c r="DJ429" s="85"/>
      <c r="DK429" s="85"/>
      <c r="DL429" s="85"/>
      <c r="DM429" s="85"/>
      <c r="DN429" s="85"/>
      <c r="DO429" s="85"/>
      <c r="DP429" s="85"/>
      <c r="DQ429" s="85"/>
      <c r="DR429" s="85"/>
      <c r="DS429" s="85"/>
      <c r="DT429" s="86"/>
      <c r="DU429" s="81"/>
      <c r="DV429" s="72"/>
      <c r="DW429" s="72"/>
      <c r="DX429" s="72"/>
      <c r="DY429" s="72"/>
      <c r="DZ429" s="74"/>
      <c r="EA429" s="68"/>
      <c r="EB429" s="68"/>
      <c r="EC429" s="68"/>
      <c r="ED429" s="68"/>
      <c r="EE429" s="68"/>
      <c r="EF429" s="68"/>
      <c r="EG429" s="68"/>
      <c r="EH429" s="68"/>
      <c r="EI429" s="68"/>
      <c r="EJ429" s="68"/>
      <c r="EK429" s="68"/>
    </row>
    <row r="430" spans="1:141" ht="30" customHeight="1">
      <c r="A430" s="3" t="s">
        <v>4104</v>
      </c>
      <c r="B430" s="84">
        <v>2026</v>
      </c>
      <c r="C430" s="85" t="s">
        <v>4899</v>
      </c>
      <c r="D430" s="85"/>
      <c r="E430" s="85" t="s">
        <v>125</v>
      </c>
      <c r="F430" s="85">
        <v>147050</v>
      </c>
      <c r="G430" s="89">
        <v>46042</v>
      </c>
      <c r="H430" s="85" t="s">
        <v>4887</v>
      </c>
      <c r="I430" s="85" t="s">
        <v>4900</v>
      </c>
      <c r="J430" s="92" t="s">
        <v>4901</v>
      </c>
      <c r="K430" s="92" t="s">
        <v>4902</v>
      </c>
      <c r="L430" s="85" t="s">
        <v>4903</v>
      </c>
      <c r="M430" s="85" t="s">
        <v>4892</v>
      </c>
      <c r="N430" s="85">
        <v>80111700</v>
      </c>
      <c r="O430" s="85" t="s">
        <v>4893</v>
      </c>
      <c r="P430" s="85" t="s">
        <v>4904</v>
      </c>
      <c r="Q430" s="85">
        <v>200</v>
      </c>
      <c r="R430" s="89">
        <v>46032</v>
      </c>
      <c r="S430" s="85">
        <v>1809</v>
      </c>
      <c r="T430" s="89">
        <v>46048</v>
      </c>
      <c r="U430" s="85" t="s">
        <v>4823</v>
      </c>
      <c r="V430" s="85" t="s">
        <v>135</v>
      </c>
      <c r="W430" s="85" t="s">
        <v>136</v>
      </c>
      <c r="X430" s="85">
        <v>1</v>
      </c>
      <c r="Y430" s="85" t="s">
        <v>217</v>
      </c>
      <c r="Z430" s="85" t="s">
        <v>4903</v>
      </c>
      <c r="AA430" s="85" t="s">
        <v>138</v>
      </c>
      <c r="AB430" s="85" t="s">
        <v>139</v>
      </c>
      <c r="AC430" s="85" t="s">
        <v>268</v>
      </c>
      <c r="AD430" s="85"/>
      <c r="AE430" s="85">
        <v>1016063693</v>
      </c>
      <c r="AF430" s="85">
        <v>3</v>
      </c>
      <c r="AG430" s="89">
        <v>34379</v>
      </c>
      <c r="AH430" s="85" t="s">
        <v>4905</v>
      </c>
      <c r="AI430" s="85"/>
      <c r="AJ430" s="92">
        <v>3143547326</v>
      </c>
      <c r="AK430" s="85" t="s">
        <v>4906</v>
      </c>
      <c r="AL430" s="85" t="s">
        <v>3187</v>
      </c>
      <c r="AM430" s="85" t="s">
        <v>222</v>
      </c>
      <c r="AN430" s="85" t="s">
        <v>4826</v>
      </c>
      <c r="AO430" s="85">
        <v>52371623</v>
      </c>
      <c r="AP430" s="85" t="s">
        <v>4827</v>
      </c>
      <c r="AQ430" s="85"/>
      <c r="AR430" s="85"/>
      <c r="AS430" s="89">
        <v>46062</v>
      </c>
      <c r="AT430" s="85"/>
      <c r="AU430" s="85"/>
      <c r="AV430" s="85"/>
      <c r="AW430" s="85"/>
      <c r="AX430" s="85" t="s">
        <v>4828</v>
      </c>
      <c r="AY430" s="85" t="s">
        <v>147</v>
      </c>
      <c r="AZ430" s="105">
        <v>46041</v>
      </c>
      <c r="BA430" s="105">
        <v>46041</v>
      </c>
      <c r="BB430" s="115">
        <v>46432000</v>
      </c>
      <c r="BC430" s="105">
        <v>46048</v>
      </c>
      <c r="BD430" s="105">
        <v>46290</v>
      </c>
      <c r="BE430" s="105">
        <f t="shared" si="16"/>
        <v>46290</v>
      </c>
      <c r="BF430" s="122"/>
      <c r="BG430" s="85" t="s">
        <v>929</v>
      </c>
      <c r="BH430" s="110">
        <v>5804000</v>
      </c>
      <c r="BI430" s="85"/>
      <c r="BJ430" s="85"/>
      <c r="BK430" s="85"/>
      <c r="BL430" s="85"/>
      <c r="BM430" s="85"/>
      <c r="BN430" s="85"/>
      <c r="BO430" s="85"/>
      <c r="BP430" s="85"/>
      <c r="BQ430" s="85"/>
      <c r="BR430" s="85"/>
      <c r="BS430" s="85"/>
      <c r="BT430" s="85"/>
      <c r="BU430" s="85"/>
      <c r="BV430" s="85"/>
      <c r="BW430" s="85"/>
      <c r="BX430" s="85"/>
      <c r="BY430" s="85"/>
      <c r="BZ430" s="85"/>
      <c r="CA430" s="85"/>
      <c r="CB430" s="85"/>
      <c r="CC430" s="85"/>
      <c r="CD430" s="85"/>
      <c r="CE430" s="85"/>
      <c r="CF430" s="85"/>
      <c r="CG430" s="85"/>
      <c r="CH430" s="85"/>
      <c r="CI430" s="85"/>
      <c r="CJ430" s="85"/>
      <c r="CK430" s="85"/>
      <c r="CL430" s="85">
        <v>0</v>
      </c>
      <c r="CM430" s="110">
        <v>46432000</v>
      </c>
      <c r="CN430" s="85"/>
      <c r="CO430" s="89">
        <v>46290</v>
      </c>
      <c r="CP430" s="89">
        <f t="shared" si="15"/>
        <v>46470</v>
      </c>
      <c r="CQ430" s="115">
        <v>46432000</v>
      </c>
      <c r="CR430" s="85" t="s">
        <v>149</v>
      </c>
      <c r="CS430" s="89">
        <v>46042</v>
      </c>
      <c r="CT430" s="128">
        <v>1446101160428</v>
      </c>
      <c r="CU430" s="85"/>
      <c r="CV430" s="85"/>
      <c r="CW430" s="85" t="s">
        <v>4907</v>
      </c>
      <c r="CX430" s="85" t="s">
        <v>274</v>
      </c>
      <c r="CY430" s="85" t="e">
        <v>#N/A</v>
      </c>
      <c r="CZ430" s="85">
        <v>2423</v>
      </c>
      <c r="DA430" s="85" t="s">
        <v>4898</v>
      </c>
      <c r="DB430" s="85">
        <v>1</v>
      </c>
      <c r="DC430" s="85" t="s">
        <v>153</v>
      </c>
      <c r="DD430" s="85"/>
      <c r="DE430" s="85"/>
      <c r="DF430" s="85"/>
      <c r="DG430" s="85"/>
      <c r="DH430" s="85"/>
      <c r="DI430" s="85"/>
      <c r="DJ430" s="85"/>
      <c r="DK430" s="85"/>
      <c r="DL430" s="85"/>
      <c r="DM430" s="85"/>
      <c r="DN430" s="85"/>
      <c r="DO430" s="85"/>
      <c r="DP430" s="85"/>
      <c r="DQ430" s="85"/>
      <c r="DR430" s="85"/>
      <c r="DS430" s="85"/>
      <c r="DT430" s="86"/>
      <c r="DU430" s="81"/>
      <c r="DV430" s="72"/>
      <c r="DW430" s="72"/>
      <c r="DX430" s="72"/>
      <c r="DY430" s="72"/>
      <c r="DZ430" s="74"/>
      <c r="EA430" s="68"/>
      <c r="EB430" s="68"/>
      <c r="EC430" s="68"/>
      <c r="ED430" s="68"/>
      <c r="EE430" s="68"/>
      <c r="EF430" s="68"/>
      <c r="EG430" s="68"/>
      <c r="EH430" s="68"/>
      <c r="EI430" s="68"/>
      <c r="EJ430" s="68"/>
      <c r="EK430" s="68"/>
    </row>
    <row r="431" spans="1:141" ht="30" customHeight="1">
      <c r="A431" s="3" t="s">
        <v>4104</v>
      </c>
      <c r="B431" s="84">
        <v>2026</v>
      </c>
      <c r="C431" s="85" t="s">
        <v>4908</v>
      </c>
      <c r="D431" s="85"/>
      <c r="E431" s="85" t="s">
        <v>125</v>
      </c>
      <c r="F431" s="85">
        <v>147066</v>
      </c>
      <c r="G431" s="89">
        <v>46043</v>
      </c>
      <c r="H431" s="85" t="s">
        <v>4909</v>
      </c>
      <c r="I431" s="85" t="s">
        <v>4910</v>
      </c>
      <c r="J431" s="92" t="s">
        <v>4911</v>
      </c>
      <c r="K431" s="92" t="s">
        <v>4912</v>
      </c>
      <c r="L431" s="85" t="s">
        <v>4913</v>
      </c>
      <c r="M431" s="85" t="s">
        <v>4914</v>
      </c>
      <c r="N431" s="85">
        <v>80111700</v>
      </c>
      <c r="O431" s="85" t="s">
        <v>4915</v>
      </c>
      <c r="P431" s="85" t="s">
        <v>4916</v>
      </c>
      <c r="Q431" s="85">
        <v>201</v>
      </c>
      <c r="R431" s="89">
        <v>46032</v>
      </c>
      <c r="S431" s="85">
        <v>1756</v>
      </c>
      <c r="T431" s="89">
        <v>46044</v>
      </c>
      <c r="U431" s="85" t="s">
        <v>4823</v>
      </c>
      <c r="V431" s="85" t="s">
        <v>135</v>
      </c>
      <c r="W431" s="85" t="s">
        <v>136</v>
      </c>
      <c r="X431" s="85">
        <v>1</v>
      </c>
      <c r="Y431" s="85" t="s">
        <v>4917</v>
      </c>
      <c r="Z431" s="85" t="s">
        <v>4913</v>
      </c>
      <c r="AA431" s="85" t="s">
        <v>138</v>
      </c>
      <c r="AB431" s="85" t="s">
        <v>139</v>
      </c>
      <c r="AC431" s="85" t="s">
        <v>203</v>
      </c>
      <c r="AD431" s="85"/>
      <c r="AE431" s="85">
        <v>1026260980</v>
      </c>
      <c r="AF431" s="85">
        <v>3</v>
      </c>
      <c r="AG431" s="89">
        <v>32354</v>
      </c>
      <c r="AH431" s="85" t="s">
        <v>4918</v>
      </c>
      <c r="AI431" s="85"/>
      <c r="AJ431" s="92">
        <v>3132300755</v>
      </c>
      <c r="AK431" s="85" t="s">
        <v>4919</v>
      </c>
      <c r="AL431" s="85" t="s">
        <v>3187</v>
      </c>
      <c r="AM431" s="85" t="s">
        <v>234</v>
      </c>
      <c r="AN431" s="85" t="s">
        <v>4826</v>
      </c>
      <c r="AO431" s="85">
        <v>52371623</v>
      </c>
      <c r="AP431" s="85" t="s">
        <v>4827</v>
      </c>
      <c r="AQ431" s="85"/>
      <c r="AR431" s="85"/>
      <c r="AS431" s="89">
        <v>46062</v>
      </c>
      <c r="AT431" s="85"/>
      <c r="AU431" s="85"/>
      <c r="AV431" s="85"/>
      <c r="AW431" s="85"/>
      <c r="AX431" s="85" t="s">
        <v>4828</v>
      </c>
      <c r="AY431" s="85" t="s">
        <v>147</v>
      </c>
      <c r="AZ431" s="105">
        <v>46039</v>
      </c>
      <c r="BA431" s="105">
        <v>46042</v>
      </c>
      <c r="BB431" s="115">
        <v>46432000</v>
      </c>
      <c r="BC431" s="105">
        <v>46044</v>
      </c>
      <c r="BD431" s="105">
        <v>46286</v>
      </c>
      <c r="BE431" s="105">
        <f t="shared" si="16"/>
        <v>46286</v>
      </c>
      <c r="BF431" s="122"/>
      <c r="BG431" s="85" t="s">
        <v>929</v>
      </c>
      <c r="BH431" s="110">
        <v>5804000</v>
      </c>
      <c r="BI431" s="85"/>
      <c r="BJ431" s="85"/>
      <c r="BK431" s="85"/>
      <c r="BL431" s="85"/>
      <c r="BM431" s="85"/>
      <c r="BN431" s="85"/>
      <c r="BO431" s="85"/>
      <c r="BP431" s="85"/>
      <c r="BQ431" s="85"/>
      <c r="BR431" s="85"/>
      <c r="BS431" s="85"/>
      <c r="BT431" s="85"/>
      <c r="BU431" s="85"/>
      <c r="BV431" s="85"/>
      <c r="BW431" s="85"/>
      <c r="BX431" s="85"/>
      <c r="BY431" s="85"/>
      <c r="BZ431" s="85"/>
      <c r="CA431" s="85"/>
      <c r="CB431" s="85"/>
      <c r="CC431" s="85"/>
      <c r="CD431" s="85"/>
      <c r="CE431" s="85"/>
      <c r="CF431" s="85"/>
      <c r="CG431" s="85"/>
      <c r="CH431" s="85"/>
      <c r="CI431" s="85"/>
      <c r="CJ431" s="85"/>
      <c r="CK431" s="85"/>
      <c r="CL431" s="85">
        <v>0</v>
      </c>
      <c r="CM431" s="110">
        <v>46432000</v>
      </c>
      <c r="CN431" s="85"/>
      <c r="CO431" s="89">
        <v>46286</v>
      </c>
      <c r="CP431" s="89">
        <f t="shared" si="15"/>
        <v>46466</v>
      </c>
      <c r="CQ431" s="115">
        <v>46432000</v>
      </c>
      <c r="CR431" s="85" t="s">
        <v>223</v>
      </c>
      <c r="CS431" s="89">
        <v>46042</v>
      </c>
      <c r="CT431" s="128">
        <v>1846101033148</v>
      </c>
      <c r="CU431" s="85"/>
      <c r="CV431" s="85"/>
      <c r="CW431" s="85" t="s">
        <v>4920</v>
      </c>
      <c r="CX431" s="85" t="s">
        <v>203</v>
      </c>
      <c r="CY431" s="85" t="s">
        <v>1736</v>
      </c>
      <c r="CZ431" s="85">
        <v>2309</v>
      </c>
      <c r="DA431" s="85" t="s">
        <v>4831</v>
      </c>
      <c r="DB431" s="85">
        <v>1</v>
      </c>
      <c r="DC431" s="85" t="s">
        <v>153</v>
      </c>
      <c r="DD431" s="85"/>
      <c r="DE431" s="85"/>
      <c r="DF431" s="85"/>
      <c r="DG431" s="85"/>
      <c r="DH431" s="85"/>
      <c r="DI431" s="85"/>
      <c r="DJ431" s="85"/>
      <c r="DK431" s="85"/>
      <c r="DL431" s="85"/>
      <c r="DM431" s="85"/>
      <c r="DN431" s="85"/>
      <c r="DO431" s="85"/>
      <c r="DP431" s="85"/>
      <c r="DQ431" s="85"/>
      <c r="DR431" s="85"/>
      <c r="DS431" s="85"/>
      <c r="DT431" s="86"/>
      <c r="DU431" s="81"/>
      <c r="DV431" s="72"/>
      <c r="DW431" s="72"/>
      <c r="DX431" s="72"/>
      <c r="DY431" s="72"/>
      <c r="DZ431" s="74"/>
      <c r="EA431" s="68"/>
      <c r="EB431" s="68"/>
      <c r="EC431" s="68"/>
      <c r="ED431" s="68"/>
      <c r="EE431" s="68"/>
      <c r="EF431" s="68"/>
      <c r="EG431" s="68"/>
      <c r="EH431" s="68"/>
      <c r="EI431" s="68"/>
      <c r="EJ431" s="68"/>
      <c r="EK431" s="68"/>
    </row>
    <row r="432" spans="1:141" ht="30" customHeight="1">
      <c r="A432" s="3" t="s">
        <v>4104</v>
      </c>
      <c r="B432" s="84">
        <v>2026</v>
      </c>
      <c r="C432" s="85" t="s">
        <v>4921</v>
      </c>
      <c r="D432" s="85"/>
      <c r="E432" s="85" t="s">
        <v>125</v>
      </c>
      <c r="F432" s="85">
        <v>147066</v>
      </c>
      <c r="G432" s="89">
        <v>46043</v>
      </c>
      <c r="H432" s="85" t="s">
        <v>4909</v>
      </c>
      <c r="I432" s="85" t="s">
        <v>4922</v>
      </c>
      <c r="J432" s="92" t="s">
        <v>4923</v>
      </c>
      <c r="K432" s="92" t="s">
        <v>4924</v>
      </c>
      <c r="L432" s="85" t="s">
        <v>4925</v>
      </c>
      <c r="M432" s="85" t="s">
        <v>4914</v>
      </c>
      <c r="N432" s="85">
        <v>80111700</v>
      </c>
      <c r="O432" s="85" t="s">
        <v>4915</v>
      </c>
      <c r="P432" s="85" t="s">
        <v>4926</v>
      </c>
      <c r="Q432" s="85">
        <v>201</v>
      </c>
      <c r="R432" s="89">
        <v>46032</v>
      </c>
      <c r="S432" s="85">
        <v>1730</v>
      </c>
      <c r="T432" s="89">
        <v>46042</v>
      </c>
      <c r="U432" s="85" t="s">
        <v>4823</v>
      </c>
      <c r="V432" s="85" t="s">
        <v>135</v>
      </c>
      <c r="W432" s="85" t="s">
        <v>136</v>
      </c>
      <c r="X432" s="85">
        <v>1</v>
      </c>
      <c r="Y432" s="85" t="s">
        <v>4917</v>
      </c>
      <c r="Z432" s="85" t="s">
        <v>4925</v>
      </c>
      <c r="AA432" s="85" t="s">
        <v>138</v>
      </c>
      <c r="AB432" s="85" t="s">
        <v>139</v>
      </c>
      <c r="AC432" s="85" t="s">
        <v>203</v>
      </c>
      <c r="AD432" s="85"/>
      <c r="AE432" s="85">
        <v>52214916</v>
      </c>
      <c r="AF432" s="85">
        <v>1</v>
      </c>
      <c r="AG432" s="89">
        <v>28106</v>
      </c>
      <c r="AH432" s="85" t="s">
        <v>4927</v>
      </c>
      <c r="AI432" s="85"/>
      <c r="AJ432" s="92">
        <v>3133415156</v>
      </c>
      <c r="AK432" s="85" t="s">
        <v>4928</v>
      </c>
      <c r="AL432" s="85" t="s">
        <v>3187</v>
      </c>
      <c r="AM432" s="85" t="s">
        <v>144</v>
      </c>
      <c r="AN432" s="85" t="s">
        <v>4826</v>
      </c>
      <c r="AO432" s="85">
        <v>52371623</v>
      </c>
      <c r="AP432" s="85" t="s">
        <v>4827</v>
      </c>
      <c r="AQ432" s="85"/>
      <c r="AR432" s="85"/>
      <c r="AS432" s="89">
        <v>46062</v>
      </c>
      <c r="AT432" s="85"/>
      <c r="AU432" s="85"/>
      <c r="AV432" s="85"/>
      <c r="AW432" s="85"/>
      <c r="AX432" s="85" t="s">
        <v>4828</v>
      </c>
      <c r="AY432" s="85" t="s">
        <v>147</v>
      </c>
      <c r="AZ432" s="105">
        <v>46039</v>
      </c>
      <c r="BA432" s="105">
        <v>46041</v>
      </c>
      <c r="BB432" s="115">
        <v>46432000</v>
      </c>
      <c r="BC432" s="105">
        <v>46044</v>
      </c>
      <c r="BD432" s="105">
        <v>46284</v>
      </c>
      <c r="BE432" s="105">
        <f t="shared" si="16"/>
        <v>46284</v>
      </c>
      <c r="BF432" s="122"/>
      <c r="BG432" s="85" t="s">
        <v>929</v>
      </c>
      <c r="BH432" s="110">
        <v>5804000</v>
      </c>
      <c r="BI432" s="85"/>
      <c r="BJ432" s="85"/>
      <c r="BK432" s="85"/>
      <c r="BL432" s="85"/>
      <c r="BM432" s="85"/>
      <c r="BN432" s="85"/>
      <c r="BO432" s="85"/>
      <c r="BP432" s="85"/>
      <c r="BQ432" s="85"/>
      <c r="BR432" s="85"/>
      <c r="BS432" s="85"/>
      <c r="BT432" s="85"/>
      <c r="BU432" s="85"/>
      <c r="BV432" s="85"/>
      <c r="BW432" s="85"/>
      <c r="BX432" s="85"/>
      <c r="BY432" s="85"/>
      <c r="BZ432" s="85"/>
      <c r="CA432" s="85"/>
      <c r="CB432" s="85"/>
      <c r="CC432" s="85"/>
      <c r="CD432" s="85"/>
      <c r="CE432" s="85"/>
      <c r="CF432" s="85"/>
      <c r="CG432" s="85"/>
      <c r="CH432" s="85"/>
      <c r="CI432" s="85"/>
      <c r="CJ432" s="85"/>
      <c r="CK432" s="85"/>
      <c r="CL432" s="85">
        <v>0</v>
      </c>
      <c r="CM432" s="110">
        <v>46432000</v>
      </c>
      <c r="CN432" s="85"/>
      <c r="CO432" s="89">
        <v>46284</v>
      </c>
      <c r="CP432" s="89">
        <f t="shared" si="15"/>
        <v>46464</v>
      </c>
      <c r="CQ432" s="115">
        <v>46432000</v>
      </c>
      <c r="CR432" s="85" t="s">
        <v>223</v>
      </c>
      <c r="CS432" s="89">
        <v>46041</v>
      </c>
      <c r="CT432" s="128">
        <v>2146101130561</v>
      </c>
      <c r="CU432" s="85"/>
      <c r="CV432" s="85"/>
      <c r="CW432" s="85" t="s">
        <v>4920</v>
      </c>
      <c r="CX432" s="85" t="s">
        <v>203</v>
      </c>
      <c r="CY432" s="85" t="s">
        <v>4929</v>
      </c>
      <c r="CZ432" s="85">
        <v>2309</v>
      </c>
      <c r="DA432" s="85" t="s">
        <v>4831</v>
      </c>
      <c r="DB432" s="85">
        <v>1</v>
      </c>
      <c r="DC432" s="85" t="s">
        <v>153</v>
      </c>
      <c r="DD432" s="85"/>
      <c r="DE432" s="85"/>
      <c r="DF432" s="85"/>
      <c r="DG432" s="85"/>
      <c r="DH432" s="85"/>
      <c r="DI432" s="85"/>
      <c r="DJ432" s="85"/>
      <c r="DK432" s="85"/>
      <c r="DL432" s="85"/>
      <c r="DM432" s="85"/>
      <c r="DN432" s="85"/>
      <c r="DO432" s="85"/>
      <c r="DP432" s="85"/>
      <c r="DQ432" s="85"/>
      <c r="DR432" s="85"/>
      <c r="DS432" s="85"/>
      <c r="DT432" s="86"/>
      <c r="DU432" s="81"/>
      <c r="DV432" s="72"/>
      <c r="DW432" s="72"/>
      <c r="DX432" s="72"/>
      <c r="DY432" s="72"/>
      <c r="DZ432" s="74"/>
      <c r="EA432" s="68"/>
      <c r="EB432" s="68"/>
      <c r="EC432" s="68"/>
      <c r="ED432" s="68"/>
      <c r="EE432" s="68"/>
      <c r="EF432" s="68"/>
      <c r="EG432" s="68"/>
      <c r="EH432" s="68"/>
      <c r="EI432" s="68"/>
      <c r="EJ432" s="68"/>
      <c r="EK432" s="68"/>
    </row>
    <row r="433" spans="1:141" ht="30" customHeight="1">
      <c r="A433" s="3" t="s">
        <v>4104</v>
      </c>
      <c r="B433" s="84">
        <v>2026</v>
      </c>
      <c r="C433" s="85" t="s">
        <v>4930</v>
      </c>
      <c r="D433" s="85"/>
      <c r="E433" s="85" t="s">
        <v>125</v>
      </c>
      <c r="F433" s="85">
        <v>147079</v>
      </c>
      <c r="G433" s="89">
        <v>46045</v>
      </c>
      <c r="H433" s="85" t="s">
        <v>4931</v>
      </c>
      <c r="I433" s="85" t="s">
        <v>4932</v>
      </c>
      <c r="J433" s="92" t="s">
        <v>4933</v>
      </c>
      <c r="K433" s="92" t="s">
        <v>4934</v>
      </c>
      <c r="L433" s="85" t="s">
        <v>4935</v>
      </c>
      <c r="M433" s="85" t="s">
        <v>4936</v>
      </c>
      <c r="N433" s="85">
        <v>80111700</v>
      </c>
      <c r="O433" s="85" t="s">
        <v>4937</v>
      </c>
      <c r="P433" s="85" t="s">
        <v>4938</v>
      </c>
      <c r="Q433" s="85">
        <v>202</v>
      </c>
      <c r="R433" s="89">
        <v>46032</v>
      </c>
      <c r="S433" s="85">
        <v>1723</v>
      </c>
      <c r="T433" s="89">
        <v>46042</v>
      </c>
      <c r="U433" s="85" t="s">
        <v>4823</v>
      </c>
      <c r="V433" s="85" t="s">
        <v>135</v>
      </c>
      <c r="W433" s="85" t="s">
        <v>136</v>
      </c>
      <c r="X433" s="85">
        <v>1</v>
      </c>
      <c r="Y433" s="85" t="s">
        <v>4939</v>
      </c>
      <c r="Z433" s="85" t="s">
        <v>4935</v>
      </c>
      <c r="AA433" s="85" t="s">
        <v>138</v>
      </c>
      <c r="AB433" s="85" t="s">
        <v>139</v>
      </c>
      <c r="AC433" s="85" t="s">
        <v>203</v>
      </c>
      <c r="AD433" s="85"/>
      <c r="AE433" s="85">
        <v>52215485</v>
      </c>
      <c r="AF433" s="85">
        <v>1</v>
      </c>
      <c r="AG433" s="89">
        <v>27878</v>
      </c>
      <c r="AH433" s="85" t="s">
        <v>4940</v>
      </c>
      <c r="AI433" s="85"/>
      <c r="AJ433" s="92">
        <v>3144550882</v>
      </c>
      <c r="AK433" s="85" t="s">
        <v>4941</v>
      </c>
      <c r="AL433" s="85" t="s">
        <v>3187</v>
      </c>
      <c r="AM433" s="85" t="s">
        <v>222</v>
      </c>
      <c r="AN433" s="85" t="s">
        <v>4826</v>
      </c>
      <c r="AO433" s="85">
        <v>52371623</v>
      </c>
      <c r="AP433" s="85" t="s">
        <v>4827</v>
      </c>
      <c r="AQ433" s="85"/>
      <c r="AR433" s="85"/>
      <c r="AS433" s="89">
        <v>46062</v>
      </c>
      <c r="AT433" s="85"/>
      <c r="AU433" s="85"/>
      <c r="AV433" s="85"/>
      <c r="AW433" s="85"/>
      <c r="AX433" s="85" t="s">
        <v>4828</v>
      </c>
      <c r="AY433" s="85" t="s">
        <v>147</v>
      </c>
      <c r="AZ433" s="105">
        <v>46036</v>
      </c>
      <c r="BA433" s="105">
        <v>46036</v>
      </c>
      <c r="BB433" s="115">
        <v>63352000</v>
      </c>
      <c r="BC433" s="105">
        <v>46042</v>
      </c>
      <c r="BD433" s="105">
        <v>46284</v>
      </c>
      <c r="BE433" s="105">
        <f t="shared" si="16"/>
        <v>46284</v>
      </c>
      <c r="BF433" s="122"/>
      <c r="BG433" s="85" t="s">
        <v>929</v>
      </c>
      <c r="BH433" s="110">
        <v>7919000</v>
      </c>
      <c r="BI433" s="85"/>
      <c r="BJ433" s="85"/>
      <c r="BK433" s="85"/>
      <c r="BL433" s="85"/>
      <c r="BM433" s="85"/>
      <c r="BN433" s="85"/>
      <c r="BO433" s="85"/>
      <c r="BP433" s="85"/>
      <c r="BQ433" s="85"/>
      <c r="BR433" s="85"/>
      <c r="BS433" s="85"/>
      <c r="BT433" s="85"/>
      <c r="BU433" s="85"/>
      <c r="BV433" s="85"/>
      <c r="BW433" s="85"/>
      <c r="BX433" s="85"/>
      <c r="BY433" s="85"/>
      <c r="BZ433" s="85"/>
      <c r="CA433" s="85"/>
      <c r="CB433" s="85"/>
      <c r="CC433" s="85"/>
      <c r="CD433" s="85"/>
      <c r="CE433" s="85"/>
      <c r="CF433" s="85"/>
      <c r="CG433" s="85"/>
      <c r="CH433" s="85"/>
      <c r="CI433" s="85"/>
      <c r="CJ433" s="85"/>
      <c r="CK433" s="85"/>
      <c r="CL433" s="85">
        <v>0</v>
      </c>
      <c r="CM433" s="110">
        <v>63352000</v>
      </c>
      <c r="CN433" s="85"/>
      <c r="CO433" s="89">
        <v>46284</v>
      </c>
      <c r="CP433" s="89">
        <f t="shared" si="15"/>
        <v>46464</v>
      </c>
      <c r="CQ433" s="115">
        <v>63352000</v>
      </c>
      <c r="CR433" s="85" t="s">
        <v>223</v>
      </c>
      <c r="CS433" s="89">
        <v>46038</v>
      </c>
      <c r="CT433" s="128">
        <v>1446101156756</v>
      </c>
      <c r="CU433" s="85"/>
      <c r="CV433" s="85"/>
      <c r="CW433" s="85" t="s">
        <v>4829</v>
      </c>
      <c r="CX433" s="85" t="s">
        <v>203</v>
      </c>
      <c r="CY433" s="85" t="s">
        <v>2137</v>
      </c>
      <c r="CZ433" s="85">
        <v>2309</v>
      </c>
      <c r="DA433" s="85" t="s">
        <v>4831</v>
      </c>
      <c r="DB433" s="85">
        <v>1</v>
      </c>
      <c r="DC433" s="85" t="s">
        <v>153</v>
      </c>
      <c r="DD433" s="85"/>
      <c r="DE433" s="85"/>
      <c r="DF433" s="85"/>
      <c r="DG433" s="85"/>
      <c r="DH433" s="85"/>
      <c r="DI433" s="85"/>
      <c r="DJ433" s="85"/>
      <c r="DK433" s="85"/>
      <c r="DL433" s="85"/>
      <c r="DM433" s="85"/>
      <c r="DN433" s="85"/>
      <c r="DO433" s="85"/>
      <c r="DP433" s="85"/>
      <c r="DQ433" s="85"/>
      <c r="DR433" s="85"/>
      <c r="DS433" s="85"/>
      <c r="DT433" s="86"/>
      <c r="DU433" s="81"/>
      <c r="DV433" s="72"/>
      <c r="DW433" s="72"/>
      <c r="DX433" s="72"/>
      <c r="DY433" s="72"/>
      <c r="DZ433" s="74"/>
      <c r="EA433" s="68"/>
      <c r="EB433" s="68"/>
      <c r="EC433" s="68"/>
      <c r="ED433" s="68"/>
      <c r="EE433" s="68"/>
      <c r="EF433" s="68"/>
      <c r="EG433" s="68"/>
      <c r="EH433" s="68"/>
      <c r="EI433" s="68"/>
      <c r="EJ433" s="68"/>
      <c r="EK433" s="68"/>
    </row>
    <row r="434" spans="1:141" ht="30" customHeight="1">
      <c r="A434" s="3" t="s">
        <v>4104</v>
      </c>
      <c r="B434" s="84">
        <v>2026</v>
      </c>
      <c r="C434" s="85" t="s">
        <v>4942</v>
      </c>
      <c r="D434" s="85"/>
      <c r="E434" s="85" t="s">
        <v>125</v>
      </c>
      <c r="F434" s="85">
        <v>147100</v>
      </c>
      <c r="G434" s="89">
        <v>46037</v>
      </c>
      <c r="H434" s="85" t="s">
        <v>4943</v>
      </c>
      <c r="I434" s="85" t="s">
        <v>4944</v>
      </c>
      <c r="J434" s="92" t="s">
        <v>4945</v>
      </c>
      <c r="K434" s="92" t="s">
        <v>4946</v>
      </c>
      <c r="L434" s="85" t="s">
        <v>4947</v>
      </c>
      <c r="M434" s="85" t="s">
        <v>4948</v>
      </c>
      <c r="N434" s="85">
        <v>80111700</v>
      </c>
      <c r="O434" s="85" t="s">
        <v>4949</v>
      </c>
      <c r="P434" s="85" t="s">
        <v>4950</v>
      </c>
      <c r="Q434" s="85">
        <v>203</v>
      </c>
      <c r="R434" s="89">
        <v>46032</v>
      </c>
      <c r="S434" s="85">
        <v>1790</v>
      </c>
      <c r="T434" s="89">
        <v>46044</v>
      </c>
      <c r="U434" s="85" t="s">
        <v>4823</v>
      </c>
      <c r="V434" s="85" t="s">
        <v>135</v>
      </c>
      <c r="W434" s="85" t="s">
        <v>136</v>
      </c>
      <c r="X434" s="85">
        <v>1</v>
      </c>
      <c r="Y434" s="85" t="s">
        <v>4951</v>
      </c>
      <c r="Z434" s="85" t="s">
        <v>4947</v>
      </c>
      <c r="AA434" s="85" t="s">
        <v>138</v>
      </c>
      <c r="AB434" s="85" t="s">
        <v>139</v>
      </c>
      <c r="AC434" s="85" t="s">
        <v>140</v>
      </c>
      <c r="AD434" s="85"/>
      <c r="AE434" s="85">
        <v>1022413056</v>
      </c>
      <c r="AF434" s="85">
        <v>6</v>
      </c>
      <c r="AG434" s="89">
        <v>35115</v>
      </c>
      <c r="AH434" s="85" t="s">
        <v>4952</v>
      </c>
      <c r="AI434" s="85"/>
      <c r="AJ434" s="92">
        <v>3153462609</v>
      </c>
      <c r="AK434" s="85" t="s">
        <v>4953</v>
      </c>
      <c r="AL434" s="85" t="s">
        <v>3187</v>
      </c>
      <c r="AM434" s="85" t="s">
        <v>144</v>
      </c>
      <c r="AN434" s="85" t="s">
        <v>4826</v>
      </c>
      <c r="AO434" s="85">
        <v>52371623</v>
      </c>
      <c r="AP434" s="85" t="s">
        <v>4827</v>
      </c>
      <c r="AQ434" s="85"/>
      <c r="AR434" s="85"/>
      <c r="AS434" s="89">
        <v>46062</v>
      </c>
      <c r="AT434" s="85"/>
      <c r="AU434" s="85"/>
      <c r="AV434" s="85"/>
      <c r="AW434" s="85"/>
      <c r="AX434" s="85" t="s">
        <v>4828</v>
      </c>
      <c r="AY434" s="85" t="s">
        <v>147</v>
      </c>
      <c r="AZ434" s="105">
        <v>46042</v>
      </c>
      <c r="BA434" s="105">
        <v>46042</v>
      </c>
      <c r="BB434" s="115">
        <v>46432000</v>
      </c>
      <c r="BC434" s="105">
        <v>46045</v>
      </c>
      <c r="BD434" s="105">
        <v>46287</v>
      </c>
      <c r="BE434" s="105">
        <f t="shared" si="16"/>
        <v>46287</v>
      </c>
      <c r="BF434" s="122"/>
      <c r="BG434" s="85" t="s">
        <v>929</v>
      </c>
      <c r="BH434" s="110">
        <v>5804000</v>
      </c>
      <c r="BI434" s="85"/>
      <c r="BJ434" s="85"/>
      <c r="BK434" s="85"/>
      <c r="BL434" s="85"/>
      <c r="BM434" s="85"/>
      <c r="BN434" s="85"/>
      <c r="BO434" s="85"/>
      <c r="BP434" s="85"/>
      <c r="BQ434" s="85"/>
      <c r="BR434" s="85"/>
      <c r="BS434" s="85"/>
      <c r="BT434" s="85"/>
      <c r="BU434" s="85"/>
      <c r="BV434" s="85"/>
      <c r="BW434" s="85"/>
      <c r="BX434" s="85"/>
      <c r="BY434" s="85"/>
      <c r="BZ434" s="85"/>
      <c r="CA434" s="85"/>
      <c r="CB434" s="85"/>
      <c r="CC434" s="85"/>
      <c r="CD434" s="85"/>
      <c r="CE434" s="85"/>
      <c r="CF434" s="85"/>
      <c r="CG434" s="85"/>
      <c r="CH434" s="85"/>
      <c r="CI434" s="85"/>
      <c r="CJ434" s="85"/>
      <c r="CK434" s="85"/>
      <c r="CL434" s="85">
        <v>0</v>
      </c>
      <c r="CM434" s="110">
        <v>46432000</v>
      </c>
      <c r="CN434" s="85"/>
      <c r="CO434" s="89">
        <v>46287</v>
      </c>
      <c r="CP434" s="89">
        <f t="shared" si="15"/>
        <v>46467</v>
      </c>
      <c r="CQ434" s="115">
        <v>46432000</v>
      </c>
      <c r="CR434" s="85" t="s">
        <v>223</v>
      </c>
      <c r="CS434" s="89">
        <v>46043</v>
      </c>
      <c r="CT434" s="128">
        <v>1146101099412</v>
      </c>
      <c r="CU434" s="85"/>
      <c r="CV434" s="85"/>
      <c r="CW434" s="85" t="s">
        <v>4954</v>
      </c>
      <c r="CX434" s="85" t="s">
        <v>140</v>
      </c>
      <c r="CY434" s="85" t="s">
        <v>3753</v>
      </c>
      <c r="CZ434" s="85">
        <v>2309</v>
      </c>
      <c r="DA434" s="85" t="s">
        <v>4831</v>
      </c>
      <c r="DB434" s="85">
        <v>1</v>
      </c>
      <c r="DC434" s="85" t="s">
        <v>153</v>
      </c>
      <c r="DD434" s="85"/>
      <c r="DE434" s="85"/>
      <c r="DF434" s="85"/>
      <c r="DG434" s="85"/>
      <c r="DH434" s="85"/>
      <c r="DI434" s="85"/>
      <c r="DJ434" s="85"/>
      <c r="DK434" s="85"/>
      <c r="DL434" s="85"/>
      <c r="DM434" s="85"/>
      <c r="DN434" s="85"/>
      <c r="DO434" s="85"/>
      <c r="DP434" s="85"/>
      <c r="DQ434" s="85"/>
      <c r="DR434" s="85"/>
      <c r="DS434" s="85"/>
      <c r="DT434" s="86"/>
      <c r="DU434" s="81"/>
      <c r="DV434" s="72"/>
      <c r="DW434" s="72"/>
      <c r="DX434" s="72"/>
      <c r="DY434" s="72"/>
      <c r="DZ434" s="74"/>
      <c r="EA434" s="68"/>
      <c r="EB434" s="68"/>
      <c r="EC434" s="68"/>
      <c r="ED434" s="68"/>
      <c r="EE434" s="68"/>
      <c r="EF434" s="68"/>
      <c r="EG434" s="68"/>
      <c r="EH434" s="68"/>
      <c r="EI434" s="68"/>
      <c r="EJ434" s="68"/>
      <c r="EK434" s="68"/>
    </row>
    <row r="435" spans="1:141" ht="30" customHeight="1">
      <c r="A435" s="3" t="s">
        <v>4104</v>
      </c>
      <c r="B435" s="84">
        <v>2026</v>
      </c>
      <c r="C435" s="85" t="s">
        <v>4955</v>
      </c>
      <c r="D435" s="85"/>
      <c r="E435" s="85" t="s">
        <v>125</v>
      </c>
      <c r="F435" s="85">
        <v>147106</v>
      </c>
      <c r="G435" s="89">
        <v>46041</v>
      </c>
      <c r="H435" s="85" t="s">
        <v>4956</v>
      </c>
      <c r="I435" s="85" t="s">
        <v>4957</v>
      </c>
      <c r="J435" s="92" t="s">
        <v>4958</v>
      </c>
      <c r="K435" s="92" t="s">
        <v>4959</v>
      </c>
      <c r="L435" s="85" t="s">
        <v>4960</v>
      </c>
      <c r="M435" s="85" t="s">
        <v>4961</v>
      </c>
      <c r="N435" s="85">
        <v>80111700</v>
      </c>
      <c r="O435" s="85" t="s">
        <v>4962</v>
      </c>
      <c r="P435" s="85" t="s">
        <v>4963</v>
      </c>
      <c r="Q435" s="85">
        <v>204</v>
      </c>
      <c r="R435" s="89">
        <v>46032</v>
      </c>
      <c r="S435" s="85">
        <v>1754</v>
      </c>
      <c r="T435" s="89">
        <v>46044</v>
      </c>
      <c r="U435" s="85" t="s">
        <v>4823</v>
      </c>
      <c r="V435" s="85" t="s">
        <v>135</v>
      </c>
      <c r="W435" s="85" t="s">
        <v>136</v>
      </c>
      <c r="X435" s="85">
        <v>1</v>
      </c>
      <c r="Y435" s="85" t="s">
        <v>4964</v>
      </c>
      <c r="Z435" s="85" t="s">
        <v>4960</v>
      </c>
      <c r="AA435" s="85" t="s">
        <v>138</v>
      </c>
      <c r="AB435" s="85" t="s">
        <v>164</v>
      </c>
      <c r="AC435" s="85" t="s">
        <v>186</v>
      </c>
      <c r="AD435" s="85"/>
      <c r="AE435" s="85">
        <v>79148595</v>
      </c>
      <c r="AF435" s="85">
        <v>4</v>
      </c>
      <c r="AG435" s="89">
        <v>21841</v>
      </c>
      <c r="AH435" s="85" t="s">
        <v>4965</v>
      </c>
      <c r="AI435" s="85"/>
      <c r="AJ435" s="92" t="s">
        <v>4966</v>
      </c>
      <c r="AK435" s="85" t="s">
        <v>4967</v>
      </c>
      <c r="AL435" s="85" t="s">
        <v>3187</v>
      </c>
      <c r="AM435" s="85" t="s">
        <v>385</v>
      </c>
      <c r="AN435" s="85" t="s">
        <v>4826</v>
      </c>
      <c r="AO435" s="85">
        <v>52371623</v>
      </c>
      <c r="AP435" s="85" t="s">
        <v>4827</v>
      </c>
      <c r="AQ435" s="85"/>
      <c r="AR435" s="85"/>
      <c r="AS435" s="89">
        <v>46062</v>
      </c>
      <c r="AT435" s="85"/>
      <c r="AU435" s="85"/>
      <c r="AV435" s="85"/>
      <c r="AW435" s="85"/>
      <c r="AX435" s="85" t="s">
        <v>4828</v>
      </c>
      <c r="AY435" s="85" t="s">
        <v>147</v>
      </c>
      <c r="AZ435" s="105">
        <v>46042</v>
      </c>
      <c r="BA435" s="105">
        <v>46043</v>
      </c>
      <c r="BB435" s="115">
        <v>63352000</v>
      </c>
      <c r="BC435" s="105">
        <v>46045</v>
      </c>
      <c r="BD435" s="105">
        <v>46287</v>
      </c>
      <c r="BE435" s="105">
        <f t="shared" si="16"/>
        <v>46287</v>
      </c>
      <c r="BF435" s="122"/>
      <c r="BG435" s="85" t="s">
        <v>929</v>
      </c>
      <c r="BH435" s="110">
        <v>7919000</v>
      </c>
      <c r="BI435" s="85"/>
      <c r="BJ435" s="85"/>
      <c r="BK435" s="85"/>
      <c r="BL435" s="85"/>
      <c r="BM435" s="85"/>
      <c r="BN435" s="85"/>
      <c r="BO435" s="85"/>
      <c r="BP435" s="85"/>
      <c r="BQ435" s="85"/>
      <c r="BR435" s="85"/>
      <c r="BS435" s="85"/>
      <c r="BT435" s="85"/>
      <c r="BU435" s="85"/>
      <c r="BV435" s="85"/>
      <c r="BW435" s="85"/>
      <c r="BX435" s="85"/>
      <c r="BY435" s="85"/>
      <c r="BZ435" s="85"/>
      <c r="CA435" s="85"/>
      <c r="CB435" s="85"/>
      <c r="CC435" s="85"/>
      <c r="CD435" s="85"/>
      <c r="CE435" s="85"/>
      <c r="CF435" s="85"/>
      <c r="CG435" s="85"/>
      <c r="CH435" s="85"/>
      <c r="CI435" s="85"/>
      <c r="CJ435" s="85"/>
      <c r="CK435" s="85"/>
      <c r="CL435" s="85">
        <v>0</v>
      </c>
      <c r="CM435" s="110">
        <v>63352000</v>
      </c>
      <c r="CN435" s="85"/>
      <c r="CO435" s="89">
        <v>46287</v>
      </c>
      <c r="CP435" s="89">
        <f t="shared" si="15"/>
        <v>46467</v>
      </c>
      <c r="CQ435" s="115">
        <v>63352000</v>
      </c>
      <c r="CR435" s="85" t="s">
        <v>149</v>
      </c>
      <c r="CS435" s="89">
        <v>46043</v>
      </c>
      <c r="CT435" s="128">
        <v>1846101033297</v>
      </c>
      <c r="CU435" s="85"/>
      <c r="CV435" s="85"/>
      <c r="CW435" s="85" t="s">
        <v>4829</v>
      </c>
      <c r="CX435" s="85" t="s">
        <v>186</v>
      </c>
      <c r="CY435" s="85" t="s">
        <v>1598</v>
      </c>
      <c r="CZ435" s="85">
        <v>2309</v>
      </c>
      <c r="DA435" s="85" t="s">
        <v>4831</v>
      </c>
      <c r="DB435" s="85">
        <v>1</v>
      </c>
      <c r="DC435" s="85" t="s">
        <v>153</v>
      </c>
      <c r="DD435" s="85"/>
      <c r="DE435" s="85"/>
      <c r="DF435" s="85"/>
      <c r="DG435" s="85"/>
      <c r="DH435" s="85"/>
      <c r="DI435" s="85"/>
      <c r="DJ435" s="85"/>
      <c r="DK435" s="85"/>
      <c r="DL435" s="85"/>
      <c r="DM435" s="85"/>
      <c r="DN435" s="85"/>
      <c r="DO435" s="85"/>
      <c r="DP435" s="85"/>
      <c r="DQ435" s="85"/>
      <c r="DR435" s="85"/>
      <c r="DS435" s="85"/>
      <c r="DT435" s="86"/>
      <c r="DU435" s="81"/>
      <c r="DV435" s="72"/>
      <c r="DW435" s="72"/>
      <c r="DX435" s="72"/>
      <c r="DY435" s="72"/>
      <c r="DZ435" s="74"/>
      <c r="EA435" s="68"/>
      <c r="EB435" s="68"/>
      <c r="EC435" s="68"/>
      <c r="ED435" s="68"/>
      <c r="EE435" s="68"/>
      <c r="EF435" s="68"/>
      <c r="EG435" s="68"/>
      <c r="EH435" s="68"/>
      <c r="EI435" s="68"/>
      <c r="EJ435" s="68"/>
      <c r="EK435" s="68"/>
    </row>
    <row r="436" spans="1:141" ht="30" customHeight="1">
      <c r="A436" s="3" t="s">
        <v>4104</v>
      </c>
      <c r="B436" s="84">
        <v>2026</v>
      </c>
      <c r="C436" s="85" t="s">
        <v>4968</v>
      </c>
      <c r="D436" s="85"/>
      <c r="E436" s="85" t="s">
        <v>125</v>
      </c>
      <c r="F436" s="85">
        <v>147106</v>
      </c>
      <c r="G436" s="89">
        <v>46035</v>
      </c>
      <c r="H436" s="85" t="s">
        <v>4956</v>
      </c>
      <c r="I436" s="85" t="s">
        <v>4969</v>
      </c>
      <c r="J436" s="92" t="s">
        <v>4970</v>
      </c>
      <c r="K436" s="92" t="s">
        <v>4971</v>
      </c>
      <c r="L436" s="85" t="s">
        <v>4972</v>
      </c>
      <c r="M436" s="85" t="s">
        <v>4961</v>
      </c>
      <c r="N436" s="85">
        <v>80111700</v>
      </c>
      <c r="O436" s="85" t="s">
        <v>4962</v>
      </c>
      <c r="P436" s="85" t="s">
        <v>4973</v>
      </c>
      <c r="Q436" s="85">
        <v>204</v>
      </c>
      <c r="R436" s="89">
        <v>46032</v>
      </c>
      <c r="S436" s="85">
        <v>1755</v>
      </c>
      <c r="T436" s="89">
        <v>46044</v>
      </c>
      <c r="U436" s="85" t="s">
        <v>4823</v>
      </c>
      <c r="V436" s="85" t="s">
        <v>135</v>
      </c>
      <c r="W436" s="85" t="s">
        <v>136</v>
      </c>
      <c r="X436" s="85">
        <v>1</v>
      </c>
      <c r="Y436" s="85" t="s">
        <v>4964</v>
      </c>
      <c r="Z436" s="85" t="s">
        <v>4972</v>
      </c>
      <c r="AA436" s="85" t="s">
        <v>138</v>
      </c>
      <c r="AB436" s="85" t="s">
        <v>139</v>
      </c>
      <c r="AC436" s="85" t="s">
        <v>1342</v>
      </c>
      <c r="AD436" s="85"/>
      <c r="AE436" s="85">
        <v>1019046997</v>
      </c>
      <c r="AF436" s="85">
        <v>6</v>
      </c>
      <c r="AG436" s="89">
        <v>33020</v>
      </c>
      <c r="AH436" s="85" t="s">
        <v>4974</v>
      </c>
      <c r="AI436" s="85"/>
      <c r="AJ436" s="92">
        <v>3157951092</v>
      </c>
      <c r="AK436" s="85" t="s">
        <v>4975</v>
      </c>
      <c r="AL436" s="85" t="s">
        <v>3187</v>
      </c>
      <c r="AM436" s="85" t="s">
        <v>385</v>
      </c>
      <c r="AN436" s="85" t="s">
        <v>4826</v>
      </c>
      <c r="AO436" s="85">
        <v>52371623</v>
      </c>
      <c r="AP436" s="85" t="s">
        <v>4827</v>
      </c>
      <c r="AQ436" s="85"/>
      <c r="AR436" s="85"/>
      <c r="AS436" s="89">
        <v>46062</v>
      </c>
      <c r="AT436" s="85"/>
      <c r="AU436" s="85"/>
      <c r="AV436" s="85"/>
      <c r="AW436" s="85"/>
      <c r="AX436" s="85" t="s">
        <v>4828</v>
      </c>
      <c r="AY436" s="85" t="s">
        <v>147</v>
      </c>
      <c r="AZ436" s="105">
        <v>46042</v>
      </c>
      <c r="BA436" s="105">
        <v>46043</v>
      </c>
      <c r="BB436" s="115">
        <v>63352000</v>
      </c>
      <c r="BC436" s="105">
        <v>46045</v>
      </c>
      <c r="BD436" s="105">
        <v>46287</v>
      </c>
      <c r="BE436" s="105">
        <f t="shared" si="16"/>
        <v>46287</v>
      </c>
      <c r="BF436" s="122"/>
      <c r="BG436" s="85" t="s">
        <v>929</v>
      </c>
      <c r="BH436" s="110">
        <v>7919000</v>
      </c>
      <c r="BI436" s="85"/>
      <c r="BJ436" s="85"/>
      <c r="BK436" s="85"/>
      <c r="BL436" s="85"/>
      <c r="BM436" s="85"/>
      <c r="BN436" s="85"/>
      <c r="BO436" s="85"/>
      <c r="BP436" s="85"/>
      <c r="BQ436" s="85"/>
      <c r="BR436" s="85"/>
      <c r="BS436" s="85"/>
      <c r="BT436" s="85"/>
      <c r="BU436" s="85"/>
      <c r="BV436" s="85"/>
      <c r="BW436" s="85"/>
      <c r="BX436" s="85"/>
      <c r="BY436" s="85"/>
      <c r="BZ436" s="85"/>
      <c r="CA436" s="85"/>
      <c r="CB436" s="85"/>
      <c r="CC436" s="85"/>
      <c r="CD436" s="85"/>
      <c r="CE436" s="85"/>
      <c r="CF436" s="85"/>
      <c r="CG436" s="85"/>
      <c r="CH436" s="85"/>
      <c r="CI436" s="85"/>
      <c r="CJ436" s="85"/>
      <c r="CK436" s="85"/>
      <c r="CL436" s="85">
        <v>0</v>
      </c>
      <c r="CM436" s="110">
        <v>63352000</v>
      </c>
      <c r="CN436" s="85"/>
      <c r="CO436" s="89">
        <v>46287</v>
      </c>
      <c r="CP436" s="89">
        <f t="shared" si="15"/>
        <v>46467</v>
      </c>
      <c r="CQ436" s="115">
        <v>63352000</v>
      </c>
      <c r="CR436" s="85" t="s">
        <v>149</v>
      </c>
      <c r="CS436" s="89">
        <v>46044</v>
      </c>
      <c r="CT436" s="128">
        <v>1846101033292</v>
      </c>
      <c r="CU436" s="85"/>
      <c r="CV436" s="85"/>
      <c r="CW436" s="85" t="s">
        <v>4829</v>
      </c>
      <c r="CX436" s="85" t="s">
        <v>1342</v>
      </c>
      <c r="CY436" s="85" t="s">
        <v>867</v>
      </c>
      <c r="CZ436" s="85">
        <v>2309</v>
      </c>
      <c r="DA436" s="85" t="s">
        <v>4831</v>
      </c>
      <c r="DB436" s="85">
        <v>1</v>
      </c>
      <c r="DC436" s="85" t="s">
        <v>153</v>
      </c>
      <c r="DD436" s="85"/>
      <c r="DE436" s="85"/>
      <c r="DF436" s="85"/>
      <c r="DG436" s="85"/>
      <c r="DH436" s="85"/>
      <c r="DI436" s="85"/>
      <c r="DJ436" s="85"/>
      <c r="DK436" s="85"/>
      <c r="DL436" s="85"/>
      <c r="DM436" s="85"/>
      <c r="DN436" s="85"/>
      <c r="DO436" s="85"/>
      <c r="DP436" s="85"/>
      <c r="DQ436" s="85"/>
      <c r="DR436" s="85"/>
      <c r="DS436" s="85"/>
      <c r="DT436" s="86"/>
      <c r="DU436" s="81"/>
      <c r="DV436" s="72"/>
      <c r="DW436" s="72"/>
      <c r="DX436" s="72"/>
      <c r="DY436" s="72"/>
      <c r="DZ436" s="74"/>
      <c r="EA436" s="68"/>
      <c r="EB436" s="68"/>
      <c r="EC436" s="68"/>
      <c r="ED436" s="68"/>
      <c r="EE436" s="68"/>
      <c r="EF436" s="68"/>
      <c r="EG436" s="68"/>
      <c r="EH436" s="68"/>
      <c r="EI436" s="68"/>
      <c r="EJ436" s="68"/>
      <c r="EK436" s="68"/>
    </row>
    <row r="437" spans="1:141" ht="30" customHeight="1">
      <c r="A437" s="3" t="s">
        <v>4104</v>
      </c>
      <c r="B437" s="84">
        <v>2026</v>
      </c>
      <c r="C437" s="85" t="s">
        <v>4976</v>
      </c>
      <c r="D437" s="85"/>
      <c r="E437" s="85" t="s">
        <v>125</v>
      </c>
      <c r="F437" s="85">
        <v>151351</v>
      </c>
      <c r="G437" s="89">
        <v>46035</v>
      </c>
      <c r="H437" s="85" t="s">
        <v>4977</v>
      </c>
      <c r="I437" s="85" t="s">
        <v>4978</v>
      </c>
      <c r="J437" s="92" t="s">
        <v>4979</v>
      </c>
      <c r="K437" s="92" t="s">
        <v>4980</v>
      </c>
      <c r="L437" s="85" t="s">
        <v>4981</v>
      </c>
      <c r="M437" s="85" t="s">
        <v>4982</v>
      </c>
      <c r="N437" s="85">
        <v>80111700</v>
      </c>
      <c r="O437" s="85" t="s">
        <v>4983</v>
      </c>
      <c r="P437" s="85" t="s">
        <v>4984</v>
      </c>
      <c r="Q437" s="85">
        <v>149</v>
      </c>
      <c r="R437" s="89">
        <v>46028</v>
      </c>
      <c r="S437" s="85">
        <v>1836</v>
      </c>
      <c r="T437" s="89">
        <v>46048</v>
      </c>
      <c r="U437" s="85" t="s">
        <v>4985</v>
      </c>
      <c r="V437" s="85" t="s">
        <v>135</v>
      </c>
      <c r="W437" s="85" t="s">
        <v>136</v>
      </c>
      <c r="X437" s="85">
        <v>1</v>
      </c>
      <c r="Y437" s="85" t="s">
        <v>4986</v>
      </c>
      <c r="Z437" s="85" t="s">
        <v>4981</v>
      </c>
      <c r="AA437" s="85" t="s">
        <v>138</v>
      </c>
      <c r="AB437" s="85" t="s">
        <v>139</v>
      </c>
      <c r="AC437" s="85" t="s">
        <v>203</v>
      </c>
      <c r="AD437" s="85"/>
      <c r="AE437" s="85">
        <v>52858338</v>
      </c>
      <c r="AF437" s="85">
        <v>6</v>
      </c>
      <c r="AG437" s="89">
        <v>29724</v>
      </c>
      <c r="AH437" s="85" t="s">
        <v>4987</v>
      </c>
      <c r="AI437" s="85" t="e">
        <v>#REF!</v>
      </c>
      <c r="AJ437" s="92">
        <v>3208283740</v>
      </c>
      <c r="AK437" s="85" t="s">
        <v>4988</v>
      </c>
      <c r="AL437" s="85" t="s">
        <v>189</v>
      </c>
      <c r="AM437" s="85" t="s">
        <v>144</v>
      </c>
      <c r="AN437" s="85" t="s">
        <v>4826</v>
      </c>
      <c r="AO437" s="85">
        <v>52371623</v>
      </c>
      <c r="AP437" s="85" t="s">
        <v>4827</v>
      </c>
      <c r="AQ437" s="85"/>
      <c r="AR437" s="85"/>
      <c r="AS437" s="89">
        <v>46062</v>
      </c>
      <c r="AT437" s="85"/>
      <c r="AU437" s="85"/>
      <c r="AV437" s="85"/>
      <c r="AW437" s="85"/>
      <c r="AX437" s="85" t="s">
        <v>4828</v>
      </c>
      <c r="AY437" s="85" t="s">
        <v>147</v>
      </c>
      <c r="AZ437" s="105">
        <v>46045</v>
      </c>
      <c r="BA437" s="105">
        <v>46045</v>
      </c>
      <c r="BB437" s="115">
        <v>63352000</v>
      </c>
      <c r="BC437" s="105">
        <v>46048</v>
      </c>
      <c r="BD437" s="105">
        <v>46290</v>
      </c>
      <c r="BE437" s="105">
        <f t="shared" si="16"/>
        <v>46290</v>
      </c>
      <c r="BF437" s="122"/>
      <c r="BG437" s="85" t="s">
        <v>929</v>
      </c>
      <c r="BH437" s="110">
        <v>7919000</v>
      </c>
      <c r="BI437" s="85"/>
      <c r="BJ437" s="85"/>
      <c r="BK437" s="85"/>
      <c r="BL437" s="85"/>
      <c r="BM437" s="85"/>
      <c r="BN437" s="85"/>
      <c r="BO437" s="85"/>
      <c r="BP437" s="85"/>
      <c r="BQ437" s="85"/>
      <c r="BR437" s="85"/>
      <c r="BS437" s="85"/>
      <c r="BT437" s="85"/>
      <c r="BU437" s="85"/>
      <c r="BV437" s="85"/>
      <c r="BW437" s="85"/>
      <c r="BX437" s="85"/>
      <c r="BY437" s="85"/>
      <c r="BZ437" s="85"/>
      <c r="CA437" s="85"/>
      <c r="CB437" s="85"/>
      <c r="CC437" s="85"/>
      <c r="CD437" s="85"/>
      <c r="CE437" s="85"/>
      <c r="CF437" s="85"/>
      <c r="CG437" s="85"/>
      <c r="CH437" s="85"/>
      <c r="CI437" s="85"/>
      <c r="CJ437" s="85"/>
      <c r="CK437" s="85"/>
      <c r="CL437" s="85">
        <v>0</v>
      </c>
      <c r="CM437" s="110">
        <v>63352000</v>
      </c>
      <c r="CN437" s="85"/>
      <c r="CO437" s="89">
        <v>46290</v>
      </c>
      <c r="CP437" s="89">
        <f t="shared" si="15"/>
        <v>46470</v>
      </c>
      <c r="CQ437" s="115">
        <v>63352000</v>
      </c>
      <c r="CR437" s="85" t="s">
        <v>149</v>
      </c>
      <c r="CS437" s="89">
        <v>46045</v>
      </c>
      <c r="CT437" s="128">
        <v>3946101018860</v>
      </c>
      <c r="CU437" s="85"/>
      <c r="CV437" s="85"/>
      <c r="CW437" s="85" t="s">
        <v>4989</v>
      </c>
      <c r="CX437" s="85" t="s">
        <v>203</v>
      </c>
      <c r="CY437" s="85" t="s">
        <v>947</v>
      </c>
      <c r="CZ437" s="85">
        <v>2439</v>
      </c>
      <c r="DA437" s="85" t="s">
        <v>4990</v>
      </c>
      <c r="DB437" s="85">
        <v>1</v>
      </c>
      <c r="DC437" s="85" t="s">
        <v>153</v>
      </c>
      <c r="DD437" s="85"/>
      <c r="DE437" s="85"/>
      <c r="DF437" s="85"/>
      <c r="DG437" s="85"/>
      <c r="DH437" s="85"/>
      <c r="DI437" s="85"/>
      <c r="DJ437" s="85"/>
      <c r="DK437" s="85"/>
      <c r="DL437" s="85"/>
      <c r="DM437" s="85"/>
      <c r="DN437" s="85"/>
      <c r="DO437" s="85"/>
      <c r="DP437" s="85"/>
      <c r="DQ437" s="85"/>
      <c r="DR437" s="85"/>
      <c r="DS437" s="85"/>
      <c r="DT437" s="86"/>
      <c r="DU437" s="81"/>
      <c r="DV437" s="72"/>
      <c r="DW437" s="72"/>
      <c r="DX437" s="72"/>
      <c r="DY437" s="72"/>
      <c r="DZ437" s="74"/>
      <c r="EA437" s="68"/>
      <c r="EB437" s="68"/>
      <c r="EC437" s="68"/>
      <c r="ED437" s="68"/>
      <c r="EE437" s="68"/>
      <c r="EF437" s="68"/>
      <c r="EG437" s="68"/>
      <c r="EH437" s="68"/>
      <c r="EI437" s="68"/>
      <c r="EJ437" s="68"/>
      <c r="EK437" s="68"/>
    </row>
    <row r="438" spans="1:141" ht="30" customHeight="1">
      <c r="A438" s="3" t="s">
        <v>4104</v>
      </c>
      <c r="B438" s="84">
        <v>2026</v>
      </c>
      <c r="C438" s="85" t="s">
        <v>4991</v>
      </c>
      <c r="D438" s="85"/>
      <c r="E438" s="85" t="s">
        <v>125</v>
      </c>
      <c r="F438" s="85">
        <v>147169</v>
      </c>
      <c r="G438" s="89">
        <v>46035</v>
      </c>
      <c r="H438" s="85" t="s">
        <v>4992</v>
      </c>
      <c r="I438" s="85" t="s">
        <v>4993</v>
      </c>
      <c r="J438" s="92" t="s">
        <v>4994</v>
      </c>
      <c r="K438" s="92" t="s">
        <v>4995</v>
      </c>
      <c r="L438" s="85" t="s">
        <v>4996</v>
      </c>
      <c r="M438" s="85" t="s">
        <v>4997</v>
      </c>
      <c r="N438" s="85">
        <v>80111700</v>
      </c>
      <c r="O438" s="85" t="s">
        <v>4998</v>
      </c>
      <c r="P438" s="85" t="s">
        <v>4999</v>
      </c>
      <c r="Q438" s="85">
        <v>137</v>
      </c>
      <c r="R438" s="89">
        <v>46028</v>
      </c>
      <c r="S438" s="85">
        <v>326</v>
      </c>
      <c r="T438" s="89">
        <v>46041</v>
      </c>
      <c r="U438" s="85" t="s">
        <v>5000</v>
      </c>
      <c r="V438" s="85" t="s">
        <v>135</v>
      </c>
      <c r="W438" s="85" t="s">
        <v>136</v>
      </c>
      <c r="X438" s="85">
        <v>1</v>
      </c>
      <c r="Y438" s="85" t="s">
        <v>5001</v>
      </c>
      <c r="Z438" s="85" t="s">
        <v>4996</v>
      </c>
      <c r="AA438" s="85" t="s">
        <v>138</v>
      </c>
      <c r="AB438" s="85" t="s">
        <v>139</v>
      </c>
      <c r="AC438" s="85" t="s">
        <v>140</v>
      </c>
      <c r="AD438" s="85"/>
      <c r="AE438" s="85">
        <v>52427925</v>
      </c>
      <c r="AF438" s="85">
        <v>0</v>
      </c>
      <c r="AG438" s="89">
        <v>28684</v>
      </c>
      <c r="AH438" s="85" t="s">
        <v>5002</v>
      </c>
      <c r="AI438" s="85"/>
      <c r="AJ438" s="92">
        <v>3203499763</v>
      </c>
      <c r="AK438" s="85" t="s">
        <v>5003</v>
      </c>
      <c r="AL438" s="85" t="s">
        <v>3187</v>
      </c>
      <c r="AM438" s="85" t="s">
        <v>144</v>
      </c>
      <c r="AN438" s="85" t="s">
        <v>4826</v>
      </c>
      <c r="AO438" s="85">
        <v>52371623</v>
      </c>
      <c r="AP438" s="85" t="s">
        <v>4827</v>
      </c>
      <c r="AQ438" s="85"/>
      <c r="AR438" s="85"/>
      <c r="AS438" s="89">
        <v>46062</v>
      </c>
      <c r="AT438" s="85"/>
      <c r="AU438" s="85"/>
      <c r="AV438" s="85"/>
      <c r="AW438" s="85"/>
      <c r="AX438" s="85" t="s">
        <v>4828</v>
      </c>
      <c r="AY438" s="85" t="s">
        <v>147</v>
      </c>
      <c r="AZ438" s="105">
        <v>46036</v>
      </c>
      <c r="BA438" s="105">
        <v>46037</v>
      </c>
      <c r="BB438" s="115">
        <v>63352000</v>
      </c>
      <c r="BC438" s="105">
        <v>46041</v>
      </c>
      <c r="BD438" s="105">
        <v>46280</v>
      </c>
      <c r="BE438" s="105">
        <f t="shared" si="16"/>
        <v>46280</v>
      </c>
      <c r="BF438" s="122"/>
      <c r="BG438" s="85" t="s">
        <v>929</v>
      </c>
      <c r="BH438" s="110">
        <v>7919000</v>
      </c>
      <c r="BI438" s="85"/>
      <c r="BJ438" s="85"/>
      <c r="BK438" s="85"/>
      <c r="BL438" s="85"/>
      <c r="BM438" s="85"/>
      <c r="BN438" s="85"/>
      <c r="BO438" s="85"/>
      <c r="BP438" s="85"/>
      <c r="BQ438" s="85"/>
      <c r="BR438" s="85"/>
      <c r="BS438" s="85"/>
      <c r="BT438" s="85"/>
      <c r="BU438" s="85"/>
      <c r="BV438" s="85"/>
      <c r="BW438" s="85"/>
      <c r="BX438" s="85"/>
      <c r="BY438" s="85"/>
      <c r="BZ438" s="85"/>
      <c r="CA438" s="85"/>
      <c r="CB438" s="85"/>
      <c r="CC438" s="85"/>
      <c r="CD438" s="85"/>
      <c r="CE438" s="85"/>
      <c r="CF438" s="85"/>
      <c r="CG438" s="85"/>
      <c r="CH438" s="85"/>
      <c r="CI438" s="85"/>
      <c r="CJ438" s="85"/>
      <c r="CK438" s="85"/>
      <c r="CL438" s="85">
        <v>0</v>
      </c>
      <c r="CM438" s="110">
        <v>63352000</v>
      </c>
      <c r="CN438" s="85"/>
      <c r="CO438" s="89">
        <v>46280</v>
      </c>
      <c r="CP438" s="89">
        <f t="shared" si="15"/>
        <v>46460</v>
      </c>
      <c r="CQ438" s="115">
        <v>63352000</v>
      </c>
      <c r="CR438" s="85" t="s">
        <v>223</v>
      </c>
      <c r="CS438" s="89">
        <v>46038</v>
      </c>
      <c r="CT438" s="128">
        <v>1446101157165</v>
      </c>
      <c r="CU438" s="85"/>
      <c r="CV438" s="85"/>
      <c r="CW438" s="85" t="s">
        <v>5004</v>
      </c>
      <c r="CX438" s="85" t="s">
        <v>140</v>
      </c>
      <c r="CY438" s="85" t="s">
        <v>1713</v>
      </c>
      <c r="CZ438" s="85">
        <v>2529</v>
      </c>
      <c r="DA438" s="85" t="s">
        <v>5005</v>
      </c>
      <c r="DB438" s="85">
        <v>1</v>
      </c>
      <c r="DC438" s="85" t="s">
        <v>153</v>
      </c>
      <c r="DD438" s="85"/>
      <c r="DE438" s="85"/>
      <c r="DF438" s="85"/>
      <c r="DG438" s="85"/>
      <c r="DH438" s="85"/>
      <c r="DI438" s="85"/>
      <c r="DJ438" s="85"/>
      <c r="DK438" s="85"/>
      <c r="DL438" s="85"/>
      <c r="DM438" s="85"/>
      <c r="DN438" s="85"/>
      <c r="DO438" s="85"/>
      <c r="DP438" s="85"/>
      <c r="DQ438" s="85"/>
      <c r="DR438" s="85"/>
      <c r="DS438" s="85"/>
      <c r="DT438" s="86"/>
      <c r="DU438" s="81"/>
      <c r="DV438" s="72"/>
      <c r="DW438" s="72"/>
      <c r="DX438" s="72"/>
      <c r="DY438" s="72"/>
      <c r="DZ438" s="74"/>
      <c r="EA438" s="68"/>
      <c r="EB438" s="68"/>
      <c r="EC438" s="68"/>
      <c r="ED438" s="68"/>
      <c r="EE438" s="68"/>
      <c r="EF438" s="68"/>
      <c r="EG438" s="68"/>
      <c r="EH438" s="68"/>
      <c r="EI438" s="68"/>
      <c r="EJ438" s="68"/>
      <c r="EK438" s="68"/>
    </row>
    <row r="439" spans="1:141" ht="30" customHeight="1">
      <c r="A439" s="3" t="s">
        <v>4104</v>
      </c>
      <c r="B439" s="84">
        <v>2026</v>
      </c>
      <c r="C439" s="85" t="s">
        <v>5006</v>
      </c>
      <c r="D439" s="85"/>
      <c r="E439" s="85" t="s">
        <v>125</v>
      </c>
      <c r="F439" s="85">
        <v>147176</v>
      </c>
      <c r="G439" s="89">
        <v>46036</v>
      </c>
      <c r="H439" s="85" t="s">
        <v>5007</v>
      </c>
      <c r="I439" s="85" t="s">
        <v>5008</v>
      </c>
      <c r="J439" s="92" t="s">
        <v>5009</v>
      </c>
      <c r="K439" s="92" t="s">
        <v>5010</v>
      </c>
      <c r="L439" s="85" t="s">
        <v>5011</v>
      </c>
      <c r="M439" s="85" t="s">
        <v>5012</v>
      </c>
      <c r="N439" s="85">
        <v>80111700</v>
      </c>
      <c r="O439" s="85" t="s">
        <v>5013</v>
      </c>
      <c r="P439" s="85" t="s">
        <v>5014</v>
      </c>
      <c r="Q439" s="85">
        <v>217</v>
      </c>
      <c r="R439" s="89">
        <v>46036</v>
      </c>
      <c r="S439" s="85">
        <v>1753</v>
      </c>
      <c r="T439" s="89">
        <v>46044</v>
      </c>
      <c r="U439" s="85" t="s">
        <v>5000</v>
      </c>
      <c r="V439" s="85" t="s">
        <v>135</v>
      </c>
      <c r="W439" s="85" t="s">
        <v>136</v>
      </c>
      <c r="X439" s="85">
        <v>1</v>
      </c>
      <c r="Y439" s="85" t="s">
        <v>5015</v>
      </c>
      <c r="Z439" s="85" t="s">
        <v>5011</v>
      </c>
      <c r="AA439" s="85" t="s">
        <v>138</v>
      </c>
      <c r="AB439" s="85" t="s">
        <v>139</v>
      </c>
      <c r="AC439" s="85" t="s">
        <v>203</v>
      </c>
      <c r="AD439" s="85"/>
      <c r="AE439" s="85">
        <v>1005681628</v>
      </c>
      <c r="AF439" s="85">
        <v>5</v>
      </c>
      <c r="AG439" s="89">
        <v>36763</v>
      </c>
      <c r="AH439" s="85" t="s">
        <v>5016</v>
      </c>
      <c r="AI439" s="85"/>
      <c r="AJ439" s="92">
        <v>3167420672</v>
      </c>
      <c r="AK439" s="85" t="s">
        <v>5017</v>
      </c>
      <c r="AL439" s="85" t="s">
        <v>3187</v>
      </c>
      <c r="AM439" s="85" t="s">
        <v>234</v>
      </c>
      <c r="AN439" s="85" t="s">
        <v>4826</v>
      </c>
      <c r="AO439" s="85">
        <v>52371623</v>
      </c>
      <c r="AP439" s="85" t="s">
        <v>4827</v>
      </c>
      <c r="AQ439" s="85"/>
      <c r="AR439" s="85"/>
      <c r="AS439" s="89">
        <v>46062</v>
      </c>
      <c r="AT439" s="85"/>
      <c r="AU439" s="85"/>
      <c r="AV439" s="85"/>
      <c r="AW439" s="85"/>
      <c r="AX439" s="85" t="s">
        <v>4828</v>
      </c>
      <c r="AY439" s="85" t="s">
        <v>147</v>
      </c>
      <c r="AZ439" s="105">
        <v>46041</v>
      </c>
      <c r="BA439" s="105">
        <v>46041</v>
      </c>
      <c r="BB439" s="115">
        <v>46432000</v>
      </c>
      <c r="BC439" s="105">
        <v>46044</v>
      </c>
      <c r="BD439" s="105">
        <v>46286</v>
      </c>
      <c r="BE439" s="105">
        <f t="shared" si="16"/>
        <v>46286</v>
      </c>
      <c r="BF439" s="122"/>
      <c r="BG439" s="85" t="s">
        <v>929</v>
      </c>
      <c r="BH439" s="110">
        <v>5804000</v>
      </c>
      <c r="BI439" s="85"/>
      <c r="BJ439" s="85"/>
      <c r="BK439" s="85"/>
      <c r="BL439" s="85"/>
      <c r="BM439" s="85"/>
      <c r="BN439" s="85"/>
      <c r="BO439" s="85"/>
      <c r="BP439" s="85"/>
      <c r="BQ439" s="85"/>
      <c r="BR439" s="85"/>
      <c r="BS439" s="85"/>
      <c r="BT439" s="85"/>
      <c r="BU439" s="85"/>
      <c r="BV439" s="85"/>
      <c r="BW439" s="85"/>
      <c r="BX439" s="85"/>
      <c r="BY439" s="85"/>
      <c r="BZ439" s="85"/>
      <c r="CA439" s="85"/>
      <c r="CB439" s="85"/>
      <c r="CC439" s="85"/>
      <c r="CD439" s="85"/>
      <c r="CE439" s="85"/>
      <c r="CF439" s="85"/>
      <c r="CG439" s="85"/>
      <c r="CH439" s="85"/>
      <c r="CI439" s="85"/>
      <c r="CJ439" s="85"/>
      <c r="CK439" s="85"/>
      <c r="CL439" s="85">
        <v>0</v>
      </c>
      <c r="CM439" s="110">
        <v>46432000</v>
      </c>
      <c r="CN439" s="85"/>
      <c r="CO439" s="89">
        <v>46286</v>
      </c>
      <c r="CP439" s="89">
        <f t="shared" si="15"/>
        <v>46466</v>
      </c>
      <c r="CQ439" s="115">
        <v>46432000</v>
      </c>
      <c r="CR439" s="85" t="s">
        <v>1651</v>
      </c>
      <c r="CS439" s="89">
        <v>46042</v>
      </c>
      <c r="CT439" s="128">
        <v>1846101033164</v>
      </c>
      <c r="CU439" s="85"/>
      <c r="CV439" s="85"/>
      <c r="CW439" s="85" t="s">
        <v>5018</v>
      </c>
      <c r="CX439" s="85" t="s">
        <v>203</v>
      </c>
      <c r="CY439" s="85" t="s">
        <v>867</v>
      </c>
      <c r="CZ439" s="85">
        <v>2529</v>
      </c>
      <c r="DA439" s="85" t="s">
        <v>5005</v>
      </c>
      <c r="DB439" s="85">
        <v>1</v>
      </c>
      <c r="DC439" s="85" t="s">
        <v>153</v>
      </c>
      <c r="DD439" s="85"/>
      <c r="DE439" s="85"/>
      <c r="DF439" s="85"/>
      <c r="DG439" s="85"/>
      <c r="DH439" s="85"/>
      <c r="DI439" s="85"/>
      <c r="DJ439" s="85"/>
      <c r="DK439" s="85"/>
      <c r="DL439" s="85"/>
      <c r="DM439" s="85"/>
      <c r="DN439" s="85"/>
      <c r="DO439" s="85"/>
      <c r="DP439" s="85"/>
      <c r="DQ439" s="85"/>
      <c r="DR439" s="85"/>
      <c r="DS439" s="85"/>
      <c r="DT439" s="86"/>
      <c r="DU439" s="81"/>
      <c r="DV439" s="72"/>
      <c r="DW439" s="72"/>
      <c r="DX439" s="72"/>
      <c r="DY439" s="72"/>
      <c r="DZ439" s="74"/>
      <c r="EA439" s="68"/>
      <c r="EB439" s="68"/>
      <c r="EC439" s="68"/>
      <c r="ED439" s="68"/>
      <c r="EE439" s="68"/>
      <c r="EF439" s="68"/>
      <c r="EG439" s="68"/>
      <c r="EH439" s="68"/>
      <c r="EI439" s="68"/>
      <c r="EJ439" s="68"/>
      <c r="EK439" s="68"/>
    </row>
    <row r="440" spans="1:141" ht="30" customHeight="1">
      <c r="A440" s="3" t="s">
        <v>4104</v>
      </c>
      <c r="B440" s="84">
        <v>2026</v>
      </c>
      <c r="C440" s="85" t="s">
        <v>5019</v>
      </c>
      <c r="D440" s="85"/>
      <c r="E440" s="85" t="s">
        <v>125</v>
      </c>
      <c r="F440" s="85">
        <v>147188</v>
      </c>
      <c r="G440" s="89">
        <v>46036</v>
      </c>
      <c r="H440" s="85" t="s">
        <v>5020</v>
      </c>
      <c r="I440" s="85" t="s">
        <v>5021</v>
      </c>
      <c r="J440" s="92" t="s">
        <v>5022</v>
      </c>
      <c r="K440" s="92" t="s">
        <v>5023</v>
      </c>
      <c r="L440" s="85" t="s">
        <v>5024</v>
      </c>
      <c r="M440" s="85" t="s">
        <v>5025</v>
      </c>
      <c r="N440" s="85">
        <v>80111700</v>
      </c>
      <c r="O440" s="85" t="s">
        <v>5026</v>
      </c>
      <c r="P440" s="85" t="s">
        <v>5027</v>
      </c>
      <c r="Q440" s="85">
        <v>141</v>
      </c>
      <c r="R440" s="89">
        <v>46028</v>
      </c>
      <c r="S440" s="85">
        <v>264</v>
      </c>
      <c r="T440" s="89">
        <v>46037</v>
      </c>
      <c r="U440" s="85" t="s">
        <v>4542</v>
      </c>
      <c r="V440" s="85" t="s">
        <v>135</v>
      </c>
      <c r="W440" s="85" t="s">
        <v>460</v>
      </c>
      <c r="X440" s="85">
        <v>1</v>
      </c>
      <c r="Y440" s="85" t="s">
        <v>5028</v>
      </c>
      <c r="Z440" s="85" t="s">
        <v>5024</v>
      </c>
      <c r="AA440" s="85" t="s">
        <v>138</v>
      </c>
      <c r="AB440" s="85" t="s">
        <v>139</v>
      </c>
      <c r="AC440" s="85" t="s">
        <v>218</v>
      </c>
      <c r="AD440" s="85"/>
      <c r="AE440" s="85">
        <v>1001886971</v>
      </c>
      <c r="AF440" s="85">
        <v>3</v>
      </c>
      <c r="AG440" s="89">
        <v>36686</v>
      </c>
      <c r="AH440" s="85" t="s">
        <v>5029</v>
      </c>
      <c r="AI440" s="85"/>
      <c r="AJ440" s="92">
        <v>3246867775</v>
      </c>
      <c r="AK440" s="85" t="s">
        <v>5030</v>
      </c>
      <c r="AL440" s="85" t="s">
        <v>3187</v>
      </c>
      <c r="AM440" s="85" t="s">
        <v>144</v>
      </c>
      <c r="AN440" s="85" t="s">
        <v>4826</v>
      </c>
      <c r="AO440" s="85">
        <v>52371623</v>
      </c>
      <c r="AP440" s="85" t="s">
        <v>4827</v>
      </c>
      <c r="AQ440" s="85"/>
      <c r="AR440" s="85"/>
      <c r="AS440" s="89">
        <v>46062</v>
      </c>
      <c r="AT440" s="85"/>
      <c r="AU440" s="85"/>
      <c r="AV440" s="85"/>
      <c r="AW440" s="85"/>
      <c r="AX440" s="85" t="s">
        <v>4828</v>
      </c>
      <c r="AY440" s="85" t="s">
        <v>147</v>
      </c>
      <c r="AZ440" s="105">
        <v>46033</v>
      </c>
      <c r="BA440" s="105">
        <v>46035</v>
      </c>
      <c r="BB440" s="115">
        <v>28840000</v>
      </c>
      <c r="BC440" s="105">
        <v>46037</v>
      </c>
      <c r="BD440" s="105">
        <v>46279</v>
      </c>
      <c r="BE440" s="105">
        <f t="shared" si="16"/>
        <v>46279</v>
      </c>
      <c r="BF440" s="122"/>
      <c r="BG440" s="85" t="s">
        <v>929</v>
      </c>
      <c r="BH440" s="110">
        <v>3605000</v>
      </c>
      <c r="BI440" s="85"/>
      <c r="BJ440" s="85"/>
      <c r="BK440" s="85"/>
      <c r="BL440" s="85"/>
      <c r="BM440" s="85"/>
      <c r="BN440" s="85"/>
      <c r="BO440" s="85"/>
      <c r="BP440" s="85"/>
      <c r="BQ440" s="85"/>
      <c r="BR440" s="85"/>
      <c r="BS440" s="85"/>
      <c r="BT440" s="85"/>
      <c r="BU440" s="85"/>
      <c r="BV440" s="85"/>
      <c r="BW440" s="85"/>
      <c r="BX440" s="85"/>
      <c r="BY440" s="85"/>
      <c r="BZ440" s="85"/>
      <c r="CA440" s="85"/>
      <c r="CB440" s="85"/>
      <c r="CC440" s="85"/>
      <c r="CD440" s="85"/>
      <c r="CE440" s="85"/>
      <c r="CF440" s="85"/>
      <c r="CG440" s="85"/>
      <c r="CH440" s="85"/>
      <c r="CI440" s="85"/>
      <c r="CJ440" s="85"/>
      <c r="CK440" s="85"/>
      <c r="CL440" s="85">
        <v>0</v>
      </c>
      <c r="CM440" s="110">
        <v>28840000</v>
      </c>
      <c r="CN440" s="85"/>
      <c r="CO440" s="89">
        <v>46279</v>
      </c>
      <c r="CP440" s="89">
        <f t="shared" si="15"/>
        <v>46459</v>
      </c>
      <c r="CQ440" s="115">
        <v>28840000</v>
      </c>
      <c r="CR440" s="85" t="s">
        <v>172</v>
      </c>
      <c r="CS440" s="89">
        <v>46036</v>
      </c>
      <c r="CT440" s="128" t="s">
        <v>5031</v>
      </c>
      <c r="CU440" s="85"/>
      <c r="CV440" s="85"/>
      <c r="CW440" s="85" t="s">
        <v>5032</v>
      </c>
      <c r="CX440" s="85" t="s">
        <v>218</v>
      </c>
      <c r="CY440" s="85" t="s">
        <v>5033</v>
      </c>
      <c r="CZ440" s="85">
        <v>2813</v>
      </c>
      <c r="DA440" s="85" t="s">
        <v>4550</v>
      </c>
      <c r="DB440" s="85">
        <v>5</v>
      </c>
      <c r="DC440" s="85" t="s">
        <v>153</v>
      </c>
      <c r="DD440" s="85"/>
      <c r="DE440" s="85"/>
      <c r="DF440" s="85"/>
      <c r="DG440" s="85"/>
      <c r="DH440" s="85"/>
      <c r="DI440" s="85"/>
      <c r="DJ440" s="85"/>
      <c r="DK440" s="85"/>
      <c r="DL440" s="85"/>
      <c r="DM440" s="85"/>
      <c r="DN440" s="85"/>
      <c r="DO440" s="85"/>
      <c r="DP440" s="85"/>
      <c r="DQ440" s="85"/>
      <c r="DR440" s="85"/>
      <c r="DS440" s="85"/>
      <c r="DT440" s="86"/>
      <c r="DU440" s="81"/>
      <c r="DV440" s="72"/>
      <c r="DW440" s="72"/>
      <c r="DX440" s="72"/>
      <c r="DY440" s="72"/>
      <c r="DZ440" s="74"/>
      <c r="EA440" s="68"/>
      <c r="EB440" s="68"/>
      <c r="EC440" s="68"/>
      <c r="ED440" s="68"/>
      <c r="EE440" s="68"/>
      <c r="EF440" s="68"/>
      <c r="EG440" s="68"/>
      <c r="EH440" s="68"/>
      <c r="EI440" s="68"/>
      <c r="EJ440" s="68"/>
      <c r="EK440" s="68"/>
    </row>
    <row r="441" spans="1:141" ht="30" customHeight="1">
      <c r="A441" s="3" t="s">
        <v>4104</v>
      </c>
      <c r="B441" s="84">
        <v>2026</v>
      </c>
      <c r="C441" s="85" t="s">
        <v>5034</v>
      </c>
      <c r="D441" s="85"/>
      <c r="E441" s="85" t="s">
        <v>125</v>
      </c>
      <c r="F441" s="85">
        <v>147188</v>
      </c>
      <c r="G441" s="89">
        <v>46036</v>
      </c>
      <c r="H441" s="85" t="s">
        <v>5020</v>
      </c>
      <c r="I441" s="85" t="s">
        <v>5035</v>
      </c>
      <c r="J441" s="92" t="s">
        <v>5036</v>
      </c>
      <c r="K441" s="92" t="s">
        <v>5037</v>
      </c>
      <c r="L441" s="85" t="s">
        <v>5038</v>
      </c>
      <c r="M441" s="85" t="s">
        <v>5025</v>
      </c>
      <c r="N441" s="85">
        <v>80111700</v>
      </c>
      <c r="O441" s="85" t="s">
        <v>5026</v>
      </c>
      <c r="P441" s="85" t="s">
        <v>5039</v>
      </c>
      <c r="Q441" s="85">
        <v>141</v>
      </c>
      <c r="R441" s="89">
        <v>46028</v>
      </c>
      <c r="S441" s="85">
        <v>218</v>
      </c>
      <c r="T441" s="89">
        <v>46037</v>
      </c>
      <c r="U441" s="85" t="s">
        <v>4542</v>
      </c>
      <c r="V441" s="85" t="s">
        <v>135</v>
      </c>
      <c r="W441" s="85" t="s">
        <v>460</v>
      </c>
      <c r="X441" s="85">
        <v>1</v>
      </c>
      <c r="Y441" s="85" t="s">
        <v>5028</v>
      </c>
      <c r="Z441" s="85" t="s">
        <v>5038</v>
      </c>
      <c r="AA441" s="85" t="s">
        <v>138</v>
      </c>
      <c r="AB441" s="85" t="s">
        <v>139</v>
      </c>
      <c r="AC441" s="85" t="s">
        <v>203</v>
      </c>
      <c r="AD441" s="85"/>
      <c r="AE441" s="85">
        <v>1023031163</v>
      </c>
      <c r="AF441" s="85">
        <v>1</v>
      </c>
      <c r="AG441" s="89">
        <v>36094</v>
      </c>
      <c r="AH441" s="85" t="s">
        <v>5040</v>
      </c>
      <c r="AI441" s="85"/>
      <c r="AJ441" s="92" t="s">
        <v>5041</v>
      </c>
      <c r="AK441" s="85" t="s">
        <v>5042</v>
      </c>
      <c r="AL441" s="85" t="s">
        <v>3187</v>
      </c>
      <c r="AM441" s="85" t="s">
        <v>144</v>
      </c>
      <c r="AN441" s="85" t="s">
        <v>4826</v>
      </c>
      <c r="AO441" s="85">
        <v>52371623</v>
      </c>
      <c r="AP441" s="85" t="s">
        <v>4827</v>
      </c>
      <c r="AQ441" s="85"/>
      <c r="AR441" s="85"/>
      <c r="AS441" s="89">
        <v>46062</v>
      </c>
      <c r="AT441" s="85"/>
      <c r="AU441" s="85"/>
      <c r="AV441" s="85"/>
      <c r="AW441" s="85"/>
      <c r="AX441" s="85" t="s">
        <v>4828</v>
      </c>
      <c r="AY441" s="85" t="s">
        <v>147</v>
      </c>
      <c r="AZ441" s="105">
        <v>46033</v>
      </c>
      <c r="BA441" s="105">
        <v>46036</v>
      </c>
      <c r="BB441" s="115">
        <v>28840000</v>
      </c>
      <c r="BC441" s="105">
        <v>46042</v>
      </c>
      <c r="BD441" s="105">
        <v>46284</v>
      </c>
      <c r="BE441" s="105">
        <f t="shared" si="16"/>
        <v>46284</v>
      </c>
      <c r="BF441" s="122"/>
      <c r="BG441" s="85" t="s">
        <v>929</v>
      </c>
      <c r="BH441" s="110">
        <v>3605000</v>
      </c>
      <c r="BI441" s="85"/>
      <c r="BJ441" s="85"/>
      <c r="BK441" s="85"/>
      <c r="BL441" s="85"/>
      <c r="BM441" s="85"/>
      <c r="BN441" s="85"/>
      <c r="BO441" s="85"/>
      <c r="BP441" s="85"/>
      <c r="BQ441" s="85"/>
      <c r="BR441" s="85"/>
      <c r="BS441" s="85"/>
      <c r="BT441" s="85"/>
      <c r="BU441" s="85"/>
      <c r="BV441" s="85"/>
      <c r="BW441" s="85"/>
      <c r="BX441" s="85"/>
      <c r="BY441" s="85"/>
      <c r="BZ441" s="85"/>
      <c r="CA441" s="85"/>
      <c r="CB441" s="85"/>
      <c r="CC441" s="85"/>
      <c r="CD441" s="85"/>
      <c r="CE441" s="85"/>
      <c r="CF441" s="85"/>
      <c r="CG441" s="85"/>
      <c r="CH441" s="85"/>
      <c r="CI441" s="85"/>
      <c r="CJ441" s="85"/>
      <c r="CK441" s="85"/>
      <c r="CL441" s="85">
        <v>0</v>
      </c>
      <c r="CM441" s="110">
        <v>28840000</v>
      </c>
      <c r="CN441" s="85"/>
      <c r="CO441" s="89">
        <v>46284</v>
      </c>
      <c r="CP441" s="89">
        <f t="shared" si="15"/>
        <v>46464</v>
      </c>
      <c r="CQ441" s="115">
        <v>28840000</v>
      </c>
      <c r="CR441" s="85" t="s">
        <v>172</v>
      </c>
      <c r="CS441" s="89">
        <v>46037</v>
      </c>
      <c r="CT441" s="128" t="s">
        <v>5043</v>
      </c>
      <c r="CU441" s="85"/>
      <c r="CV441" s="85"/>
      <c r="CW441" s="85" t="s">
        <v>5032</v>
      </c>
      <c r="CX441" s="85" t="s">
        <v>203</v>
      </c>
      <c r="CY441" s="85" t="s">
        <v>947</v>
      </c>
      <c r="CZ441" s="85">
        <v>2813</v>
      </c>
      <c r="DA441" s="85" t="s">
        <v>4550</v>
      </c>
      <c r="DB441" s="85">
        <v>5</v>
      </c>
      <c r="DC441" s="85" t="s">
        <v>153</v>
      </c>
      <c r="DD441" s="85"/>
      <c r="DE441" s="85"/>
      <c r="DF441" s="85"/>
      <c r="DG441" s="85"/>
      <c r="DH441" s="85"/>
      <c r="DI441" s="85"/>
      <c r="DJ441" s="85"/>
      <c r="DK441" s="85"/>
      <c r="DL441" s="85"/>
      <c r="DM441" s="85"/>
      <c r="DN441" s="85"/>
      <c r="DO441" s="85"/>
      <c r="DP441" s="85"/>
      <c r="DQ441" s="85"/>
      <c r="DR441" s="85"/>
      <c r="DS441" s="85"/>
      <c r="DT441" s="86"/>
      <c r="DU441" s="81"/>
      <c r="DV441" s="72"/>
      <c r="DW441" s="72"/>
      <c r="DX441" s="72"/>
      <c r="DY441" s="72"/>
      <c r="DZ441" s="74"/>
      <c r="EA441" s="68"/>
      <c r="EB441" s="68"/>
      <c r="EC441" s="68"/>
      <c r="ED441" s="68"/>
      <c r="EE441" s="68"/>
      <c r="EF441" s="68"/>
      <c r="EG441" s="68"/>
      <c r="EH441" s="68"/>
      <c r="EI441" s="68"/>
      <c r="EJ441" s="68"/>
      <c r="EK441" s="68"/>
    </row>
    <row r="442" spans="1:141" ht="30" customHeight="1">
      <c r="A442" s="3" t="s">
        <v>4104</v>
      </c>
      <c r="B442" s="84">
        <v>2026</v>
      </c>
      <c r="C442" s="85" t="s">
        <v>5044</v>
      </c>
      <c r="D442" s="85"/>
      <c r="E442" s="85" t="s">
        <v>125</v>
      </c>
      <c r="F442" s="85">
        <v>147188</v>
      </c>
      <c r="G442" s="89">
        <v>46034</v>
      </c>
      <c r="H442" s="85" t="s">
        <v>5020</v>
      </c>
      <c r="I442" s="85" t="s">
        <v>5045</v>
      </c>
      <c r="J442" s="92" t="s">
        <v>5046</v>
      </c>
      <c r="K442" s="92" t="s">
        <v>5047</v>
      </c>
      <c r="L442" s="85" t="s">
        <v>5048</v>
      </c>
      <c r="M442" s="85" t="s">
        <v>5025</v>
      </c>
      <c r="N442" s="85">
        <v>80111700</v>
      </c>
      <c r="O442" s="85" t="s">
        <v>5026</v>
      </c>
      <c r="P442" s="85" t="s">
        <v>5049</v>
      </c>
      <c r="Q442" s="85">
        <v>141</v>
      </c>
      <c r="R442" s="89">
        <v>46028</v>
      </c>
      <c r="S442" s="85">
        <v>265</v>
      </c>
      <c r="T442" s="89">
        <v>46037</v>
      </c>
      <c r="U442" s="85" t="s">
        <v>4542</v>
      </c>
      <c r="V442" s="85" t="s">
        <v>135</v>
      </c>
      <c r="W442" s="85" t="s">
        <v>460</v>
      </c>
      <c r="X442" s="85">
        <v>1</v>
      </c>
      <c r="Y442" s="85" t="s">
        <v>5028</v>
      </c>
      <c r="Z442" s="85" t="s">
        <v>5048</v>
      </c>
      <c r="AA442" s="85" t="s">
        <v>138</v>
      </c>
      <c r="AB442" s="85" t="s">
        <v>164</v>
      </c>
      <c r="AC442" s="85" t="s">
        <v>461</v>
      </c>
      <c r="AD442" s="85"/>
      <c r="AE442" s="85">
        <v>79288040</v>
      </c>
      <c r="AF442" s="85">
        <v>9</v>
      </c>
      <c r="AG442" s="89">
        <v>23281</v>
      </c>
      <c r="AH442" s="85" t="s">
        <v>5050</v>
      </c>
      <c r="AI442" s="85"/>
      <c r="AJ442" s="92">
        <v>3145974077</v>
      </c>
      <c r="AK442" s="85" t="s">
        <v>5051</v>
      </c>
      <c r="AL442" s="85" t="s">
        <v>3187</v>
      </c>
      <c r="AM442" s="85" t="s">
        <v>234</v>
      </c>
      <c r="AN442" s="85" t="s">
        <v>4826</v>
      </c>
      <c r="AO442" s="85">
        <v>52371623</v>
      </c>
      <c r="AP442" s="85" t="s">
        <v>4827</v>
      </c>
      <c r="AQ442" s="85"/>
      <c r="AR442" s="85"/>
      <c r="AS442" s="89">
        <v>46062</v>
      </c>
      <c r="AT442" s="85"/>
      <c r="AU442" s="85"/>
      <c r="AV442" s="85"/>
      <c r="AW442" s="85"/>
      <c r="AX442" s="85" t="s">
        <v>4828</v>
      </c>
      <c r="AY442" s="85" t="s">
        <v>147</v>
      </c>
      <c r="AZ442" s="105">
        <v>46033</v>
      </c>
      <c r="BA442" s="105">
        <v>46036</v>
      </c>
      <c r="BB442" s="115">
        <v>28840000</v>
      </c>
      <c r="BC442" s="105">
        <v>46038</v>
      </c>
      <c r="BD442" s="105">
        <v>46280</v>
      </c>
      <c r="BE442" s="105">
        <f t="shared" si="16"/>
        <v>46280</v>
      </c>
      <c r="BF442" s="122"/>
      <c r="BG442" s="85" t="s">
        <v>929</v>
      </c>
      <c r="BH442" s="110">
        <v>3605000</v>
      </c>
      <c r="BI442" s="85"/>
      <c r="BJ442" s="85"/>
      <c r="BK442" s="85"/>
      <c r="BL442" s="85"/>
      <c r="BM442" s="85"/>
      <c r="BN442" s="85"/>
      <c r="BO442" s="85"/>
      <c r="BP442" s="85"/>
      <c r="BQ442" s="85"/>
      <c r="BR442" s="85"/>
      <c r="BS442" s="85"/>
      <c r="BT442" s="85"/>
      <c r="BU442" s="85"/>
      <c r="BV442" s="85"/>
      <c r="BW442" s="85"/>
      <c r="BX442" s="85"/>
      <c r="BY442" s="85"/>
      <c r="BZ442" s="85"/>
      <c r="CA442" s="85"/>
      <c r="CB442" s="85"/>
      <c r="CC442" s="85"/>
      <c r="CD442" s="85"/>
      <c r="CE442" s="85"/>
      <c r="CF442" s="85"/>
      <c r="CG442" s="85"/>
      <c r="CH442" s="85"/>
      <c r="CI442" s="85"/>
      <c r="CJ442" s="85"/>
      <c r="CK442" s="85"/>
      <c r="CL442" s="85">
        <v>0</v>
      </c>
      <c r="CM442" s="110">
        <v>28840000</v>
      </c>
      <c r="CN442" s="85"/>
      <c r="CO442" s="89">
        <v>46280</v>
      </c>
      <c r="CP442" s="89">
        <f t="shared" si="15"/>
        <v>46460</v>
      </c>
      <c r="CQ442" s="115">
        <v>28840000</v>
      </c>
      <c r="CR442" s="85" t="s">
        <v>223</v>
      </c>
      <c r="CS442" s="89">
        <v>46036</v>
      </c>
      <c r="CT442" s="128">
        <v>2144101489375</v>
      </c>
      <c r="CU442" s="85"/>
      <c r="CV442" s="85"/>
      <c r="CW442" s="85" t="s">
        <v>5032</v>
      </c>
      <c r="CX442" s="85" t="s">
        <v>461</v>
      </c>
      <c r="CY442" s="85" t="s">
        <v>957</v>
      </c>
      <c r="CZ442" s="85">
        <v>2813</v>
      </c>
      <c r="DA442" s="85" t="s">
        <v>4550</v>
      </c>
      <c r="DB442" s="85">
        <v>5</v>
      </c>
      <c r="DC442" s="85" t="s">
        <v>153</v>
      </c>
      <c r="DD442" s="85"/>
      <c r="DE442" s="85"/>
      <c r="DF442" s="85"/>
      <c r="DG442" s="85"/>
      <c r="DH442" s="85"/>
      <c r="DI442" s="85"/>
      <c r="DJ442" s="85"/>
      <c r="DK442" s="85"/>
      <c r="DL442" s="85"/>
      <c r="DM442" s="85"/>
      <c r="DN442" s="85"/>
      <c r="DO442" s="85"/>
      <c r="DP442" s="85"/>
      <c r="DQ442" s="85"/>
      <c r="DR442" s="85"/>
      <c r="DS442" s="85"/>
      <c r="DT442" s="86"/>
      <c r="DU442" s="81"/>
      <c r="DV442" s="72"/>
      <c r="DW442" s="72"/>
      <c r="DX442" s="72"/>
      <c r="DY442" s="72"/>
      <c r="DZ442" s="74"/>
      <c r="EA442" s="68"/>
      <c r="EB442" s="68"/>
      <c r="EC442" s="68"/>
      <c r="ED442" s="68"/>
      <c r="EE442" s="68"/>
      <c r="EF442" s="68"/>
      <c r="EG442" s="68"/>
      <c r="EH442" s="68"/>
      <c r="EI442" s="68"/>
      <c r="EJ442" s="68"/>
      <c r="EK442" s="68"/>
    </row>
    <row r="443" spans="1:141" ht="30" customHeight="1">
      <c r="A443" s="3" t="s">
        <v>4104</v>
      </c>
      <c r="B443" s="84">
        <v>2026</v>
      </c>
      <c r="C443" s="85" t="s">
        <v>5052</v>
      </c>
      <c r="D443" s="85"/>
      <c r="E443" s="85" t="s">
        <v>125</v>
      </c>
      <c r="F443" s="85">
        <v>147447</v>
      </c>
      <c r="G443" s="89">
        <v>46034</v>
      </c>
      <c r="H443" s="85" t="s">
        <v>5053</v>
      </c>
      <c r="I443" s="85" t="s">
        <v>5054</v>
      </c>
      <c r="J443" s="92" t="s">
        <v>5055</v>
      </c>
      <c r="K443" s="92" t="s">
        <v>5056</v>
      </c>
      <c r="L443" s="85" t="s">
        <v>5057</v>
      </c>
      <c r="M443" s="85" t="s">
        <v>5058</v>
      </c>
      <c r="N443" s="85">
        <v>80111700</v>
      </c>
      <c r="O443" s="85" t="s">
        <v>5059</v>
      </c>
      <c r="P443" s="85" t="s">
        <v>5060</v>
      </c>
      <c r="Q443" s="85">
        <v>186</v>
      </c>
      <c r="R443" s="89">
        <v>46031</v>
      </c>
      <c r="S443" s="85">
        <v>320</v>
      </c>
      <c r="T443" s="89">
        <v>46041</v>
      </c>
      <c r="U443" s="85" t="s">
        <v>4823</v>
      </c>
      <c r="V443" s="85" t="s">
        <v>135</v>
      </c>
      <c r="W443" s="85" t="s">
        <v>136</v>
      </c>
      <c r="X443" s="85">
        <v>1</v>
      </c>
      <c r="Y443" s="85" t="s">
        <v>5061</v>
      </c>
      <c r="Z443" s="85" t="s">
        <v>5057</v>
      </c>
      <c r="AA443" s="85" t="s">
        <v>138</v>
      </c>
      <c r="AB443" s="85" t="s">
        <v>139</v>
      </c>
      <c r="AC443" s="85" t="s">
        <v>203</v>
      </c>
      <c r="AD443" s="85"/>
      <c r="AE443" s="85">
        <v>1110591903</v>
      </c>
      <c r="AF443" s="85">
        <v>0</v>
      </c>
      <c r="AG443" s="89">
        <v>36526</v>
      </c>
      <c r="AH443" s="85" t="s">
        <v>5062</v>
      </c>
      <c r="AI443" s="85"/>
      <c r="AJ443" s="92">
        <v>3213734656</v>
      </c>
      <c r="AK443" s="85" t="s">
        <v>2399</v>
      </c>
      <c r="AL443" s="85" t="s">
        <v>3187</v>
      </c>
      <c r="AM443" s="85" t="s">
        <v>234</v>
      </c>
      <c r="AN443" s="85" t="s">
        <v>4826</v>
      </c>
      <c r="AO443" s="85">
        <v>52371623</v>
      </c>
      <c r="AP443" s="85" t="s">
        <v>4827</v>
      </c>
      <c r="AQ443" s="85"/>
      <c r="AR443" s="85"/>
      <c r="AS443" s="89">
        <v>46062</v>
      </c>
      <c r="AT443" s="85"/>
      <c r="AU443" s="85"/>
      <c r="AV443" s="85"/>
      <c r="AW443" s="85"/>
      <c r="AX443" s="85" t="s">
        <v>4828</v>
      </c>
      <c r="AY443" s="85" t="s">
        <v>147</v>
      </c>
      <c r="AZ443" s="105">
        <v>46036</v>
      </c>
      <c r="BA443" s="105">
        <v>46036</v>
      </c>
      <c r="BB443" s="115">
        <v>46432000</v>
      </c>
      <c r="BC443" s="105">
        <v>46045</v>
      </c>
      <c r="BD443" s="105">
        <v>46287</v>
      </c>
      <c r="BE443" s="105">
        <f t="shared" si="16"/>
        <v>46287</v>
      </c>
      <c r="BF443" s="122"/>
      <c r="BG443" s="85" t="s">
        <v>929</v>
      </c>
      <c r="BH443" s="110">
        <v>5804000</v>
      </c>
      <c r="BI443" s="85"/>
      <c r="BJ443" s="85"/>
      <c r="BK443" s="85"/>
      <c r="BL443" s="85"/>
      <c r="BM443" s="85"/>
      <c r="BN443" s="85"/>
      <c r="BO443" s="85"/>
      <c r="BP443" s="85"/>
      <c r="BQ443" s="85"/>
      <c r="BR443" s="85"/>
      <c r="BS443" s="85"/>
      <c r="BT443" s="85"/>
      <c r="BU443" s="85"/>
      <c r="BV443" s="85"/>
      <c r="BW443" s="85"/>
      <c r="BX443" s="85"/>
      <c r="BY443" s="85"/>
      <c r="BZ443" s="85"/>
      <c r="CA443" s="85"/>
      <c r="CB443" s="85"/>
      <c r="CC443" s="85"/>
      <c r="CD443" s="85"/>
      <c r="CE443" s="85"/>
      <c r="CF443" s="85"/>
      <c r="CG443" s="85"/>
      <c r="CH443" s="85"/>
      <c r="CI443" s="85"/>
      <c r="CJ443" s="85"/>
      <c r="CK443" s="85"/>
      <c r="CL443" s="85">
        <v>0</v>
      </c>
      <c r="CM443" s="110">
        <v>46432000</v>
      </c>
      <c r="CN443" s="85"/>
      <c r="CO443" s="89">
        <v>46287</v>
      </c>
      <c r="CP443" s="89">
        <f t="shared" si="15"/>
        <v>46467</v>
      </c>
      <c r="CQ443" s="115">
        <v>46432000</v>
      </c>
      <c r="CR443" s="85" t="s">
        <v>223</v>
      </c>
      <c r="CS443" s="89">
        <v>46043</v>
      </c>
      <c r="CT443" s="128">
        <v>2544101209261</v>
      </c>
      <c r="CU443" s="85"/>
      <c r="CV443" s="85"/>
      <c r="CW443" s="85" t="s">
        <v>5063</v>
      </c>
      <c r="CX443" s="85" t="s">
        <v>203</v>
      </c>
      <c r="CY443" s="85" t="s">
        <v>453</v>
      </c>
      <c r="CZ443" s="85">
        <v>2309</v>
      </c>
      <c r="DA443" s="85" t="s">
        <v>4831</v>
      </c>
      <c r="DB443" s="85">
        <v>1</v>
      </c>
      <c r="DC443" s="85" t="s">
        <v>153</v>
      </c>
      <c r="DD443" s="85"/>
      <c r="DE443" s="85"/>
      <c r="DF443" s="85"/>
      <c r="DG443" s="85"/>
      <c r="DH443" s="85"/>
      <c r="DI443" s="85"/>
      <c r="DJ443" s="85"/>
      <c r="DK443" s="85"/>
      <c r="DL443" s="85"/>
      <c r="DM443" s="85"/>
      <c r="DN443" s="85"/>
      <c r="DO443" s="85"/>
      <c r="DP443" s="85"/>
      <c r="DQ443" s="85"/>
      <c r="DR443" s="85"/>
      <c r="DS443" s="85"/>
      <c r="DT443" s="86"/>
      <c r="DU443" s="81"/>
      <c r="DV443" s="72"/>
      <c r="DW443" s="72"/>
      <c r="DX443" s="72"/>
      <c r="DY443" s="72"/>
      <c r="DZ443" s="74"/>
      <c r="EA443" s="68"/>
      <c r="EB443" s="68"/>
      <c r="EC443" s="68"/>
      <c r="ED443" s="68"/>
      <c r="EE443" s="68"/>
      <c r="EF443" s="68"/>
      <c r="EG443" s="68"/>
      <c r="EH443" s="68"/>
      <c r="EI443" s="68"/>
      <c r="EJ443" s="68"/>
      <c r="EK443" s="68"/>
    </row>
    <row r="444" spans="1:141" ht="30" customHeight="1">
      <c r="A444" s="3" t="s">
        <v>4104</v>
      </c>
      <c r="B444" s="84">
        <v>2026</v>
      </c>
      <c r="C444" s="85" t="s">
        <v>5064</v>
      </c>
      <c r="D444" s="85"/>
      <c r="E444" s="85" t="s">
        <v>125</v>
      </c>
      <c r="F444" s="85">
        <v>147447</v>
      </c>
      <c r="G444" s="89">
        <v>46034</v>
      </c>
      <c r="H444" s="85" t="s">
        <v>5053</v>
      </c>
      <c r="I444" s="85" t="s">
        <v>5065</v>
      </c>
      <c r="J444" s="92" t="s">
        <v>5066</v>
      </c>
      <c r="K444" s="92" t="s">
        <v>5067</v>
      </c>
      <c r="L444" s="85" t="s">
        <v>5068</v>
      </c>
      <c r="M444" s="85" t="s">
        <v>5058</v>
      </c>
      <c r="N444" s="85">
        <v>80111700</v>
      </c>
      <c r="O444" s="85" t="s">
        <v>5059</v>
      </c>
      <c r="P444" s="85" t="s">
        <v>5069</v>
      </c>
      <c r="Q444" s="85">
        <v>186</v>
      </c>
      <c r="R444" s="89">
        <v>46031</v>
      </c>
      <c r="S444" s="85">
        <v>316</v>
      </c>
      <c r="T444" s="89">
        <v>46041</v>
      </c>
      <c r="U444" s="85" t="s">
        <v>4823</v>
      </c>
      <c r="V444" s="85" t="s">
        <v>135</v>
      </c>
      <c r="W444" s="85" t="s">
        <v>136</v>
      </c>
      <c r="X444" s="85">
        <v>1</v>
      </c>
      <c r="Y444" s="85" t="s">
        <v>5070</v>
      </c>
      <c r="Z444" s="85" t="s">
        <v>5068</v>
      </c>
      <c r="AA444" s="85" t="s">
        <v>138</v>
      </c>
      <c r="AB444" s="85" t="s">
        <v>139</v>
      </c>
      <c r="AC444" s="85" t="s">
        <v>203</v>
      </c>
      <c r="AD444" s="85"/>
      <c r="AE444" s="85">
        <v>52184488</v>
      </c>
      <c r="AF444" s="85">
        <v>9</v>
      </c>
      <c r="AG444" s="89">
        <v>27657</v>
      </c>
      <c r="AH444" s="85" t="s">
        <v>5071</v>
      </c>
      <c r="AI444" s="85"/>
      <c r="AJ444" s="92" t="s">
        <v>5072</v>
      </c>
      <c r="AK444" s="85" t="s">
        <v>5073</v>
      </c>
      <c r="AL444" s="85" t="s">
        <v>3187</v>
      </c>
      <c r="AM444" s="85" t="s">
        <v>301</v>
      </c>
      <c r="AN444" s="85" t="s">
        <v>4826</v>
      </c>
      <c r="AO444" s="85">
        <v>52371623</v>
      </c>
      <c r="AP444" s="85" t="s">
        <v>4827</v>
      </c>
      <c r="AQ444" s="85"/>
      <c r="AR444" s="85"/>
      <c r="AS444" s="89">
        <v>46062</v>
      </c>
      <c r="AT444" s="85"/>
      <c r="AU444" s="85"/>
      <c r="AV444" s="85"/>
      <c r="AW444" s="85"/>
      <c r="AX444" s="85" t="s">
        <v>4828</v>
      </c>
      <c r="AY444" s="85" t="s">
        <v>147</v>
      </c>
      <c r="AZ444" s="105">
        <v>46036</v>
      </c>
      <c r="BA444" s="105">
        <v>46038</v>
      </c>
      <c r="BB444" s="115">
        <v>46432000</v>
      </c>
      <c r="BC444" s="105">
        <v>46042</v>
      </c>
      <c r="BD444" s="105">
        <v>46284</v>
      </c>
      <c r="BE444" s="105">
        <f t="shared" si="16"/>
        <v>46284</v>
      </c>
      <c r="BF444" s="122"/>
      <c r="BG444" s="85" t="s">
        <v>929</v>
      </c>
      <c r="BH444" s="110">
        <v>5804000</v>
      </c>
      <c r="BI444" s="85"/>
      <c r="BJ444" s="85"/>
      <c r="BK444" s="85"/>
      <c r="BL444" s="85"/>
      <c r="BM444" s="85"/>
      <c r="BN444" s="85"/>
      <c r="BO444" s="85"/>
      <c r="BP444" s="85"/>
      <c r="BQ444" s="85"/>
      <c r="BR444" s="85"/>
      <c r="BS444" s="85"/>
      <c r="BT444" s="85"/>
      <c r="BU444" s="85"/>
      <c r="BV444" s="85"/>
      <c r="BW444" s="85"/>
      <c r="BX444" s="85"/>
      <c r="BY444" s="85"/>
      <c r="BZ444" s="85"/>
      <c r="CA444" s="85"/>
      <c r="CB444" s="85"/>
      <c r="CC444" s="85"/>
      <c r="CD444" s="85"/>
      <c r="CE444" s="85"/>
      <c r="CF444" s="85"/>
      <c r="CG444" s="85"/>
      <c r="CH444" s="85"/>
      <c r="CI444" s="85"/>
      <c r="CJ444" s="85"/>
      <c r="CK444" s="85"/>
      <c r="CL444" s="85">
        <v>0</v>
      </c>
      <c r="CM444" s="110">
        <v>46432000</v>
      </c>
      <c r="CN444" s="85"/>
      <c r="CO444" s="89">
        <v>46284</v>
      </c>
      <c r="CP444" s="89">
        <f t="shared" si="15"/>
        <v>46464</v>
      </c>
      <c r="CQ444" s="115">
        <v>46432000</v>
      </c>
      <c r="CR444" s="85" t="s">
        <v>149</v>
      </c>
      <c r="CS444" s="89">
        <v>46038</v>
      </c>
      <c r="CT444" s="128">
        <v>21461011296280</v>
      </c>
      <c r="CU444" s="85"/>
      <c r="CV444" s="85"/>
      <c r="CW444" s="85" t="s">
        <v>5063</v>
      </c>
      <c r="CX444" s="85" t="s">
        <v>203</v>
      </c>
      <c r="CY444" s="85" t="s">
        <v>5074</v>
      </c>
      <c r="CZ444" s="85">
        <v>2309</v>
      </c>
      <c r="DA444" s="85" t="s">
        <v>4831</v>
      </c>
      <c r="DB444" s="85">
        <v>1</v>
      </c>
      <c r="DC444" s="85" t="s">
        <v>153</v>
      </c>
      <c r="DD444" s="85"/>
      <c r="DE444" s="85"/>
      <c r="DF444" s="85"/>
      <c r="DG444" s="85"/>
      <c r="DH444" s="85"/>
      <c r="DI444" s="85"/>
      <c r="DJ444" s="85"/>
      <c r="DK444" s="85"/>
      <c r="DL444" s="85"/>
      <c r="DM444" s="85"/>
      <c r="DN444" s="85"/>
      <c r="DO444" s="85"/>
      <c r="DP444" s="85"/>
      <c r="DQ444" s="85"/>
      <c r="DR444" s="85"/>
      <c r="DS444" s="85"/>
      <c r="DT444" s="86"/>
      <c r="DU444" s="81"/>
      <c r="DV444" s="72"/>
      <c r="DW444" s="72"/>
      <c r="DX444" s="72"/>
      <c r="DY444" s="72"/>
      <c r="DZ444" s="74"/>
      <c r="EA444" s="68"/>
      <c r="EB444" s="68"/>
      <c r="EC444" s="68"/>
      <c r="ED444" s="68"/>
      <c r="EE444" s="68"/>
      <c r="EF444" s="68"/>
      <c r="EG444" s="68"/>
      <c r="EH444" s="68"/>
      <c r="EI444" s="68"/>
      <c r="EJ444" s="68"/>
      <c r="EK444" s="68"/>
    </row>
    <row r="445" spans="1:141" ht="30" customHeight="1">
      <c r="A445" s="3" t="s">
        <v>4104</v>
      </c>
      <c r="B445" s="84">
        <v>2026</v>
      </c>
      <c r="C445" s="85" t="s">
        <v>5075</v>
      </c>
      <c r="D445" s="85"/>
      <c r="E445" s="85" t="s">
        <v>125</v>
      </c>
      <c r="F445" s="85">
        <v>144776</v>
      </c>
      <c r="G445" s="89">
        <v>46034</v>
      </c>
      <c r="H445" s="85" t="s">
        <v>5076</v>
      </c>
      <c r="I445" s="85" t="s">
        <v>5077</v>
      </c>
      <c r="J445" s="92" t="s">
        <v>5078</v>
      </c>
      <c r="K445" s="92" t="s">
        <v>5079</v>
      </c>
      <c r="L445" s="85" t="s">
        <v>5080</v>
      </c>
      <c r="M445" s="85" t="s">
        <v>5081</v>
      </c>
      <c r="N445" s="85">
        <v>80111700</v>
      </c>
      <c r="O445" s="85" t="s">
        <v>5082</v>
      </c>
      <c r="P445" s="85" t="s">
        <v>5083</v>
      </c>
      <c r="Q445" s="85">
        <v>105</v>
      </c>
      <c r="R445" s="89">
        <v>46028</v>
      </c>
      <c r="S445" s="85">
        <v>307</v>
      </c>
      <c r="T445" s="89">
        <v>46041</v>
      </c>
      <c r="U445" s="85" t="s">
        <v>134</v>
      </c>
      <c r="V445" s="85" t="s">
        <v>135</v>
      </c>
      <c r="W445" s="85" t="s">
        <v>136</v>
      </c>
      <c r="X445" s="85">
        <v>1</v>
      </c>
      <c r="Y445" s="85" t="s">
        <v>5084</v>
      </c>
      <c r="Z445" s="85" t="s">
        <v>5080</v>
      </c>
      <c r="AA445" s="85" t="s">
        <v>138</v>
      </c>
      <c r="AB445" s="85" t="s">
        <v>139</v>
      </c>
      <c r="AC445" s="85" t="s">
        <v>203</v>
      </c>
      <c r="AD445" s="85"/>
      <c r="AE445" s="85">
        <v>1018461014</v>
      </c>
      <c r="AF445" s="85">
        <v>7</v>
      </c>
      <c r="AG445" s="89">
        <v>34157</v>
      </c>
      <c r="AH445" s="85" t="s">
        <v>5085</v>
      </c>
      <c r="AI445" s="85"/>
      <c r="AJ445" s="92">
        <v>3226818736</v>
      </c>
      <c r="AK445" s="85" t="s">
        <v>5086</v>
      </c>
      <c r="AL445" s="85" t="s">
        <v>3187</v>
      </c>
      <c r="AM445" s="85" t="s">
        <v>222</v>
      </c>
      <c r="AN445" s="85" t="s">
        <v>5087</v>
      </c>
      <c r="AO445" s="85">
        <v>1024483230</v>
      </c>
      <c r="AP445" s="85" t="s">
        <v>5088</v>
      </c>
      <c r="AQ445" s="85"/>
      <c r="AR445" s="85"/>
      <c r="AS445" s="89">
        <v>46062</v>
      </c>
      <c r="AT445" s="85"/>
      <c r="AU445" s="85"/>
      <c r="AV445" s="85"/>
      <c r="AW445" s="85"/>
      <c r="AX445" s="85" t="s">
        <v>5089</v>
      </c>
      <c r="AY445" s="85" t="s">
        <v>147</v>
      </c>
      <c r="AZ445" s="105">
        <v>46036</v>
      </c>
      <c r="BA445" s="105">
        <v>46036</v>
      </c>
      <c r="BB445" s="115">
        <v>87109000</v>
      </c>
      <c r="BC445" s="105">
        <v>46041</v>
      </c>
      <c r="BD445" s="105">
        <v>46374</v>
      </c>
      <c r="BE445" s="105">
        <f t="shared" si="16"/>
        <v>46374</v>
      </c>
      <c r="BF445" s="122"/>
      <c r="BG445" s="85" t="s">
        <v>148</v>
      </c>
      <c r="BH445" s="110">
        <v>7919000</v>
      </c>
      <c r="BI445" s="85"/>
      <c r="BJ445" s="85"/>
      <c r="BK445" s="85"/>
      <c r="BL445" s="85"/>
      <c r="BM445" s="85"/>
      <c r="BN445" s="85"/>
      <c r="BO445" s="85"/>
      <c r="BP445" s="85"/>
      <c r="BQ445" s="85"/>
      <c r="BR445" s="85"/>
      <c r="BS445" s="85"/>
      <c r="BT445" s="85"/>
      <c r="BU445" s="85"/>
      <c r="BV445" s="85"/>
      <c r="BW445" s="85"/>
      <c r="BX445" s="85"/>
      <c r="BY445" s="85"/>
      <c r="BZ445" s="85"/>
      <c r="CA445" s="85"/>
      <c r="CB445" s="85"/>
      <c r="CC445" s="85"/>
      <c r="CD445" s="85"/>
      <c r="CE445" s="85"/>
      <c r="CF445" s="85"/>
      <c r="CG445" s="85"/>
      <c r="CH445" s="85"/>
      <c r="CI445" s="85"/>
      <c r="CJ445" s="85"/>
      <c r="CK445" s="85"/>
      <c r="CL445" s="85">
        <v>0</v>
      </c>
      <c r="CM445" s="110">
        <v>87109000</v>
      </c>
      <c r="CN445" s="85"/>
      <c r="CO445" s="89">
        <v>46374</v>
      </c>
      <c r="CP445" s="89">
        <f t="shared" si="15"/>
        <v>46554</v>
      </c>
      <c r="CQ445" s="115">
        <v>87109000</v>
      </c>
      <c r="CR445" s="85" t="s">
        <v>149</v>
      </c>
      <c r="CS445" s="89">
        <v>46039</v>
      </c>
      <c r="CT445" s="128">
        <v>2144101489711</v>
      </c>
      <c r="CU445" s="85"/>
      <c r="CV445" s="85"/>
      <c r="CW445" s="85" t="s">
        <v>5090</v>
      </c>
      <c r="CX445" s="85" t="s">
        <v>203</v>
      </c>
      <c r="CY445" s="85" t="s">
        <v>4422</v>
      </c>
      <c r="CZ445" s="85">
        <v>2537</v>
      </c>
      <c r="DA445" s="85" t="s">
        <v>152</v>
      </c>
      <c r="DB445" s="85">
        <v>1</v>
      </c>
      <c r="DC445" s="85" t="s">
        <v>153</v>
      </c>
      <c r="DD445" s="85"/>
      <c r="DE445" s="85"/>
      <c r="DF445" s="85"/>
      <c r="DG445" s="85"/>
      <c r="DH445" s="85"/>
      <c r="DI445" s="85"/>
      <c r="DJ445" s="85"/>
      <c r="DK445" s="85"/>
      <c r="DL445" s="85"/>
      <c r="DM445" s="85"/>
      <c r="DN445" s="85"/>
      <c r="DO445" s="85"/>
      <c r="DP445" s="85"/>
      <c r="DQ445" s="85"/>
      <c r="DR445" s="85"/>
      <c r="DS445" s="85"/>
      <c r="DT445" s="86"/>
      <c r="DU445" s="81"/>
      <c r="DV445" s="72"/>
      <c r="DW445" s="72"/>
      <c r="DX445" s="72"/>
      <c r="DY445" s="72"/>
      <c r="DZ445" s="74"/>
      <c r="EA445" s="68"/>
      <c r="EB445" s="68"/>
      <c r="EC445" s="68"/>
      <c r="ED445" s="68"/>
      <c r="EE445" s="68"/>
      <c r="EF445" s="68"/>
      <c r="EG445" s="68"/>
      <c r="EH445" s="68"/>
      <c r="EI445" s="68"/>
      <c r="EJ445" s="68"/>
      <c r="EK445" s="68"/>
    </row>
    <row r="446" spans="1:141" ht="30" customHeight="1">
      <c r="A446" s="3" t="s">
        <v>4104</v>
      </c>
      <c r="B446" s="84">
        <v>2026</v>
      </c>
      <c r="C446" s="85" t="s">
        <v>5091</v>
      </c>
      <c r="D446" s="85"/>
      <c r="E446" s="85" t="s">
        <v>125</v>
      </c>
      <c r="F446" s="85">
        <v>144779</v>
      </c>
      <c r="G446" s="89">
        <v>46038</v>
      </c>
      <c r="H446" s="85" t="s">
        <v>5092</v>
      </c>
      <c r="I446" s="85" t="s">
        <v>5093</v>
      </c>
      <c r="J446" s="92" t="s">
        <v>5094</v>
      </c>
      <c r="K446" s="92" t="s">
        <v>5095</v>
      </c>
      <c r="L446" s="85" t="s">
        <v>5096</v>
      </c>
      <c r="M446" s="85" t="s">
        <v>5097</v>
      </c>
      <c r="N446" s="85">
        <v>80111700</v>
      </c>
      <c r="O446" s="85" t="s">
        <v>5098</v>
      </c>
      <c r="P446" s="85" t="s">
        <v>5099</v>
      </c>
      <c r="Q446" s="85">
        <v>106</v>
      </c>
      <c r="R446" s="89">
        <v>46028</v>
      </c>
      <c r="S446" s="85">
        <v>216</v>
      </c>
      <c r="T446" s="89">
        <v>46037</v>
      </c>
      <c r="U446" s="85" t="s">
        <v>134</v>
      </c>
      <c r="V446" s="85" t="s">
        <v>135</v>
      </c>
      <c r="W446" s="85" t="s">
        <v>136</v>
      </c>
      <c r="X446" s="85">
        <v>1</v>
      </c>
      <c r="Y446" s="85" t="s">
        <v>5100</v>
      </c>
      <c r="Z446" s="85" t="s">
        <v>5096</v>
      </c>
      <c r="AA446" s="85" t="s">
        <v>138</v>
      </c>
      <c r="AB446" s="85" t="s">
        <v>164</v>
      </c>
      <c r="AC446" s="85" t="s">
        <v>218</v>
      </c>
      <c r="AD446" s="85"/>
      <c r="AE446" s="85">
        <v>80762638</v>
      </c>
      <c r="AF446" s="85">
        <v>9</v>
      </c>
      <c r="AG446" s="89">
        <v>29909</v>
      </c>
      <c r="AH446" s="85" t="s">
        <v>5101</v>
      </c>
      <c r="AI446" s="85"/>
      <c r="AJ446" s="92">
        <v>3177354323</v>
      </c>
      <c r="AK446" s="85" t="s">
        <v>5102</v>
      </c>
      <c r="AL446" s="85" t="s">
        <v>3187</v>
      </c>
      <c r="AM446" s="85" t="s">
        <v>144</v>
      </c>
      <c r="AN446" s="85" t="s">
        <v>5087</v>
      </c>
      <c r="AO446" s="85">
        <v>1024483230</v>
      </c>
      <c r="AP446" s="85" t="s">
        <v>5088</v>
      </c>
      <c r="AQ446" s="85"/>
      <c r="AR446" s="85"/>
      <c r="AS446" s="89">
        <v>46062</v>
      </c>
      <c r="AT446" s="85"/>
      <c r="AU446" s="85"/>
      <c r="AV446" s="85"/>
      <c r="AW446" s="85"/>
      <c r="AX446" s="85" t="s">
        <v>5089</v>
      </c>
      <c r="AY446" s="85" t="s">
        <v>147</v>
      </c>
      <c r="AZ446" s="105">
        <v>46033</v>
      </c>
      <c r="BA446" s="105">
        <v>46034</v>
      </c>
      <c r="BB446" s="115">
        <v>87109000</v>
      </c>
      <c r="BC446" s="105">
        <v>46037</v>
      </c>
      <c r="BD446" s="105">
        <v>46370</v>
      </c>
      <c r="BE446" s="105">
        <f t="shared" si="16"/>
        <v>46370</v>
      </c>
      <c r="BF446" s="122"/>
      <c r="BG446" s="85" t="s">
        <v>148</v>
      </c>
      <c r="BH446" s="110">
        <v>7919000</v>
      </c>
      <c r="BI446" s="85"/>
      <c r="BJ446" s="85"/>
      <c r="BK446" s="85"/>
      <c r="BL446" s="85"/>
      <c r="BM446" s="85"/>
      <c r="BN446" s="85"/>
      <c r="BO446" s="85"/>
      <c r="BP446" s="85"/>
      <c r="BQ446" s="85"/>
      <c r="BR446" s="85"/>
      <c r="BS446" s="85"/>
      <c r="BT446" s="85"/>
      <c r="BU446" s="85"/>
      <c r="BV446" s="85"/>
      <c r="BW446" s="85"/>
      <c r="BX446" s="85"/>
      <c r="BY446" s="85"/>
      <c r="BZ446" s="85"/>
      <c r="CA446" s="85"/>
      <c r="CB446" s="85"/>
      <c r="CC446" s="85"/>
      <c r="CD446" s="85"/>
      <c r="CE446" s="85"/>
      <c r="CF446" s="85"/>
      <c r="CG446" s="85"/>
      <c r="CH446" s="85"/>
      <c r="CI446" s="85"/>
      <c r="CJ446" s="85"/>
      <c r="CK446" s="85"/>
      <c r="CL446" s="85">
        <v>0</v>
      </c>
      <c r="CM446" s="110">
        <v>87109000</v>
      </c>
      <c r="CN446" s="85"/>
      <c r="CO446" s="89">
        <v>46370</v>
      </c>
      <c r="CP446" s="89">
        <f t="shared" si="15"/>
        <v>46550</v>
      </c>
      <c r="CQ446" s="115">
        <v>87109000</v>
      </c>
      <c r="CR446" s="85" t="s">
        <v>149</v>
      </c>
      <c r="CS446" s="89">
        <v>46035</v>
      </c>
      <c r="CT446" s="128">
        <v>1446101155648</v>
      </c>
      <c r="CU446" s="85"/>
      <c r="CV446" s="85"/>
      <c r="CW446" s="85" t="s">
        <v>5103</v>
      </c>
      <c r="CX446" s="85" t="s">
        <v>218</v>
      </c>
      <c r="CY446" s="85" t="s">
        <v>867</v>
      </c>
      <c r="CZ446" s="85">
        <v>2537</v>
      </c>
      <c r="DA446" s="85" t="s">
        <v>152</v>
      </c>
      <c r="DB446" s="85">
        <v>1</v>
      </c>
      <c r="DC446" s="85" t="s">
        <v>153</v>
      </c>
      <c r="DD446" s="85"/>
      <c r="DE446" s="85"/>
      <c r="DF446" s="85"/>
      <c r="DG446" s="85"/>
      <c r="DH446" s="85"/>
      <c r="DI446" s="85"/>
      <c r="DJ446" s="85"/>
      <c r="DK446" s="85"/>
      <c r="DL446" s="85"/>
      <c r="DM446" s="85"/>
      <c r="DN446" s="85"/>
      <c r="DO446" s="85"/>
      <c r="DP446" s="85"/>
      <c r="DQ446" s="85"/>
      <c r="DR446" s="85"/>
      <c r="DS446" s="85"/>
      <c r="DT446" s="86"/>
      <c r="DU446" s="81"/>
      <c r="DV446" s="72"/>
      <c r="DW446" s="72"/>
      <c r="DX446" s="72"/>
      <c r="DY446" s="72"/>
      <c r="DZ446" s="74"/>
      <c r="EA446" s="68"/>
      <c r="EB446" s="68"/>
      <c r="EC446" s="68"/>
      <c r="ED446" s="68"/>
      <c r="EE446" s="68"/>
      <c r="EF446" s="68"/>
      <c r="EG446" s="68"/>
      <c r="EH446" s="68"/>
      <c r="EI446" s="68"/>
      <c r="EJ446" s="68"/>
      <c r="EK446" s="68"/>
    </row>
    <row r="447" spans="1:141" ht="30" customHeight="1">
      <c r="A447" s="3" t="s">
        <v>4104</v>
      </c>
      <c r="B447" s="84">
        <v>2026</v>
      </c>
      <c r="C447" s="85" t="s">
        <v>5104</v>
      </c>
      <c r="D447" s="85"/>
      <c r="E447" s="85" t="s">
        <v>125</v>
      </c>
      <c r="F447" s="85">
        <v>144779</v>
      </c>
      <c r="G447" s="89">
        <v>46038</v>
      </c>
      <c r="H447" s="85" t="s">
        <v>5092</v>
      </c>
      <c r="I447" s="85" t="s">
        <v>5105</v>
      </c>
      <c r="J447" s="92" t="s">
        <v>5106</v>
      </c>
      <c r="K447" s="92" t="s">
        <v>5107</v>
      </c>
      <c r="L447" s="85" t="s">
        <v>5108</v>
      </c>
      <c r="M447" s="85" t="s">
        <v>5097</v>
      </c>
      <c r="N447" s="85">
        <v>80111700</v>
      </c>
      <c r="O447" s="85" t="s">
        <v>5098</v>
      </c>
      <c r="P447" s="85" t="s">
        <v>5109</v>
      </c>
      <c r="Q447" s="85">
        <v>106</v>
      </c>
      <c r="R447" s="89">
        <v>46028</v>
      </c>
      <c r="S447" s="85">
        <v>1729</v>
      </c>
      <c r="T447" s="89">
        <v>46042</v>
      </c>
      <c r="U447" s="85" t="s">
        <v>134</v>
      </c>
      <c r="V447" s="85" t="s">
        <v>135</v>
      </c>
      <c r="W447" s="85" t="s">
        <v>136</v>
      </c>
      <c r="X447" s="85">
        <v>1</v>
      </c>
      <c r="Y447" s="85" t="s">
        <v>5110</v>
      </c>
      <c r="Z447" s="85" t="s">
        <v>5108</v>
      </c>
      <c r="AA447" s="85" t="s">
        <v>138</v>
      </c>
      <c r="AB447" s="85" t="s">
        <v>164</v>
      </c>
      <c r="AC447" s="85" t="s">
        <v>1342</v>
      </c>
      <c r="AD447" s="85"/>
      <c r="AE447" s="85">
        <v>16078098</v>
      </c>
      <c r="AF447" s="85">
        <v>5</v>
      </c>
      <c r="AG447" s="89">
        <v>30676</v>
      </c>
      <c r="AH447" s="85" t="s">
        <v>5111</v>
      </c>
      <c r="AI447" s="85"/>
      <c r="AJ447" s="92">
        <v>7290808</v>
      </c>
      <c r="AK447" s="85" t="s">
        <v>5112</v>
      </c>
      <c r="AL447" s="85" t="s">
        <v>3187</v>
      </c>
      <c r="AM447" s="85" t="s">
        <v>144</v>
      </c>
      <c r="AN447" s="85" t="s">
        <v>5087</v>
      </c>
      <c r="AO447" s="85">
        <v>1024483230</v>
      </c>
      <c r="AP447" s="85" t="s">
        <v>5088</v>
      </c>
      <c r="AQ447" s="85"/>
      <c r="AR447" s="85"/>
      <c r="AS447" s="89">
        <v>46062</v>
      </c>
      <c r="AT447" s="85"/>
      <c r="AU447" s="85"/>
      <c r="AV447" s="85"/>
      <c r="AW447" s="85"/>
      <c r="AX447" s="85" t="s">
        <v>5089</v>
      </c>
      <c r="AY447" s="85" t="s">
        <v>147</v>
      </c>
      <c r="AZ447" s="105">
        <v>46033</v>
      </c>
      <c r="BA447" s="105">
        <v>46038</v>
      </c>
      <c r="BB447" s="115">
        <v>87109000</v>
      </c>
      <c r="BC447" s="105">
        <v>46042</v>
      </c>
      <c r="BD447" s="105">
        <v>46375</v>
      </c>
      <c r="BE447" s="105">
        <f t="shared" si="16"/>
        <v>46375</v>
      </c>
      <c r="BF447" s="122"/>
      <c r="BG447" s="85" t="s">
        <v>148</v>
      </c>
      <c r="BH447" s="110">
        <v>7919000</v>
      </c>
      <c r="BI447" s="85"/>
      <c r="BJ447" s="85"/>
      <c r="BK447" s="85"/>
      <c r="BL447" s="85"/>
      <c r="BM447" s="85"/>
      <c r="BN447" s="85"/>
      <c r="BO447" s="85"/>
      <c r="BP447" s="85"/>
      <c r="BQ447" s="85"/>
      <c r="BR447" s="85"/>
      <c r="BS447" s="85"/>
      <c r="BT447" s="85"/>
      <c r="BU447" s="85"/>
      <c r="BV447" s="85"/>
      <c r="BW447" s="85"/>
      <c r="BX447" s="85"/>
      <c r="BY447" s="85"/>
      <c r="BZ447" s="85"/>
      <c r="CA447" s="85"/>
      <c r="CB447" s="85"/>
      <c r="CC447" s="85"/>
      <c r="CD447" s="85"/>
      <c r="CE447" s="85"/>
      <c r="CF447" s="85"/>
      <c r="CG447" s="85"/>
      <c r="CH447" s="85"/>
      <c r="CI447" s="85"/>
      <c r="CJ447" s="85"/>
      <c r="CK447" s="85"/>
      <c r="CL447" s="85">
        <v>0</v>
      </c>
      <c r="CM447" s="110">
        <v>87109000</v>
      </c>
      <c r="CN447" s="85"/>
      <c r="CO447" s="89">
        <v>46375</v>
      </c>
      <c r="CP447" s="89">
        <f t="shared" si="15"/>
        <v>46555</v>
      </c>
      <c r="CQ447" s="115">
        <v>87109000</v>
      </c>
      <c r="CR447" s="85" t="s">
        <v>149</v>
      </c>
      <c r="CS447" s="89">
        <v>46038</v>
      </c>
      <c r="CT447" s="128" t="s">
        <v>5113</v>
      </c>
      <c r="CU447" s="85"/>
      <c r="CV447" s="85"/>
      <c r="CW447" s="85" t="s">
        <v>5103</v>
      </c>
      <c r="CX447" s="85" t="s">
        <v>1342</v>
      </c>
      <c r="CY447" s="85" t="s">
        <v>5114</v>
      </c>
      <c r="CZ447" s="85">
        <v>2537</v>
      </c>
      <c r="DA447" s="85" t="s">
        <v>152</v>
      </c>
      <c r="DB447" s="85">
        <v>1</v>
      </c>
      <c r="DC447" s="85" t="s">
        <v>153</v>
      </c>
      <c r="DD447" s="85"/>
      <c r="DE447" s="85"/>
      <c r="DF447" s="85"/>
      <c r="DG447" s="85"/>
      <c r="DH447" s="85"/>
      <c r="DI447" s="85"/>
      <c r="DJ447" s="85"/>
      <c r="DK447" s="85"/>
      <c r="DL447" s="85"/>
      <c r="DM447" s="85"/>
      <c r="DN447" s="85"/>
      <c r="DO447" s="85"/>
      <c r="DP447" s="85"/>
      <c r="DQ447" s="85"/>
      <c r="DR447" s="85"/>
      <c r="DS447" s="85"/>
      <c r="DT447" s="86"/>
      <c r="DU447" s="81"/>
      <c r="DV447" s="72"/>
      <c r="DW447" s="72"/>
      <c r="DX447" s="72"/>
      <c r="DY447" s="72"/>
      <c r="DZ447" s="74"/>
      <c r="EA447" s="68"/>
      <c r="EB447" s="68"/>
      <c r="EC447" s="68"/>
      <c r="ED447" s="68"/>
      <c r="EE447" s="68"/>
      <c r="EF447" s="68"/>
      <c r="EG447" s="68"/>
      <c r="EH447" s="68"/>
      <c r="EI447" s="68"/>
      <c r="EJ447" s="68"/>
      <c r="EK447" s="68"/>
    </row>
    <row r="448" spans="1:141" ht="30" customHeight="1">
      <c r="A448" s="3" t="s">
        <v>4104</v>
      </c>
      <c r="B448" s="84">
        <v>2026</v>
      </c>
      <c r="C448" s="85" t="s">
        <v>5115</v>
      </c>
      <c r="D448" s="85"/>
      <c r="E448" s="85" t="s">
        <v>125</v>
      </c>
      <c r="F448" s="85">
        <v>144779</v>
      </c>
      <c r="G448" s="89">
        <v>46036</v>
      </c>
      <c r="H448" s="85" t="s">
        <v>5092</v>
      </c>
      <c r="I448" s="85" t="s">
        <v>5116</v>
      </c>
      <c r="J448" s="92" t="s">
        <v>5117</v>
      </c>
      <c r="K448" s="92" t="s">
        <v>5118</v>
      </c>
      <c r="L448" s="85" t="s">
        <v>5119</v>
      </c>
      <c r="M448" s="85" t="s">
        <v>5097</v>
      </c>
      <c r="N448" s="85">
        <v>80111700</v>
      </c>
      <c r="O448" s="85" t="s">
        <v>5098</v>
      </c>
      <c r="P448" s="85" t="s">
        <v>5120</v>
      </c>
      <c r="Q448" s="85">
        <v>106</v>
      </c>
      <c r="R448" s="89">
        <v>46028</v>
      </c>
      <c r="S448" s="85">
        <v>1787</v>
      </c>
      <c r="T448" s="89">
        <v>46044</v>
      </c>
      <c r="U448" s="85" t="s">
        <v>134</v>
      </c>
      <c r="V448" s="85" t="s">
        <v>135</v>
      </c>
      <c r="W448" s="85" t="s">
        <v>136</v>
      </c>
      <c r="X448" s="85">
        <v>1</v>
      </c>
      <c r="Y448" s="85" t="s">
        <v>5110</v>
      </c>
      <c r="Z448" s="85" t="s">
        <v>5119</v>
      </c>
      <c r="AA448" s="85" t="s">
        <v>138</v>
      </c>
      <c r="AB448" s="85" t="s">
        <v>164</v>
      </c>
      <c r="AC448" s="85" t="s">
        <v>203</v>
      </c>
      <c r="AD448" s="85"/>
      <c r="AE448" s="85">
        <v>1010219432</v>
      </c>
      <c r="AF448" s="85">
        <v>8</v>
      </c>
      <c r="AG448" s="89">
        <v>34692</v>
      </c>
      <c r="AH448" s="85" t="s">
        <v>5121</v>
      </c>
      <c r="AI448" s="85"/>
      <c r="AJ448" s="92" t="s">
        <v>5122</v>
      </c>
      <c r="AK448" s="85" t="s">
        <v>5123</v>
      </c>
      <c r="AL448" s="85" t="s">
        <v>3187</v>
      </c>
      <c r="AM448" s="85" t="s">
        <v>222</v>
      </c>
      <c r="AN448" s="85" t="s">
        <v>5087</v>
      </c>
      <c r="AO448" s="85">
        <v>1024483230</v>
      </c>
      <c r="AP448" s="85" t="s">
        <v>5088</v>
      </c>
      <c r="AQ448" s="85"/>
      <c r="AR448" s="85"/>
      <c r="AS448" s="89">
        <v>46062</v>
      </c>
      <c r="AT448" s="85"/>
      <c r="AU448" s="85"/>
      <c r="AV448" s="85"/>
      <c r="AW448" s="85"/>
      <c r="AX448" s="85" t="s">
        <v>5089</v>
      </c>
      <c r="AY448" s="85" t="s">
        <v>147</v>
      </c>
      <c r="AZ448" s="105">
        <v>46033</v>
      </c>
      <c r="BA448" s="105">
        <v>46038</v>
      </c>
      <c r="BB448" s="115">
        <v>87109000</v>
      </c>
      <c r="BC448" s="105">
        <v>46044</v>
      </c>
      <c r="BD448" s="105">
        <v>46377</v>
      </c>
      <c r="BE448" s="105">
        <f t="shared" si="16"/>
        <v>46377</v>
      </c>
      <c r="BF448" s="122"/>
      <c r="BG448" s="85" t="s">
        <v>148</v>
      </c>
      <c r="BH448" s="110">
        <v>7919000</v>
      </c>
      <c r="BI448" s="85"/>
      <c r="BJ448" s="85"/>
      <c r="BK448" s="85"/>
      <c r="BL448" s="85"/>
      <c r="BM448" s="85"/>
      <c r="BN448" s="85"/>
      <c r="BO448" s="85"/>
      <c r="BP448" s="85"/>
      <c r="BQ448" s="85"/>
      <c r="BR448" s="85"/>
      <c r="BS448" s="85"/>
      <c r="BT448" s="85"/>
      <c r="BU448" s="85"/>
      <c r="BV448" s="85"/>
      <c r="BW448" s="85"/>
      <c r="BX448" s="85"/>
      <c r="BY448" s="85"/>
      <c r="BZ448" s="85"/>
      <c r="CA448" s="85"/>
      <c r="CB448" s="85"/>
      <c r="CC448" s="85"/>
      <c r="CD448" s="85"/>
      <c r="CE448" s="85"/>
      <c r="CF448" s="85"/>
      <c r="CG448" s="85"/>
      <c r="CH448" s="85"/>
      <c r="CI448" s="85"/>
      <c r="CJ448" s="85"/>
      <c r="CK448" s="85"/>
      <c r="CL448" s="85">
        <v>0</v>
      </c>
      <c r="CM448" s="110">
        <v>87109000</v>
      </c>
      <c r="CN448" s="85"/>
      <c r="CO448" s="89">
        <v>46377</v>
      </c>
      <c r="CP448" s="89">
        <f t="shared" si="15"/>
        <v>46557</v>
      </c>
      <c r="CQ448" s="115">
        <v>87109000</v>
      </c>
      <c r="CR448" s="85" t="s">
        <v>223</v>
      </c>
      <c r="CS448" s="89">
        <v>46041</v>
      </c>
      <c r="CT448" s="128">
        <v>1446101159007</v>
      </c>
      <c r="CU448" s="85"/>
      <c r="CV448" s="85"/>
      <c r="CW448" s="85" t="s">
        <v>5103</v>
      </c>
      <c r="CX448" s="85" t="s">
        <v>203</v>
      </c>
      <c r="CY448" s="85" t="s">
        <v>5124</v>
      </c>
      <c r="CZ448" s="85">
        <v>2537</v>
      </c>
      <c r="DA448" s="85" t="s">
        <v>152</v>
      </c>
      <c r="DB448" s="85">
        <v>1</v>
      </c>
      <c r="DC448" s="85" t="s">
        <v>153</v>
      </c>
      <c r="DD448" s="85"/>
      <c r="DE448" s="85"/>
      <c r="DF448" s="85"/>
      <c r="DG448" s="85"/>
      <c r="DH448" s="85"/>
      <c r="DI448" s="85"/>
      <c r="DJ448" s="85"/>
      <c r="DK448" s="85"/>
      <c r="DL448" s="85"/>
      <c r="DM448" s="85"/>
      <c r="DN448" s="85"/>
      <c r="DO448" s="85"/>
      <c r="DP448" s="85"/>
      <c r="DQ448" s="85"/>
      <c r="DR448" s="85"/>
      <c r="DS448" s="85"/>
      <c r="DT448" s="86"/>
      <c r="DU448" s="81"/>
      <c r="DV448" s="72"/>
      <c r="DW448" s="72"/>
      <c r="DX448" s="72"/>
      <c r="DY448" s="72"/>
      <c r="DZ448" s="74"/>
      <c r="EA448" s="68"/>
      <c r="EB448" s="68"/>
      <c r="EC448" s="68"/>
      <c r="ED448" s="68"/>
      <c r="EE448" s="68"/>
      <c r="EF448" s="68"/>
      <c r="EG448" s="68"/>
      <c r="EH448" s="68"/>
      <c r="EI448" s="68"/>
      <c r="EJ448" s="68"/>
      <c r="EK448" s="68"/>
    </row>
    <row r="449" spans="1:141" ht="30" customHeight="1">
      <c r="A449" s="3" t="s">
        <v>4104</v>
      </c>
      <c r="B449" s="84">
        <v>2026</v>
      </c>
      <c r="C449" s="85" t="s">
        <v>5125</v>
      </c>
      <c r="D449" s="85"/>
      <c r="E449" s="85" t="s">
        <v>125</v>
      </c>
      <c r="F449" s="85">
        <v>144779</v>
      </c>
      <c r="G449" s="89">
        <v>46036</v>
      </c>
      <c r="H449" s="85" t="s">
        <v>5092</v>
      </c>
      <c r="I449" s="85" t="s">
        <v>5126</v>
      </c>
      <c r="J449" s="92" t="s">
        <v>5127</v>
      </c>
      <c r="K449" s="92" t="s">
        <v>5128</v>
      </c>
      <c r="L449" s="85" t="s">
        <v>5129</v>
      </c>
      <c r="M449" s="85" t="s">
        <v>5097</v>
      </c>
      <c r="N449" s="85">
        <v>80111700</v>
      </c>
      <c r="O449" s="85" t="s">
        <v>5098</v>
      </c>
      <c r="P449" s="85" t="s">
        <v>5130</v>
      </c>
      <c r="Q449" s="85">
        <v>106</v>
      </c>
      <c r="R449" s="89">
        <v>46028</v>
      </c>
      <c r="S449" s="85">
        <v>1778</v>
      </c>
      <c r="T449" s="89">
        <v>46044</v>
      </c>
      <c r="U449" s="85" t="s">
        <v>134</v>
      </c>
      <c r="V449" s="85" t="s">
        <v>135</v>
      </c>
      <c r="W449" s="85" t="s">
        <v>136</v>
      </c>
      <c r="X449" s="85">
        <v>1</v>
      </c>
      <c r="Y449" s="85" t="s">
        <v>5131</v>
      </c>
      <c r="Z449" s="85" t="s">
        <v>5129</v>
      </c>
      <c r="AA449" s="85" t="s">
        <v>138</v>
      </c>
      <c r="AB449" s="85" t="s">
        <v>139</v>
      </c>
      <c r="AC449" s="85" t="s">
        <v>140</v>
      </c>
      <c r="AD449" s="85"/>
      <c r="AE449" s="85">
        <v>52999052</v>
      </c>
      <c r="AF449" s="85">
        <v>1</v>
      </c>
      <c r="AG449" s="89">
        <v>30984</v>
      </c>
      <c r="AH449" s="85" t="s">
        <v>5132</v>
      </c>
      <c r="AI449" s="85"/>
      <c r="AJ449" s="92">
        <v>3143541736</v>
      </c>
      <c r="AK449" s="85" t="s">
        <v>5133</v>
      </c>
      <c r="AL449" s="85" t="s">
        <v>3187</v>
      </c>
      <c r="AM449" s="85" t="s">
        <v>234</v>
      </c>
      <c r="AN449" s="85" t="s">
        <v>5087</v>
      </c>
      <c r="AO449" s="85">
        <v>1024483230</v>
      </c>
      <c r="AP449" s="85" t="s">
        <v>5088</v>
      </c>
      <c r="AQ449" s="85"/>
      <c r="AR449" s="85"/>
      <c r="AS449" s="89">
        <v>46062</v>
      </c>
      <c r="AT449" s="85"/>
      <c r="AU449" s="85"/>
      <c r="AV449" s="85"/>
      <c r="AW449" s="85"/>
      <c r="AX449" s="85" t="s">
        <v>5089</v>
      </c>
      <c r="AY449" s="85" t="s">
        <v>147</v>
      </c>
      <c r="AZ449" s="105">
        <v>46033</v>
      </c>
      <c r="BA449" s="105">
        <v>46038</v>
      </c>
      <c r="BB449" s="115">
        <v>87109000</v>
      </c>
      <c r="BC449" s="105">
        <v>46045</v>
      </c>
      <c r="BD449" s="105">
        <v>46378</v>
      </c>
      <c r="BE449" s="105">
        <f t="shared" si="16"/>
        <v>46378</v>
      </c>
      <c r="BF449" s="122"/>
      <c r="BG449" s="85" t="s">
        <v>148</v>
      </c>
      <c r="BH449" s="110">
        <v>7919000</v>
      </c>
      <c r="BI449" s="85"/>
      <c r="BJ449" s="85"/>
      <c r="BK449" s="85"/>
      <c r="BL449" s="85"/>
      <c r="BM449" s="85"/>
      <c r="BN449" s="85"/>
      <c r="BO449" s="85"/>
      <c r="BP449" s="85"/>
      <c r="BQ449" s="85"/>
      <c r="BR449" s="85"/>
      <c r="BS449" s="85"/>
      <c r="BT449" s="85"/>
      <c r="BU449" s="85"/>
      <c r="BV449" s="85"/>
      <c r="BW449" s="85"/>
      <c r="BX449" s="85"/>
      <c r="BY449" s="85"/>
      <c r="BZ449" s="85"/>
      <c r="CA449" s="85"/>
      <c r="CB449" s="85"/>
      <c r="CC449" s="85"/>
      <c r="CD449" s="85"/>
      <c r="CE449" s="85"/>
      <c r="CF449" s="85"/>
      <c r="CG449" s="85"/>
      <c r="CH449" s="85"/>
      <c r="CI449" s="85"/>
      <c r="CJ449" s="85"/>
      <c r="CK449" s="85"/>
      <c r="CL449" s="85">
        <v>0</v>
      </c>
      <c r="CM449" s="110">
        <v>87109000</v>
      </c>
      <c r="CN449" s="85"/>
      <c r="CO449" s="89">
        <v>46378</v>
      </c>
      <c r="CP449" s="89">
        <f t="shared" si="15"/>
        <v>46558</v>
      </c>
      <c r="CQ449" s="115">
        <v>87109000</v>
      </c>
      <c r="CR449" s="85" t="s">
        <v>149</v>
      </c>
      <c r="CS449" s="89">
        <v>46042</v>
      </c>
      <c r="CT449" s="128">
        <v>2146101133333</v>
      </c>
      <c r="CU449" s="85"/>
      <c r="CV449" s="85"/>
      <c r="CW449" s="85" t="s">
        <v>5103</v>
      </c>
      <c r="CX449" s="85" t="s">
        <v>140</v>
      </c>
      <c r="CY449" s="85" t="s">
        <v>207</v>
      </c>
      <c r="CZ449" s="85">
        <v>2537</v>
      </c>
      <c r="DA449" s="85" t="s">
        <v>152</v>
      </c>
      <c r="DB449" s="85">
        <v>1</v>
      </c>
      <c r="DC449" s="85" t="s">
        <v>153</v>
      </c>
      <c r="DD449" s="85"/>
      <c r="DE449" s="85"/>
      <c r="DF449" s="85"/>
      <c r="DG449" s="85"/>
      <c r="DH449" s="85"/>
      <c r="DI449" s="85"/>
      <c r="DJ449" s="85"/>
      <c r="DK449" s="85"/>
      <c r="DL449" s="85"/>
      <c r="DM449" s="85"/>
      <c r="DN449" s="85"/>
      <c r="DO449" s="85"/>
      <c r="DP449" s="85"/>
      <c r="DQ449" s="85"/>
      <c r="DR449" s="85"/>
      <c r="DS449" s="85"/>
      <c r="DT449" s="86"/>
      <c r="DU449" s="81"/>
      <c r="DV449" s="72"/>
      <c r="DW449" s="72"/>
      <c r="DX449" s="72"/>
      <c r="DY449" s="72"/>
      <c r="DZ449" s="74"/>
      <c r="EA449" s="68"/>
      <c r="EB449" s="68"/>
      <c r="EC449" s="68"/>
      <c r="ED449" s="68"/>
      <c r="EE449" s="68"/>
      <c r="EF449" s="68"/>
      <c r="EG449" s="68"/>
      <c r="EH449" s="68"/>
      <c r="EI449" s="68"/>
      <c r="EJ449" s="68"/>
      <c r="EK449" s="68"/>
    </row>
    <row r="450" spans="1:141" ht="30" customHeight="1">
      <c r="A450" s="3" t="s">
        <v>4104</v>
      </c>
      <c r="B450" s="84">
        <v>2026</v>
      </c>
      <c r="C450" s="85" t="s">
        <v>5134</v>
      </c>
      <c r="D450" s="85"/>
      <c r="E450" s="85" t="s">
        <v>125</v>
      </c>
      <c r="F450" s="85">
        <v>144780</v>
      </c>
      <c r="G450" s="89">
        <v>46038</v>
      </c>
      <c r="H450" s="85" t="s">
        <v>5135</v>
      </c>
      <c r="I450" s="85" t="s">
        <v>5136</v>
      </c>
      <c r="J450" s="92" t="s">
        <v>5137</v>
      </c>
      <c r="K450" s="92" t="s">
        <v>5138</v>
      </c>
      <c r="L450" s="85" t="s">
        <v>5139</v>
      </c>
      <c r="M450" s="85" t="s">
        <v>5140</v>
      </c>
      <c r="N450" s="85">
        <v>80111700</v>
      </c>
      <c r="O450" s="85" t="s">
        <v>5141</v>
      </c>
      <c r="P450" s="85" t="s">
        <v>5142</v>
      </c>
      <c r="Q450" s="85">
        <v>197</v>
      </c>
      <c r="R450" s="89">
        <v>46032</v>
      </c>
      <c r="S450" s="85">
        <v>308</v>
      </c>
      <c r="T450" s="89">
        <v>46041</v>
      </c>
      <c r="U450" s="85" t="s">
        <v>134</v>
      </c>
      <c r="V450" s="85" t="s">
        <v>135</v>
      </c>
      <c r="W450" s="85" t="s">
        <v>136</v>
      </c>
      <c r="X450" s="85">
        <v>1</v>
      </c>
      <c r="Y450" s="85" t="s">
        <v>5143</v>
      </c>
      <c r="Z450" s="85" t="s">
        <v>5139</v>
      </c>
      <c r="AA450" s="85" t="s">
        <v>138</v>
      </c>
      <c r="AB450" s="85" t="s">
        <v>139</v>
      </c>
      <c r="AC450" s="85" t="s">
        <v>203</v>
      </c>
      <c r="AD450" s="85"/>
      <c r="AE450" s="85">
        <v>1233894628</v>
      </c>
      <c r="AF450" s="85">
        <v>7</v>
      </c>
      <c r="AG450" s="89">
        <v>35758</v>
      </c>
      <c r="AH450" s="85" t="s">
        <v>5144</v>
      </c>
      <c r="AI450" s="85"/>
      <c r="AJ450" s="92">
        <v>3057924469</v>
      </c>
      <c r="AK450" s="85" t="s">
        <v>5145</v>
      </c>
      <c r="AL450" s="85" t="s">
        <v>3187</v>
      </c>
      <c r="AM450" s="85" t="s">
        <v>222</v>
      </c>
      <c r="AN450" s="85" t="s">
        <v>5087</v>
      </c>
      <c r="AO450" s="85">
        <v>1024483230</v>
      </c>
      <c r="AP450" s="85" t="s">
        <v>5088</v>
      </c>
      <c r="AQ450" s="85"/>
      <c r="AR450" s="85"/>
      <c r="AS450" s="89">
        <v>46062</v>
      </c>
      <c r="AT450" s="85"/>
      <c r="AU450" s="85"/>
      <c r="AV450" s="85"/>
      <c r="AW450" s="85"/>
      <c r="AX450" s="85" t="s">
        <v>5089</v>
      </c>
      <c r="AY450" s="85" t="s">
        <v>147</v>
      </c>
      <c r="AZ450" s="105">
        <v>46037</v>
      </c>
      <c r="BA450" s="105">
        <v>46038</v>
      </c>
      <c r="BB450" s="115">
        <v>63844000</v>
      </c>
      <c r="BC450" s="105">
        <v>46041</v>
      </c>
      <c r="BD450" s="105">
        <v>46372</v>
      </c>
      <c r="BE450" s="105">
        <f t="shared" si="16"/>
        <v>46372</v>
      </c>
      <c r="BF450" s="122"/>
      <c r="BG450" s="85" t="s">
        <v>148</v>
      </c>
      <c r="BH450" s="110">
        <v>5804000</v>
      </c>
      <c r="BI450" s="85"/>
      <c r="BJ450" s="85"/>
      <c r="BK450" s="85"/>
      <c r="BL450" s="85"/>
      <c r="BM450" s="85"/>
      <c r="BN450" s="85"/>
      <c r="BO450" s="85"/>
      <c r="BP450" s="85"/>
      <c r="BQ450" s="85"/>
      <c r="BR450" s="85"/>
      <c r="BS450" s="85"/>
      <c r="BT450" s="85"/>
      <c r="BU450" s="85"/>
      <c r="BV450" s="85"/>
      <c r="BW450" s="85"/>
      <c r="BX450" s="85"/>
      <c r="BY450" s="85"/>
      <c r="BZ450" s="85"/>
      <c r="CA450" s="85"/>
      <c r="CB450" s="85"/>
      <c r="CC450" s="85"/>
      <c r="CD450" s="85"/>
      <c r="CE450" s="85"/>
      <c r="CF450" s="85"/>
      <c r="CG450" s="85"/>
      <c r="CH450" s="85"/>
      <c r="CI450" s="85"/>
      <c r="CJ450" s="85"/>
      <c r="CK450" s="85"/>
      <c r="CL450" s="85">
        <v>0</v>
      </c>
      <c r="CM450" s="110">
        <v>63844000</v>
      </c>
      <c r="CN450" s="85"/>
      <c r="CO450" s="89">
        <v>46372</v>
      </c>
      <c r="CP450" s="89">
        <f t="shared" si="15"/>
        <v>46552</v>
      </c>
      <c r="CQ450" s="115">
        <v>63844000</v>
      </c>
      <c r="CR450" s="85" t="s">
        <v>3221</v>
      </c>
      <c r="CS450" s="89">
        <v>46038</v>
      </c>
      <c r="CT450" s="128">
        <v>3344101271753</v>
      </c>
      <c r="CU450" s="85"/>
      <c r="CV450" s="85"/>
      <c r="CW450" s="85" t="s">
        <v>5146</v>
      </c>
      <c r="CX450" s="85" t="s">
        <v>203</v>
      </c>
      <c r="CY450" s="85" t="s">
        <v>2437</v>
      </c>
      <c r="CZ450" s="85">
        <v>2537</v>
      </c>
      <c r="DA450" s="85" t="s">
        <v>152</v>
      </c>
      <c r="DB450" s="85">
        <v>1</v>
      </c>
      <c r="DC450" s="85" t="s">
        <v>153</v>
      </c>
      <c r="DD450" s="85"/>
      <c r="DE450" s="85"/>
      <c r="DF450" s="85"/>
      <c r="DG450" s="85"/>
      <c r="DH450" s="85"/>
      <c r="DI450" s="85"/>
      <c r="DJ450" s="85"/>
      <c r="DK450" s="85"/>
      <c r="DL450" s="85"/>
      <c r="DM450" s="85"/>
      <c r="DN450" s="85"/>
      <c r="DO450" s="85"/>
      <c r="DP450" s="85"/>
      <c r="DQ450" s="85"/>
      <c r="DR450" s="85"/>
      <c r="DS450" s="85"/>
      <c r="DT450" s="86"/>
      <c r="DU450" s="81"/>
      <c r="DV450" s="72"/>
      <c r="DW450" s="72"/>
      <c r="DX450" s="72"/>
      <c r="DY450" s="72"/>
      <c r="DZ450" s="74"/>
      <c r="EA450" s="68"/>
      <c r="EB450" s="68"/>
      <c r="EC450" s="68"/>
      <c r="ED450" s="68"/>
      <c r="EE450" s="68"/>
      <c r="EF450" s="68"/>
      <c r="EG450" s="68"/>
      <c r="EH450" s="68"/>
      <c r="EI450" s="68"/>
      <c r="EJ450" s="68"/>
      <c r="EK450" s="68"/>
    </row>
    <row r="451" spans="1:141" ht="30" customHeight="1">
      <c r="A451" s="3" t="s">
        <v>4104</v>
      </c>
      <c r="B451" s="84">
        <v>2026</v>
      </c>
      <c r="C451" s="85" t="s">
        <v>5147</v>
      </c>
      <c r="D451" s="85"/>
      <c r="E451" s="85" t="s">
        <v>125</v>
      </c>
      <c r="F451" s="85">
        <v>144780</v>
      </c>
      <c r="G451" s="89">
        <v>46038</v>
      </c>
      <c r="H451" s="85" t="s">
        <v>5135</v>
      </c>
      <c r="I451" s="85" t="s">
        <v>5148</v>
      </c>
      <c r="J451" s="92" t="s">
        <v>5149</v>
      </c>
      <c r="K451" s="92" t="s">
        <v>5150</v>
      </c>
      <c r="L451" s="85" t="s">
        <v>5151</v>
      </c>
      <c r="M451" s="85" t="s">
        <v>5140</v>
      </c>
      <c r="N451" s="85">
        <v>80111700</v>
      </c>
      <c r="O451" s="85" t="s">
        <v>5141</v>
      </c>
      <c r="P451" s="85" t="s">
        <v>5152</v>
      </c>
      <c r="Q451" s="85">
        <v>197</v>
      </c>
      <c r="R451" s="89">
        <v>46032</v>
      </c>
      <c r="S451" s="85">
        <v>322</v>
      </c>
      <c r="T451" s="89">
        <v>46041</v>
      </c>
      <c r="U451" s="85" t="s">
        <v>134</v>
      </c>
      <c r="V451" s="85" t="s">
        <v>135</v>
      </c>
      <c r="W451" s="85" t="s">
        <v>136</v>
      </c>
      <c r="X451" s="85">
        <v>1</v>
      </c>
      <c r="Y451" s="85" t="s">
        <v>5153</v>
      </c>
      <c r="Z451" s="85" t="s">
        <v>5151</v>
      </c>
      <c r="AA451" s="85" t="s">
        <v>138</v>
      </c>
      <c r="AB451" s="85" t="s">
        <v>139</v>
      </c>
      <c r="AC451" s="85" t="s">
        <v>203</v>
      </c>
      <c r="AD451" s="85"/>
      <c r="AE451" s="85">
        <v>1001220300</v>
      </c>
      <c r="AF451" s="85">
        <v>3</v>
      </c>
      <c r="AG451" s="89">
        <v>36935</v>
      </c>
      <c r="AH451" s="85" t="s">
        <v>5154</v>
      </c>
      <c r="AI451" s="85"/>
      <c r="AJ451" s="92" t="s">
        <v>5155</v>
      </c>
      <c r="AK451" s="85" t="s">
        <v>5156</v>
      </c>
      <c r="AL451" s="85" t="s">
        <v>3187</v>
      </c>
      <c r="AM451" s="85" t="s">
        <v>144</v>
      </c>
      <c r="AN451" s="85" t="s">
        <v>5087</v>
      </c>
      <c r="AO451" s="85">
        <v>1024483230</v>
      </c>
      <c r="AP451" s="85" t="s">
        <v>5088</v>
      </c>
      <c r="AQ451" s="85"/>
      <c r="AR451" s="85"/>
      <c r="AS451" s="89">
        <v>46062</v>
      </c>
      <c r="AT451" s="85"/>
      <c r="AU451" s="85"/>
      <c r="AV451" s="85"/>
      <c r="AW451" s="85"/>
      <c r="AX451" s="85" t="s">
        <v>5089</v>
      </c>
      <c r="AY451" s="85" t="s">
        <v>147</v>
      </c>
      <c r="AZ451" s="105">
        <v>46037</v>
      </c>
      <c r="BA451" s="105">
        <v>46038</v>
      </c>
      <c r="BB451" s="115">
        <v>63844000</v>
      </c>
      <c r="BC451" s="105">
        <v>46041</v>
      </c>
      <c r="BD451" s="105">
        <v>46374</v>
      </c>
      <c r="BE451" s="105">
        <f t="shared" si="16"/>
        <v>46374</v>
      </c>
      <c r="BF451" s="122"/>
      <c r="BG451" s="85" t="s">
        <v>148</v>
      </c>
      <c r="BH451" s="110">
        <v>5804000</v>
      </c>
      <c r="BI451" s="85"/>
      <c r="BJ451" s="85"/>
      <c r="BK451" s="85"/>
      <c r="BL451" s="85"/>
      <c r="BM451" s="85"/>
      <c r="BN451" s="85"/>
      <c r="BO451" s="85"/>
      <c r="BP451" s="85"/>
      <c r="BQ451" s="85"/>
      <c r="BR451" s="85"/>
      <c r="BS451" s="85"/>
      <c r="BT451" s="85"/>
      <c r="BU451" s="85"/>
      <c r="BV451" s="85"/>
      <c r="BW451" s="85"/>
      <c r="BX451" s="85"/>
      <c r="BY451" s="85"/>
      <c r="BZ451" s="85"/>
      <c r="CA451" s="85"/>
      <c r="CB451" s="85"/>
      <c r="CC451" s="85"/>
      <c r="CD451" s="85"/>
      <c r="CE451" s="85"/>
      <c r="CF451" s="85"/>
      <c r="CG451" s="85"/>
      <c r="CH451" s="85"/>
      <c r="CI451" s="85"/>
      <c r="CJ451" s="85"/>
      <c r="CK451" s="85"/>
      <c r="CL451" s="85">
        <v>0</v>
      </c>
      <c r="CM451" s="110">
        <v>63844000</v>
      </c>
      <c r="CN451" s="85"/>
      <c r="CO451" s="89">
        <v>46374</v>
      </c>
      <c r="CP451" s="89">
        <f t="shared" si="15"/>
        <v>46554</v>
      </c>
      <c r="CQ451" s="115">
        <v>63844000</v>
      </c>
      <c r="CR451" s="85" t="s">
        <v>223</v>
      </c>
      <c r="CS451" s="89">
        <v>46038</v>
      </c>
      <c r="CT451" s="128">
        <v>3344101271849</v>
      </c>
      <c r="CU451" s="85"/>
      <c r="CV451" s="85"/>
      <c r="CW451" s="85" t="s">
        <v>5146</v>
      </c>
      <c r="CX451" s="85" t="s">
        <v>203</v>
      </c>
      <c r="CY451" s="85" t="s">
        <v>3944</v>
      </c>
      <c r="CZ451" s="85">
        <v>2537</v>
      </c>
      <c r="DA451" s="85" t="s">
        <v>152</v>
      </c>
      <c r="DB451" s="85">
        <v>1</v>
      </c>
      <c r="DC451" s="85" t="s">
        <v>153</v>
      </c>
      <c r="DD451" s="85"/>
      <c r="DE451" s="85"/>
      <c r="DF451" s="85"/>
      <c r="DG451" s="85"/>
      <c r="DH451" s="85"/>
      <c r="DI451" s="85"/>
      <c r="DJ451" s="85"/>
      <c r="DK451" s="85"/>
      <c r="DL451" s="85"/>
      <c r="DM451" s="85"/>
      <c r="DN451" s="85"/>
      <c r="DO451" s="85"/>
      <c r="DP451" s="85"/>
      <c r="DQ451" s="85"/>
      <c r="DR451" s="85"/>
      <c r="DS451" s="85"/>
      <c r="DT451" s="86"/>
      <c r="DU451" s="81"/>
      <c r="DV451" s="72"/>
      <c r="DW451" s="72"/>
      <c r="DX451" s="72"/>
      <c r="DY451" s="72"/>
      <c r="DZ451" s="74"/>
      <c r="EA451" s="68"/>
      <c r="EB451" s="68"/>
      <c r="EC451" s="68"/>
      <c r="ED451" s="68"/>
      <c r="EE451" s="68"/>
      <c r="EF451" s="68"/>
      <c r="EG451" s="68"/>
      <c r="EH451" s="68"/>
      <c r="EI451" s="68"/>
      <c r="EJ451" s="68"/>
      <c r="EK451" s="68"/>
    </row>
    <row r="452" spans="1:141" ht="30" customHeight="1">
      <c r="A452" s="3" t="s">
        <v>4104</v>
      </c>
      <c r="B452" s="84">
        <v>2026</v>
      </c>
      <c r="C452" s="85" t="s">
        <v>5157</v>
      </c>
      <c r="D452" s="85"/>
      <c r="E452" s="85" t="s">
        <v>125</v>
      </c>
      <c r="F452" s="85">
        <v>144783</v>
      </c>
      <c r="G452" s="89">
        <v>46036</v>
      </c>
      <c r="H452" s="85" t="s">
        <v>5158</v>
      </c>
      <c r="I452" s="85" t="s">
        <v>5159</v>
      </c>
      <c r="J452" s="92" t="s">
        <v>5160</v>
      </c>
      <c r="K452" s="92" t="s">
        <v>5161</v>
      </c>
      <c r="L452" s="85" t="s">
        <v>5162</v>
      </c>
      <c r="M452" s="85" t="s">
        <v>5163</v>
      </c>
      <c r="N452" s="85">
        <v>80111700</v>
      </c>
      <c r="O452" s="85" t="s">
        <v>5164</v>
      </c>
      <c r="P452" s="85" t="s">
        <v>5165</v>
      </c>
      <c r="Q452" s="85">
        <v>107</v>
      </c>
      <c r="R452" s="89">
        <v>46028</v>
      </c>
      <c r="S452" s="85">
        <v>270</v>
      </c>
      <c r="T452" s="89">
        <v>46037</v>
      </c>
      <c r="U452" s="85" t="s">
        <v>134</v>
      </c>
      <c r="V452" s="85" t="s">
        <v>135</v>
      </c>
      <c r="W452" s="85" t="s">
        <v>136</v>
      </c>
      <c r="X452" s="85">
        <v>1</v>
      </c>
      <c r="Y452" s="85" t="s">
        <v>5166</v>
      </c>
      <c r="Z452" s="85" t="s">
        <v>5162</v>
      </c>
      <c r="AA452" s="85" t="s">
        <v>138</v>
      </c>
      <c r="AB452" s="85" t="s">
        <v>139</v>
      </c>
      <c r="AC452" s="85" t="s">
        <v>203</v>
      </c>
      <c r="AD452" s="85"/>
      <c r="AE452" s="85">
        <v>1015400590</v>
      </c>
      <c r="AF452" s="85">
        <v>6</v>
      </c>
      <c r="AG452" s="89">
        <v>31976</v>
      </c>
      <c r="AH452" s="85" t="s">
        <v>5167</v>
      </c>
      <c r="AI452" s="85"/>
      <c r="AJ452" s="92">
        <v>3112937655</v>
      </c>
      <c r="AK452" s="85" t="s">
        <v>5168</v>
      </c>
      <c r="AL452" s="85" t="s">
        <v>3187</v>
      </c>
      <c r="AM452" s="85" t="s">
        <v>144</v>
      </c>
      <c r="AN452" s="85" t="s">
        <v>5087</v>
      </c>
      <c r="AO452" s="85">
        <v>1024483230</v>
      </c>
      <c r="AP452" s="85" t="s">
        <v>5088</v>
      </c>
      <c r="AQ452" s="85"/>
      <c r="AR452" s="85"/>
      <c r="AS452" s="89">
        <v>46062</v>
      </c>
      <c r="AT452" s="85"/>
      <c r="AU452" s="85"/>
      <c r="AV452" s="85"/>
      <c r="AW452" s="85"/>
      <c r="AX452" s="85" t="s">
        <v>5089</v>
      </c>
      <c r="AY452" s="85" t="s">
        <v>147</v>
      </c>
      <c r="AZ452" s="105">
        <v>46036</v>
      </c>
      <c r="BA452" s="105">
        <v>46036</v>
      </c>
      <c r="BB452" s="115">
        <v>87109000</v>
      </c>
      <c r="BC452" s="105">
        <v>46039</v>
      </c>
      <c r="BD452" s="105">
        <v>46372</v>
      </c>
      <c r="BE452" s="105">
        <f t="shared" si="16"/>
        <v>46372</v>
      </c>
      <c r="BF452" s="122"/>
      <c r="BG452" s="85" t="s">
        <v>148</v>
      </c>
      <c r="BH452" s="110">
        <v>7919000</v>
      </c>
      <c r="BI452" s="85"/>
      <c r="BJ452" s="85"/>
      <c r="BK452" s="85"/>
      <c r="BL452" s="85"/>
      <c r="BM452" s="85"/>
      <c r="BN452" s="85"/>
      <c r="BO452" s="85"/>
      <c r="BP452" s="85"/>
      <c r="BQ452" s="85"/>
      <c r="BR452" s="85"/>
      <c r="BS452" s="85"/>
      <c r="BT452" s="85"/>
      <c r="BU452" s="85"/>
      <c r="BV452" s="85"/>
      <c r="BW452" s="85"/>
      <c r="BX452" s="85"/>
      <c r="BY452" s="85"/>
      <c r="BZ452" s="85"/>
      <c r="CA452" s="85"/>
      <c r="CB452" s="85"/>
      <c r="CC452" s="85"/>
      <c r="CD452" s="85"/>
      <c r="CE452" s="85"/>
      <c r="CF452" s="85"/>
      <c r="CG452" s="85"/>
      <c r="CH452" s="85"/>
      <c r="CI452" s="85"/>
      <c r="CJ452" s="85"/>
      <c r="CK452" s="85"/>
      <c r="CL452" s="85">
        <v>0</v>
      </c>
      <c r="CM452" s="110">
        <v>87109000</v>
      </c>
      <c r="CN452" s="85"/>
      <c r="CO452" s="89">
        <v>46372</v>
      </c>
      <c r="CP452" s="89">
        <f t="shared" ref="CP452:CP515" si="17">+$CO452+180</f>
        <v>46552</v>
      </c>
      <c r="CQ452" s="115">
        <v>87109000</v>
      </c>
      <c r="CR452" s="85" t="s">
        <v>223</v>
      </c>
      <c r="CS452" s="89">
        <v>46036</v>
      </c>
      <c r="CT452" s="128">
        <v>1846101032602</v>
      </c>
      <c r="CU452" s="85"/>
      <c r="CV452" s="85"/>
      <c r="CW452" s="85" t="s">
        <v>5169</v>
      </c>
      <c r="CX452" s="85" t="s">
        <v>203</v>
      </c>
      <c r="CY452" s="85" t="s">
        <v>453</v>
      </c>
      <c r="CZ452" s="85">
        <v>2537</v>
      </c>
      <c r="DA452" s="85" t="s">
        <v>152</v>
      </c>
      <c r="DB452" s="85">
        <v>1</v>
      </c>
      <c r="DC452" s="85" t="s">
        <v>153</v>
      </c>
      <c r="DD452" s="85"/>
      <c r="DE452" s="85"/>
      <c r="DF452" s="85"/>
      <c r="DG452" s="85"/>
      <c r="DH452" s="85"/>
      <c r="DI452" s="85"/>
      <c r="DJ452" s="85"/>
      <c r="DK452" s="85"/>
      <c r="DL452" s="85"/>
      <c r="DM452" s="85"/>
      <c r="DN452" s="85"/>
      <c r="DO452" s="85"/>
      <c r="DP452" s="85"/>
      <c r="DQ452" s="85"/>
      <c r="DR452" s="85"/>
      <c r="DS452" s="85"/>
      <c r="DT452" s="86"/>
      <c r="DU452" s="81"/>
      <c r="DV452" s="72"/>
      <c r="DW452" s="72"/>
      <c r="DX452" s="72"/>
      <c r="DY452" s="72"/>
      <c r="DZ452" s="74"/>
      <c r="EA452" s="68"/>
      <c r="EB452" s="68"/>
      <c r="EC452" s="68"/>
      <c r="ED452" s="68"/>
      <c r="EE452" s="68"/>
      <c r="EF452" s="68"/>
      <c r="EG452" s="68"/>
      <c r="EH452" s="68"/>
      <c r="EI452" s="68"/>
      <c r="EJ452" s="68"/>
      <c r="EK452" s="68"/>
    </row>
    <row r="453" spans="1:141" ht="30" customHeight="1">
      <c r="A453" s="3" t="s">
        <v>4104</v>
      </c>
      <c r="B453" s="84">
        <v>2026</v>
      </c>
      <c r="C453" s="85" t="s">
        <v>5170</v>
      </c>
      <c r="D453" s="85"/>
      <c r="E453" s="85" t="s">
        <v>125</v>
      </c>
      <c r="F453" s="85">
        <v>144785</v>
      </c>
      <c r="G453" s="89">
        <v>46036</v>
      </c>
      <c r="H453" s="85" t="s">
        <v>5171</v>
      </c>
      <c r="I453" s="85" t="s">
        <v>5172</v>
      </c>
      <c r="J453" s="92" t="s">
        <v>5173</v>
      </c>
      <c r="K453" s="92" t="s">
        <v>5174</v>
      </c>
      <c r="L453" s="85" t="s">
        <v>5175</v>
      </c>
      <c r="M453" s="85" t="s">
        <v>5176</v>
      </c>
      <c r="N453" s="85">
        <v>80111700</v>
      </c>
      <c r="O453" s="85" t="s">
        <v>5177</v>
      </c>
      <c r="P453" s="85" t="s">
        <v>5178</v>
      </c>
      <c r="Q453" s="85">
        <v>108</v>
      </c>
      <c r="R453" s="89">
        <v>46028</v>
      </c>
      <c r="S453" s="85">
        <v>268</v>
      </c>
      <c r="T453" s="89">
        <v>46037</v>
      </c>
      <c r="U453" s="85" t="s">
        <v>134</v>
      </c>
      <c r="V453" s="85" t="s">
        <v>135</v>
      </c>
      <c r="W453" s="85" t="s">
        <v>460</v>
      </c>
      <c r="X453" s="85">
        <v>1</v>
      </c>
      <c r="Y453" s="85" t="s">
        <v>5179</v>
      </c>
      <c r="Z453" s="85" t="s">
        <v>5175</v>
      </c>
      <c r="AA453" s="85" t="s">
        <v>138</v>
      </c>
      <c r="AB453" s="85" t="s">
        <v>139</v>
      </c>
      <c r="AC453" s="85" t="s">
        <v>846</v>
      </c>
      <c r="AD453" s="85"/>
      <c r="AE453" s="85">
        <v>39792341</v>
      </c>
      <c r="AF453" s="85">
        <v>6</v>
      </c>
      <c r="AG453" s="89">
        <v>26323</v>
      </c>
      <c r="AH453" s="85" t="s">
        <v>5180</v>
      </c>
      <c r="AI453" s="85"/>
      <c r="AJ453" s="92">
        <v>3115283793</v>
      </c>
      <c r="AK453" s="85" t="s">
        <v>5181</v>
      </c>
      <c r="AL453" s="85" t="s">
        <v>3187</v>
      </c>
      <c r="AM453" s="85" t="s">
        <v>222</v>
      </c>
      <c r="AN453" s="85" t="s">
        <v>5087</v>
      </c>
      <c r="AO453" s="85">
        <v>1024483230</v>
      </c>
      <c r="AP453" s="85" t="s">
        <v>5088</v>
      </c>
      <c r="AQ453" s="85"/>
      <c r="AR453" s="85"/>
      <c r="AS453" s="89">
        <v>46062</v>
      </c>
      <c r="AT453" s="85"/>
      <c r="AU453" s="85"/>
      <c r="AV453" s="85"/>
      <c r="AW453" s="85"/>
      <c r="AX453" s="85" t="s">
        <v>5089</v>
      </c>
      <c r="AY453" s="85" t="s">
        <v>147</v>
      </c>
      <c r="AZ453" s="105">
        <v>46036</v>
      </c>
      <c r="BA453" s="105">
        <v>46036</v>
      </c>
      <c r="BB453" s="115">
        <v>55715000</v>
      </c>
      <c r="BC453" s="105">
        <v>46038</v>
      </c>
      <c r="BD453" s="105">
        <v>46371</v>
      </c>
      <c r="BE453" s="105">
        <f t="shared" si="16"/>
        <v>46371</v>
      </c>
      <c r="BF453" s="122"/>
      <c r="BG453" s="85" t="s">
        <v>148</v>
      </c>
      <c r="BH453" s="110">
        <v>5065000</v>
      </c>
      <c r="BI453" s="85"/>
      <c r="BJ453" s="85"/>
      <c r="BK453" s="85"/>
      <c r="BL453" s="85"/>
      <c r="BM453" s="85"/>
      <c r="BN453" s="85"/>
      <c r="BO453" s="85"/>
      <c r="BP453" s="85"/>
      <c r="BQ453" s="85"/>
      <c r="BR453" s="85"/>
      <c r="BS453" s="85"/>
      <c r="BT453" s="85"/>
      <c r="BU453" s="85"/>
      <c r="BV453" s="85"/>
      <c r="BW453" s="85"/>
      <c r="BX453" s="85"/>
      <c r="BY453" s="85"/>
      <c r="BZ453" s="85"/>
      <c r="CA453" s="85"/>
      <c r="CB453" s="85"/>
      <c r="CC453" s="85"/>
      <c r="CD453" s="85"/>
      <c r="CE453" s="85"/>
      <c r="CF453" s="85"/>
      <c r="CG453" s="85"/>
      <c r="CH453" s="85"/>
      <c r="CI453" s="85"/>
      <c r="CJ453" s="85"/>
      <c r="CK453" s="85"/>
      <c r="CL453" s="85">
        <v>0</v>
      </c>
      <c r="CM453" s="110">
        <v>55715000</v>
      </c>
      <c r="CN453" s="85"/>
      <c r="CO453" s="89">
        <v>46371</v>
      </c>
      <c r="CP453" s="89">
        <f t="shared" si="17"/>
        <v>46551</v>
      </c>
      <c r="CQ453" s="115">
        <v>55715000</v>
      </c>
      <c r="CR453" s="85" t="s">
        <v>223</v>
      </c>
      <c r="CS453" s="89">
        <v>46036</v>
      </c>
      <c r="CT453" s="128">
        <v>101271620</v>
      </c>
      <c r="CU453" s="85"/>
      <c r="CV453" s="85"/>
      <c r="CW453" s="85" t="s">
        <v>5182</v>
      </c>
      <c r="CX453" s="85" t="s">
        <v>846</v>
      </c>
      <c r="CY453" s="85" t="s">
        <v>5183</v>
      </c>
      <c r="CZ453" s="85">
        <v>2537</v>
      </c>
      <c r="DA453" s="85" t="s">
        <v>152</v>
      </c>
      <c r="DB453" s="85">
        <v>1</v>
      </c>
      <c r="DC453" s="85" t="s">
        <v>153</v>
      </c>
      <c r="DD453" s="85"/>
      <c r="DE453" s="85"/>
      <c r="DF453" s="85"/>
      <c r="DG453" s="85"/>
      <c r="DH453" s="85"/>
      <c r="DI453" s="85"/>
      <c r="DJ453" s="85"/>
      <c r="DK453" s="85"/>
      <c r="DL453" s="85"/>
      <c r="DM453" s="85"/>
      <c r="DN453" s="85"/>
      <c r="DO453" s="85"/>
      <c r="DP453" s="85"/>
      <c r="DQ453" s="85"/>
      <c r="DR453" s="85"/>
      <c r="DS453" s="85"/>
      <c r="DT453" s="86"/>
      <c r="DU453" s="81"/>
      <c r="DV453" s="72"/>
      <c r="DW453" s="72"/>
      <c r="DX453" s="72"/>
      <c r="DY453" s="72"/>
      <c r="DZ453" s="74"/>
      <c r="EA453" s="68"/>
      <c r="EB453" s="68"/>
      <c r="EC453" s="68"/>
      <c r="ED453" s="68"/>
      <c r="EE453" s="68"/>
      <c r="EF453" s="68"/>
      <c r="EG453" s="68"/>
      <c r="EH453" s="68"/>
      <c r="EI453" s="68"/>
      <c r="EJ453" s="68"/>
      <c r="EK453" s="68"/>
    </row>
    <row r="454" spans="1:141" ht="30" customHeight="1">
      <c r="A454" s="3" t="s">
        <v>4104</v>
      </c>
      <c r="B454" s="84">
        <v>2026</v>
      </c>
      <c r="C454" s="85" t="s">
        <v>5184</v>
      </c>
      <c r="D454" s="85"/>
      <c r="E454" s="85" t="s">
        <v>125</v>
      </c>
      <c r="F454" s="85">
        <v>145147</v>
      </c>
      <c r="G454" s="89">
        <v>46036</v>
      </c>
      <c r="H454" s="85" t="s">
        <v>5185</v>
      </c>
      <c r="I454" s="85" t="s">
        <v>5186</v>
      </c>
      <c r="J454" s="92" t="s">
        <v>5187</v>
      </c>
      <c r="K454" s="92" t="s">
        <v>5188</v>
      </c>
      <c r="L454" s="85" t="s">
        <v>5189</v>
      </c>
      <c r="M454" s="85" t="s">
        <v>5190</v>
      </c>
      <c r="N454" s="85">
        <v>80111700</v>
      </c>
      <c r="O454" s="85" t="s">
        <v>5191</v>
      </c>
      <c r="P454" s="85" t="s">
        <v>5192</v>
      </c>
      <c r="Q454" s="85">
        <v>158</v>
      </c>
      <c r="R454" s="89">
        <v>46031</v>
      </c>
      <c r="S454" s="85">
        <v>321</v>
      </c>
      <c r="T454" s="89">
        <v>46041</v>
      </c>
      <c r="U454" s="85" t="s">
        <v>134</v>
      </c>
      <c r="V454" s="85" t="s">
        <v>135</v>
      </c>
      <c r="W454" s="85" t="s">
        <v>136</v>
      </c>
      <c r="X454" s="85">
        <v>1</v>
      </c>
      <c r="Y454" s="85" t="s">
        <v>5193</v>
      </c>
      <c r="Z454" s="85" t="s">
        <v>5189</v>
      </c>
      <c r="AA454" s="85" t="s">
        <v>138</v>
      </c>
      <c r="AB454" s="85" t="s">
        <v>164</v>
      </c>
      <c r="AC454" s="85" t="s">
        <v>3406</v>
      </c>
      <c r="AD454" s="85"/>
      <c r="AE454" s="85">
        <v>1032496258</v>
      </c>
      <c r="AF454" s="85">
        <v>9</v>
      </c>
      <c r="AG454" s="89">
        <v>35839</v>
      </c>
      <c r="AH454" s="85" t="s">
        <v>5194</v>
      </c>
      <c r="AI454" s="85"/>
      <c r="AJ454" s="92" t="s">
        <v>5195</v>
      </c>
      <c r="AK454" s="85" t="s">
        <v>5196</v>
      </c>
      <c r="AL454" s="85" t="s">
        <v>3187</v>
      </c>
      <c r="AM454" s="85" t="s">
        <v>144</v>
      </c>
      <c r="AN454" s="85" t="s">
        <v>5087</v>
      </c>
      <c r="AO454" s="85">
        <v>1024483230</v>
      </c>
      <c r="AP454" s="85" t="s">
        <v>5088</v>
      </c>
      <c r="AQ454" s="85"/>
      <c r="AR454" s="85"/>
      <c r="AS454" s="89">
        <v>46062</v>
      </c>
      <c r="AT454" s="85"/>
      <c r="AU454" s="85"/>
      <c r="AV454" s="85"/>
      <c r="AW454" s="85"/>
      <c r="AX454" s="85" t="s">
        <v>5089</v>
      </c>
      <c r="AY454" s="85" t="s">
        <v>147</v>
      </c>
      <c r="AZ454" s="105">
        <v>46033</v>
      </c>
      <c r="BA454" s="105">
        <v>46038</v>
      </c>
      <c r="BB454" s="115">
        <v>96305000</v>
      </c>
      <c r="BC454" s="105">
        <v>46041</v>
      </c>
      <c r="BD454" s="105">
        <v>46374</v>
      </c>
      <c r="BE454" s="105">
        <f t="shared" si="16"/>
        <v>46374</v>
      </c>
      <c r="BF454" s="122"/>
      <c r="BG454" s="85" t="s">
        <v>148</v>
      </c>
      <c r="BH454" s="110">
        <v>8755000</v>
      </c>
      <c r="BI454" s="85"/>
      <c r="BJ454" s="85"/>
      <c r="BK454" s="85"/>
      <c r="BL454" s="85"/>
      <c r="BM454" s="85"/>
      <c r="BN454" s="85"/>
      <c r="BO454" s="85"/>
      <c r="BP454" s="85"/>
      <c r="BQ454" s="85"/>
      <c r="BR454" s="85"/>
      <c r="BS454" s="85"/>
      <c r="BT454" s="85"/>
      <c r="BU454" s="85"/>
      <c r="BV454" s="85"/>
      <c r="BW454" s="85"/>
      <c r="BX454" s="85"/>
      <c r="BY454" s="85"/>
      <c r="BZ454" s="85"/>
      <c r="CA454" s="85"/>
      <c r="CB454" s="85"/>
      <c r="CC454" s="85"/>
      <c r="CD454" s="85"/>
      <c r="CE454" s="85"/>
      <c r="CF454" s="85"/>
      <c r="CG454" s="85"/>
      <c r="CH454" s="85"/>
      <c r="CI454" s="85"/>
      <c r="CJ454" s="85"/>
      <c r="CK454" s="85"/>
      <c r="CL454" s="85">
        <v>0</v>
      </c>
      <c r="CM454" s="110">
        <v>96305000</v>
      </c>
      <c r="CN454" s="85"/>
      <c r="CO454" s="89">
        <v>46374</v>
      </c>
      <c r="CP454" s="89">
        <f t="shared" si="17"/>
        <v>46554</v>
      </c>
      <c r="CQ454" s="115">
        <v>96305000</v>
      </c>
      <c r="CR454" s="85" t="s">
        <v>149</v>
      </c>
      <c r="CS454" s="89">
        <v>46038</v>
      </c>
      <c r="CT454" s="128">
        <v>1446101158063</v>
      </c>
      <c r="CU454" s="85"/>
      <c r="CV454" s="85"/>
      <c r="CW454" s="85" t="s">
        <v>5197</v>
      </c>
      <c r="CX454" s="85" t="s">
        <v>3406</v>
      </c>
      <c r="CY454" s="85" t="s">
        <v>5198</v>
      </c>
      <c r="CZ454" s="85">
        <v>2537</v>
      </c>
      <c r="DA454" s="85" t="s">
        <v>152</v>
      </c>
      <c r="DB454" s="85">
        <v>1</v>
      </c>
      <c r="DC454" s="85" t="s">
        <v>153</v>
      </c>
      <c r="DD454" s="85"/>
      <c r="DE454" s="85"/>
      <c r="DF454" s="85"/>
      <c r="DG454" s="85"/>
      <c r="DH454" s="85"/>
      <c r="DI454" s="85"/>
      <c r="DJ454" s="85"/>
      <c r="DK454" s="85"/>
      <c r="DL454" s="85"/>
      <c r="DM454" s="85"/>
      <c r="DN454" s="85"/>
      <c r="DO454" s="85"/>
      <c r="DP454" s="85"/>
      <c r="DQ454" s="85"/>
      <c r="DR454" s="85"/>
      <c r="DS454" s="85"/>
      <c r="DT454" s="86"/>
      <c r="DU454" s="81"/>
      <c r="DV454" s="72"/>
      <c r="DW454" s="72"/>
      <c r="DX454" s="72"/>
      <c r="DY454" s="72"/>
      <c r="DZ454" s="74"/>
      <c r="EA454" s="68"/>
      <c r="EB454" s="68"/>
      <c r="EC454" s="68"/>
      <c r="ED454" s="68"/>
      <c r="EE454" s="68"/>
      <c r="EF454" s="68"/>
      <c r="EG454" s="68"/>
      <c r="EH454" s="68"/>
      <c r="EI454" s="68"/>
      <c r="EJ454" s="68"/>
      <c r="EK454" s="68"/>
    </row>
    <row r="455" spans="1:141" ht="30" customHeight="1">
      <c r="A455" s="3" t="s">
        <v>4104</v>
      </c>
      <c r="B455" s="84">
        <v>2026</v>
      </c>
      <c r="C455" s="85" t="s">
        <v>5199</v>
      </c>
      <c r="D455" s="85"/>
      <c r="E455" s="85" t="s">
        <v>125</v>
      </c>
      <c r="F455" s="85">
        <v>145147</v>
      </c>
      <c r="G455" s="89">
        <v>46034</v>
      </c>
      <c r="H455" s="85" t="s">
        <v>5185</v>
      </c>
      <c r="I455" s="85" t="s">
        <v>5200</v>
      </c>
      <c r="J455" s="92" t="s">
        <v>5201</v>
      </c>
      <c r="K455" s="92" t="s">
        <v>5202</v>
      </c>
      <c r="L455" s="85" t="s">
        <v>5203</v>
      </c>
      <c r="M455" s="85" t="s">
        <v>5190</v>
      </c>
      <c r="N455" s="85">
        <v>80111700</v>
      </c>
      <c r="O455" s="85" t="s">
        <v>5191</v>
      </c>
      <c r="P455" s="85" t="s">
        <v>5204</v>
      </c>
      <c r="Q455" s="85">
        <v>158</v>
      </c>
      <c r="R455" s="89">
        <v>46031</v>
      </c>
      <c r="S455" s="85">
        <v>217</v>
      </c>
      <c r="T455" s="89">
        <v>46037</v>
      </c>
      <c r="U455" s="85" t="s">
        <v>134</v>
      </c>
      <c r="V455" s="85" t="s">
        <v>135</v>
      </c>
      <c r="W455" s="85" t="s">
        <v>136</v>
      </c>
      <c r="X455" s="85">
        <v>1</v>
      </c>
      <c r="Y455" s="85" t="s">
        <v>5193</v>
      </c>
      <c r="Z455" s="85" t="s">
        <v>5203</v>
      </c>
      <c r="AA455" s="85" t="s">
        <v>138</v>
      </c>
      <c r="AB455" s="85" t="s">
        <v>164</v>
      </c>
      <c r="AC455" s="85" t="s">
        <v>203</v>
      </c>
      <c r="AD455" s="85"/>
      <c r="AE455" s="85">
        <v>1030695047</v>
      </c>
      <c r="AF455" s="85">
        <v>8</v>
      </c>
      <c r="AG455" s="89">
        <v>36237</v>
      </c>
      <c r="AH455" s="85" t="s">
        <v>5205</v>
      </c>
      <c r="AI455" s="85" t="e">
        <v>#REF!</v>
      </c>
      <c r="AJ455" s="92" t="s">
        <v>5206</v>
      </c>
      <c r="AK455" s="85" t="s">
        <v>5207</v>
      </c>
      <c r="AL455" s="85" t="s">
        <v>3187</v>
      </c>
      <c r="AM455" s="85" t="s">
        <v>385</v>
      </c>
      <c r="AN455" s="85" t="s">
        <v>5087</v>
      </c>
      <c r="AO455" s="85">
        <v>1024483230</v>
      </c>
      <c r="AP455" s="85" t="s">
        <v>5088</v>
      </c>
      <c r="AQ455" s="85"/>
      <c r="AR455" s="85"/>
      <c r="AS455" s="89">
        <v>46062</v>
      </c>
      <c r="AT455" s="85"/>
      <c r="AU455" s="85"/>
      <c r="AV455" s="85"/>
      <c r="AW455" s="85"/>
      <c r="AX455" s="85" t="s">
        <v>5089</v>
      </c>
      <c r="AY455" s="85" t="s">
        <v>147</v>
      </c>
      <c r="AZ455" s="105">
        <v>46033</v>
      </c>
      <c r="BA455" s="105">
        <v>46034</v>
      </c>
      <c r="BB455" s="115">
        <v>96305000</v>
      </c>
      <c r="BC455" s="105">
        <v>46038</v>
      </c>
      <c r="BD455" s="105">
        <v>46371</v>
      </c>
      <c r="BE455" s="105">
        <f t="shared" si="16"/>
        <v>46371</v>
      </c>
      <c r="BF455" s="122"/>
      <c r="BG455" s="85" t="s">
        <v>148</v>
      </c>
      <c r="BH455" s="110">
        <v>8755000</v>
      </c>
      <c r="BI455" s="85"/>
      <c r="BJ455" s="85"/>
      <c r="BK455" s="85"/>
      <c r="BL455" s="85"/>
      <c r="BM455" s="85"/>
      <c r="BN455" s="85"/>
      <c r="BO455" s="85"/>
      <c r="BP455" s="85"/>
      <c r="BQ455" s="85"/>
      <c r="BR455" s="85"/>
      <c r="BS455" s="85"/>
      <c r="BT455" s="85"/>
      <c r="BU455" s="85"/>
      <c r="BV455" s="85"/>
      <c r="BW455" s="85"/>
      <c r="BX455" s="85"/>
      <c r="BY455" s="85"/>
      <c r="BZ455" s="85"/>
      <c r="CA455" s="85"/>
      <c r="CB455" s="85"/>
      <c r="CC455" s="85"/>
      <c r="CD455" s="85"/>
      <c r="CE455" s="85"/>
      <c r="CF455" s="85"/>
      <c r="CG455" s="85"/>
      <c r="CH455" s="85"/>
      <c r="CI455" s="85"/>
      <c r="CJ455" s="85"/>
      <c r="CK455" s="85"/>
      <c r="CL455" s="85">
        <v>0</v>
      </c>
      <c r="CM455" s="110">
        <v>96305000</v>
      </c>
      <c r="CN455" s="85"/>
      <c r="CO455" s="89">
        <v>46371</v>
      </c>
      <c r="CP455" s="89">
        <f t="shared" si="17"/>
        <v>46551</v>
      </c>
      <c r="CQ455" s="115">
        <v>96305000</v>
      </c>
      <c r="CR455" s="85" t="s">
        <v>172</v>
      </c>
      <c r="CS455" s="89">
        <v>46035</v>
      </c>
      <c r="CT455" s="128" t="s">
        <v>5208</v>
      </c>
      <c r="CU455" s="85"/>
      <c r="CV455" s="85"/>
      <c r="CW455" s="85" t="s">
        <v>5197</v>
      </c>
      <c r="CX455" s="85" t="s">
        <v>203</v>
      </c>
      <c r="CY455" s="85" t="s">
        <v>2437</v>
      </c>
      <c r="CZ455" s="85">
        <v>2537</v>
      </c>
      <c r="DA455" s="85" t="s">
        <v>152</v>
      </c>
      <c r="DB455" s="85">
        <v>1</v>
      </c>
      <c r="DC455" s="85" t="s">
        <v>153</v>
      </c>
      <c r="DD455" s="85"/>
      <c r="DE455" s="85"/>
      <c r="DF455" s="85"/>
      <c r="DG455" s="85"/>
      <c r="DH455" s="85"/>
      <c r="DI455" s="85"/>
      <c r="DJ455" s="85"/>
      <c r="DK455" s="85"/>
      <c r="DL455" s="85"/>
      <c r="DM455" s="85"/>
      <c r="DN455" s="85"/>
      <c r="DO455" s="85"/>
      <c r="DP455" s="85"/>
      <c r="DQ455" s="85"/>
      <c r="DR455" s="85"/>
      <c r="DS455" s="85"/>
      <c r="DT455" s="86"/>
      <c r="DU455" s="81"/>
      <c r="DV455" s="72"/>
      <c r="DW455" s="72"/>
      <c r="DX455" s="72"/>
      <c r="DY455" s="72"/>
      <c r="DZ455" s="74"/>
      <c r="EA455" s="68"/>
      <c r="EB455" s="68"/>
      <c r="EC455" s="68"/>
      <c r="ED455" s="68"/>
      <c r="EE455" s="68"/>
      <c r="EF455" s="68"/>
      <c r="EG455" s="68"/>
      <c r="EH455" s="68"/>
      <c r="EI455" s="68"/>
      <c r="EJ455" s="68"/>
      <c r="EK455" s="68"/>
    </row>
    <row r="456" spans="1:141" ht="30" customHeight="1">
      <c r="A456" s="3" t="s">
        <v>4104</v>
      </c>
      <c r="B456" s="84">
        <v>2026</v>
      </c>
      <c r="C456" s="85" t="s">
        <v>5209</v>
      </c>
      <c r="D456" s="85"/>
      <c r="E456" s="85" t="s">
        <v>125</v>
      </c>
      <c r="F456" s="85">
        <v>145894</v>
      </c>
      <c r="G456" s="89">
        <v>46034</v>
      </c>
      <c r="H456" s="85" t="s">
        <v>2921</v>
      </c>
      <c r="I456" s="85" t="s">
        <v>5210</v>
      </c>
      <c r="J456" s="92" t="s">
        <v>5211</v>
      </c>
      <c r="K456" s="92" t="s">
        <v>5212</v>
      </c>
      <c r="L456" s="85" t="s">
        <v>5213</v>
      </c>
      <c r="M456" s="85" t="s">
        <v>2926</v>
      </c>
      <c r="N456" s="85">
        <v>80111700</v>
      </c>
      <c r="O456" s="85" t="s">
        <v>2927</v>
      </c>
      <c r="P456" s="85" t="s">
        <v>5214</v>
      </c>
      <c r="Q456" s="85">
        <v>171</v>
      </c>
      <c r="R456" s="89">
        <v>46031</v>
      </c>
      <c r="S456" s="85">
        <v>230</v>
      </c>
      <c r="T456" s="89">
        <v>46037</v>
      </c>
      <c r="U456" s="85" t="s">
        <v>134</v>
      </c>
      <c r="V456" s="85" t="s">
        <v>135</v>
      </c>
      <c r="W456" s="85" t="s">
        <v>460</v>
      </c>
      <c r="X456" s="85">
        <v>1</v>
      </c>
      <c r="Y456" s="85" t="s">
        <v>2943</v>
      </c>
      <c r="Z456" s="85" t="s">
        <v>5213</v>
      </c>
      <c r="AA456" s="85" t="s">
        <v>138</v>
      </c>
      <c r="AB456" s="85" t="s">
        <v>139</v>
      </c>
      <c r="AC456" s="85" t="s">
        <v>218</v>
      </c>
      <c r="AD456" s="85"/>
      <c r="AE456" s="85">
        <v>1019054676</v>
      </c>
      <c r="AF456" s="85">
        <v>0</v>
      </c>
      <c r="AG456" s="89">
        <v>33218</v>
      </c>
      <c r="AH456" s="85" t="s">
        <v>5215</v>
      </c>
      <c r="AI456" s="85" t="e">
        <v>#REF!</v>
      </c>
      <c r="AJ456" s="92">
        <v>3156084876</v>
      </c>
      <c r="AK456" s="85" t="s">
        <v>5216</v>
      </c>
      <c r="AL456" s="85" t="s">
        <v>3187</v>
      </c>
      <c r="AM456" s="85" t="s">
        <v>385</v>
      </c>
      <c r="AN456" s="85" t="s">
        <v>2932</v>
      </c>
      <c r="AO456" s="85">
        <v>1026285767</v>
      </c>
      <c r="AP456" s="85" t="s">
        <v>2933</v>
      </c>
      <c r="AQ456" s="85"/>
      <c r="AR456" s="85"/>
      <c r="AS456" s="89">
        <v>46062</v>
      </c>
      <c r="AT456" s="85"/>
      <c r="AU456" s="85"/>
      <c r="AV456" s="85"/>
      <c r="AW456" s="85"/>
      <c r="AX456" s="85" t="s">
        <v>2934</v>
      </c>
      <c r="AY456" s="85" t="s">
        <v>147</v>
      </c>
      <c r="AZ456" s="105">
        <v>46035</v>
      </c>
      <c r="BA456" s="105">
        <v>46035</v>
      </c>
      <c r="BB456" s="115">
        <v>24520000</v>
      </c>
      <c r="BC456" s="105">
        <v>46037</v>
      </c>
      <c r="BD456" s="105">
        <v>46279</v>
      </c>
      <c r="BE456" s="105">
        <f t="shared" si="16"/>
        <v>46279</v>
      </c>
      <c r="BF456" s="122"/>
      <c r="BG456" s="85" t="s">
        <v>929</v>
      </c>
      <c r="BH456" s="110">
        <v>3065000</v>
      </c>
      <c r="BI456" s="85"/>
      <c r="BJ456" s="85"/>
      <c r="BK456" s="85"/>
      <c r="BL456" s="85"/>
      <c r="BM456" s="85"/>
      <c r="BN456" s="85"/>
      <c r="BO456" s="85"/>
      <c r="BP456" s="85"/>
      <c r="BQ456" s="85"/>
      <c r="BR456" s="85"/>
      <c r="BS456" s="85"/>
      <c r="BT456" s="85"/>
      <c r="BU456" s="85"/>
      <c r="BV456" s="85"/>
      <c r="BW456" s="85"/>
      <c r="BX456" s="85"/>
      <c r="BY456" s="85"/>
      <c r="BZ456" s="85"/>
      <c r="CA456" s="85"/>
      <c r="CB456" s="85"/>
      <c r="CC456" s="85"/>
      <c r="CD456" s="85"/>
      <c r="CE456" s="85"/>
      <c r="CF456" s="85"/>
      <c r="CG456" s="85"/>
      <c r="CH456" s="85"/>
      <c r="CI456" s="85"/>
      <c r="CJ456" s="85"/>
      <c r="CK456" s="85"/>
      <c r="CL456" s="85">
        <v>0</v>
      </c>
      <c r="CM456" s="110">
        <v>24520000</v>
      </c>
      <c r="CN456" s="85"/>
      <c r="CO456" s="89">
        <v>46279</v>
      </c>
      <c r="CP456" s="89">
        <f t="shared" si="17"/>
        <v>46459</v>
      </c>
      <c r="CQ456" s="115">
        <v>24520000</v>
      </c>
      <c r="CR456" s="85" t="s">
        <v>223</v>
      </c>
      <c r="CS456" s="89">
        <v>46035</v>
      </c>
      <c r="CT456" s="128">
        <v>2144101489351</v>
      </c>
      <c r="CU456" s="85"/>
      <c r="CV456" s="85"/>
      <c r="CW456" s="85" t="s">
        <v>2936</v>
      </c>
      <c r="CX456" s="85" t="s">
        <v>218</v>
      </c>
      <c r="CY456" s="85" t="s">
        <v>515</v>
      </c>
      <c r="CZ456" s="85">
        <v>2537</v>
      </c>
      <c r="DA456" s="85" t="s">
        <v>152</v>
      </c>
      <c r="DB456" s="85">
        <v>1</v>
      </c>
      <c r="DC456" s="85" t="s">
        <v>153</v>
      </c>
      <c r="DD456" s="85"/>
      <c r="DE456" s="85"/>
      <c r="DF456" s="85"/>
      <c r="DG456" s="85"/>
      <c r="DH456" s="85"/>
      <c r="DI456" s="85"/>
      <c r="DJ456" s="85"/>
      <c r="DK456" s="85"/>
      <c r="DL456" s="85"/>
      <c r="DM456" s="85"/>
      <c r="DN456" s="85"/>
      <c r="DO456" s="85"/>
      <c r="DP456" s="85"/>
      <c r="DQ456" s="85"/>
      <c r="DR456" s="85"/>
      <c r="DS456" s="85"/>
      <c r="DT456" s="86"/>
      <c r="DU456" s="81"/>
      <c r="DV456" s="72"/>
      <c r="DW456" s="72"/>
      <c r="DX456" s="72"/>
      <c r="DY456" s="72"/>
      <c r="DZ456" s="74"/>
      <c r="EA456" s="68"/>
      <c r="EB456" s="68"/>
      <c r="EC456" s="68"/>
      <c r="ED456" s="68"/>
      <c r="EE456" s="68"/>
      <c r="EF456" s="68"/>
      <c r="EG456" s="68"/>
      <c r="EH456" s="68"/>
      <c r="EI456" s="68"/>
      <c r="EJ456" s="68"/>
      <c r="EK456" s="68"/>
    </row>
    <row r="457" spans="1:141" ht="30" customHeight="1">
      <c r="A457" s="3" t="s">
        <v>4104</v>
      </c>
      <c r="B457" s="84">
        <v>2026</v>
      </c>
      <c r="C457" s="85" t="s">
        <v>5217</v>
      </c>
      <c r="D457" s="85" t="s">
        <v>277</v>
      </c>
      <c r="E457" s="85" t="s">
        <v>125</v>
      </c>
      <c r="F457" s="85">
        <v>146514</v>
      </c>
      <c r="G457" s="89">
        <v>46039</v>
      </c>
      <c r="H457" s="85" t="s">
        <v>5218</v>
      </c>
      <c r="I457" s="85" t="s">
        <v>5219</v>
      </c>
      <c r="J457" s="92" t="s">
        <v>5220</v>
      </c>
      <c r="K457" s="92" t="s">
        <v>5221</v>
      </c>
      <c r="L457" s="85" t="s">
        <v>5222</v>
      </c>
      <c r="M457" s="85" t="s">
        <v>5223</v>
      </c>
      <c r="N457" s="85">
        <v>80111700</v>
      </c>
      <c r="O457" s="85" t="s">
        <v>5224</v>
      </c>
      <c r="P457" s="85" t="s">
        <v>5225</v>
      </c>
      <c r="Q457" s="85">
        <v>76</v>
      </c>
      <c r="R457" s="89">
        <v>46028</v>
      </c>
      <c r="S457" s="85">
        <v>287</v>
      </c>
      <c r="T457" s="89">
        <v>46037</v>
      </c>
      <c r="U457" s="85" t="s">
        <v>134</v>
      </c>
      <c r="V457" s="85" t="s">
        <v>135</v>
      </c>
      <c r="W457" s="85" t="s">
        <v>136</v>
      </c>
      <c r="X457" s="85">
        <v>1</v>
      </c>
      <c r="Y457" s="85" t="s">
        <v>5226</v>
      </c>
      <c r="Z457" s="85" t="s">
        <v>2932</v>
      </c>
      <c r="AA457" s="85" t="s">
        <v>138</v>
      </c>
      <c r="AB457" s="85" t="s">
        <v>164</v>
      </c>
      <c r="AC457" s="85" t="s">
        <v>203</v>
      </c>
      <c r="AD457" s="85"/>
      <c r="AE457" s="85">
        <v>52695804</v>
      </c>
      <c r="AF457" s="85">
        <v>6</v>
      </c>
      <c r="AG457" s="89">
        <v>29196</v>
      </c>
      <c r="AH457" s="85" t="s">
        <v>5227</v>
      </c>
      <c r="AI457" s="85"/>
      <c r="AJ457" s="92">
        <v>3222346573</v>
      </c>
      <c r="AK457" s="85" t="s">
        <v>5228</v>
      </c>
      <c r="AL457" s="85" t="s">
        <v>189</v>
      </c>
      <c r="AM457" s="85" t="s">
        <v>385</v>
      </c>
      <c r="AN457" s="85">
        <v>0</v>
      </c>
      <c r="AO457" s="85">
        <v>0</v>
      </c>
      <c r="AP457" s="85">
        <v>0</v>
      </c>
      <c r="AQ457" s="85"/>
      <c r="AR457" s="85"/>
      <c r="AS457" s="89">
        <v>46062</v>
      </c>
      <c r="AT457" s="85"/>
      <c r="AU457" s="85"/>
      <c r="AV457" s="85"/>
      <c r="AW457" s="85"/>
      <c r="AX457" s="85">
        <v>0</v>
      </c>
      <c r="AY457" s="85" t="s">
        <v>147</v>
      </c>
      <c r="AZ457" s="105">
        <v>46036</v>
      </c>
      <c r="BA457" s="105">
        <v>46036</v>
      </c>
      <c r="BB457" s="115">
        <v>46432000</v>
      </c>
      <c r="BC457" s="105">
        <v>46037</v>
      </c>
      <c r="BD457" s="105">
        <v>46279</v>
      </c>
      <c r="BE457" s="105">
        <f t="shared" si="16"/>
        <v>46279</v>
      </c>
      <c r="BF457" s="122"/>
      <c r="BG457" s="85" t="s">
        <v>929</v>
      </c>
      <c r="BH457" s="110">
        <v>5804000</v>
      </c>
      <c r="BI457" s="85"/>
      <c r="BJ457" s="85"/>
      <c r="BK457" s="85"/>
      <c r="BL457" s="85"/>
      <c r="BM457" s="85"/>
      <c r="BN457" s="85"/>
      <c r="BO457" s="85"/>
      <c r="BP457" s="85"/>
      <c r="BQ457" s="85"/>
      <c r="BR457" s="85"/>
      <c r="BS457" s="85"/>
      <c r="BT457" s="85"/>
      <c r="BU457" s="85"/>
      <c r="BV457" s="85"/>
      <c r="BW457" s="85"/>
      <c r="BX457" s="85"/>
      <c r="BY457" s="85"/>
      <c r="BZ457" s="85"/>
      <c r="CA457" s="85"/>
      <c r="CB457" s="85"/>
      <c r="CC457" s="85"/>
      <c r="CD457" s="85"/>
      <c r="CE457" s="85"/>
      <c r="CF457" s="85"/>
      <c r="CG457" s="85"/>
      <c r="CH457" s="85"/>
      <c r="CI457" s="85"/>
      <c r="CJ457" s="85"/>
      <c r="CK457" s="85"/>
      <c r="CL457" s="85">
        <v>0</v>
      </c>
      <c r="CM457" s="110">
        <v>46432000</v>
      </c>
      <c r="CN457" s="85"/>
      <c r="CO457" s="89">
        <v>46279</v>
      </c>
      <c r="CP457" s="89">
        <f t="shared" si="17"/>
        <v>46459</v>
      </c>
      <c r="CQ457" s="115">
        <v>46432000</v>
      </c>
      <c r="CR457" s="85" t="s">
        <v>223</v>
      </c>
      <c r="CS457" s="89">
        <v>46036</v>
      </c>
      <c r="CT457" s="128">
        <v>1144101253297</v>
      </c>
      <c r="CU457" s="85"/>
      <c r="CV457" s="85"/>
      <c r="CW457" s="85" t="s">
        <v>5229</v>
      </c>
      <c r="CX457" s="85" t="s">
        <v>203</v>
      </c>
      <c r="CY457" s="85" t="s">
        <v>501</v>
      </c>
      <c r="CZ457" s="85">
        <v>2537</v>
      </c>
      <c r="DA457" s="85" t="s">
        <v>152</v>
      </c>
      <c r="DB457" s="85">
        <v>1</v>
      </c>
      <c r="DC457" s="85" t="s">
        <v>153</v>
      </c>
      <c r="DD457" s="85" t="s">
        <v>289</v>
      </c>
      <c r="DE457" s="85">
        <v>46072</v>
      </c>
      <c r="DF457" s="85" t="s">
        <v>5230</v>
      </c>
      <c r="DG457" s="85">
        <v>1026285767</v>
      </c>
      <c r="DH457" s="85">
        <v>3112937655</v>
      </c>
      <c r="DI457" s="85" t="s">
        <v>5231</v>
      </c>
      <c r="DJ457" s="85"/>
      <c r="DK457" s="85"/>
      <c r="DL457" s="85"/>
      <c r="DM457" s="85"/>
      <c r="DN457" s="85"/>
      <c r="DO457" s="85"/>
      <c r="DP457" s="85"/>
      <c r="DQ457" s="85"/>
      <c r="DR457" s="85"/>
      <c r="DS457" s="85"/>
      <c r="DT457" s="86"/>
      <c r="DU457" s="82" t="s">
        <v>289</v>
      </c>
      <c r="DV457" s="73">
        <v>46072</v>
      </c>
      <c r="DW457" s="72" t="s">
        <v>5230</v>
      </c>
      <c r="DX457" s="72">
        <v>1026285767</v>
      </c>
      <c r="DY457" s="72">
        <v>3112937655</v>
      </c>
      <c r="DZ457" s="74" t="s">
        <v>5231</v>
      </c>
      <c r="EA457" s="68"/>
      <c r="EB457" s="68"/>
      <c r="EC457" s="68"/>
      <c r="ED457" s="68"/>
      <c r="EE457" s="68"/>
      <c r="EF457" s="68"/>
      <c r="EG457" s="68"/>
      <c r="EH457" s="68"/>
      <c r="EI457" s="68"/>
      <c r="EJ457" s="68"/>
      <c r="EK457" s="68"/>
    </row>
    <row r="458" spans="1:141" ht="30" customHeight="1">
      <c r="A458" s="3" t="s">
        <v>4104</v>
      </c>
      <c r="B458" s="84">
        <v>2026</v>
      </c>
      <c r="C458" s="85" t="s">
        <v>5232</v>
      </c>
      <c r="D458" s="85"/>
      <c r="E458" s="85" t="s">
        <v>125</v>
      </c>
      <c r="F458" s="85">
        <v>144781</v>
      </c>
      <c r="G458" s="89">
        <v>46039</v>
      </c>
      <c r="H458" s="85" t="s">
        <v>1613</v>
      </c>
      <c r="I458" s="85" t="s">
        <v>5233</v>
      </c>
      <c r="J458" s="92" t="s">
        <v>5234</v>
      </c>
      <c r="K458" s="92" t="s">
        <v>5235</v>
      </c>
      <c r="L458" s="85" t="s">
        <v>5236</v>
      </c>
      <c r="M458" s="85" t="s">
        <v>1618</v>
      </c>
      <c r="N458" s="85">
        <v>80111700</v>
      </c>
      <c r="O458" s="85" t="s">
        <v>1619</v>
      </c>
      <c r="P458" s="85" t="s">
        <v>5237</v>
      </c>
      <c r="Q458" s="85">
        <v>151</v>
      </c>
      <c r="R458" s="89">
        <v>46028</v>
      </c>
      <c r="S458" s="85">
        <v>1837</v>
      </c>
      <c r="T458" s="89">
        <v>46048</v>
      </c>
      <c r="U458" s="85" t="s">
        <v>134</v>
      </c>
      <c r="V458" s="85" t="s">
        <v>135</v>
      </c>
      <c r="W458" s="85" t="s">
        <v>460</v>
      </c>
      <c r="X458" s="85">
        <v>1</v>
      </c>
      <c r="Y458" s="85" t="s">
        <v>1621</v>
      </c>
      <c r="Z458" s="85" t="s">
        <v>5236</v>
      </c>
      <c r="AA458" s="85" t="s">
        <v>138</v>
      </c>
      <c r="AB458" s="85" t="s">
        <v>164</v>
      </c>
      <c r="AC458" s="85" t="s">
        <v>447</v>
      </c>
      <c r="AD458" s="85"/>
      <c r="AE458" s="85">
        <v>1073505718</v>
      </c>
      <c r="AF458" s="85">
        <v>4</v>
      </c>
      <c r="AG458" s="89">
        <v>32340</v>
      </c>
      <c r="AH458" s="85" t="s">
        <v>5238</v>
      </c>
      <c r="AI458" s="85"/>
      <c r="AJ458" s="92">
        <v>3122427632</v>
      </c>
      <c r="AK458" s="85" t="s">
        <v>5239</v>
      </c>
      <c r="AL458" s="85" t="s">
        <v>3187</v>
      </c>
      <c r="AM458" s="85" t="s">
        <v>222</v>
      </c>
      <c r="AN458" s="85" t="s">
        <v>1624</v>
      </c>
      <c r="AO458" s="85">
        <v>1100686093</v>
      </c>
      <c r="AP458" s="85" t="s">
        <v>1625</v>
      </c>
      <c r="AQ458" s="85"/>
      <c r="AR458" s="85"/>
      <c r="AS458" s="89">
        <v>46062</v>
      </c>
      <c r="AT458" s="85"/>
      <c r="AU458" s="85"/>
      <c r="AV458" s="85"/>
      <c r="AW458" s="85"/>
      <c r="AX458" s="85" t="s">
        <v>1626</v>
      </c>
      <c r="AY458" s="85" t="s">
        <v>147</v>
      </c>
      <c r="AZ458" s="105">
        <v>46035</v>
      </c>
      <c r="BA458" s="105">
        <v>46045</v>
      </c>
      <c r="BB458" s="115">
        <v>37136000</v>
      </c>
      <c r="BC458" s="105">
        <v>46048</v>
      </c>
      <c r="BD458" s="105">
        <v>46290</v>
      </c>
      <c r="BE458" s="105">
        <f t="shared" si="16"/>
        <v>46290</v>
      </c>
      <c r="BF458" s="122"/>
      <c r="BG458" s="85" t="s">
        <v>929</v>
      </c>
      <c r="BH458" s="110">
        <v>4642000</v>
      </c>
      <c r="BI458" s="85"/>
      <c r="BJ458" s="85"/>
      <c r="BK458" s="85"/>
      <c r="BL458" s="85"/>
      <c r="BM458" s="85"/>
      <c r="BN458" s="85"/>
      <c r="BO458" s="85"/>
      <c r="BP458" s="85"/>
      <c r="BQ458" s="85"/>
      <c r="BR458" s="85"/>
      <c r="BS458" s="85"/>
      <c r="BT458" s="85"/>
      <c r="BU458" s="85"/>
      <c r="BV458" s="85"/>
      <c r="BW458" s="85"/>
      <c r="BX458" s="85"/>
      <c r="BY458" s="85"/>
      <c r="BZ458" s="85"/>
      <c r="CA458" s="85"/>
      <c r="CB458" s="85"/>
      <c r="CC458" s="85"/>
      <c r="CD458" s="85"/>
      <c r="CE458" s="85"/>
      <c r="CF458" s="85"/>
      <c r="CG458" s="85"/>
      <c r="CH458" s="85"/>
      <c r="CI458" s="85"/>
      <c r="CJ458" s="85"/>
      <c r="CK458" s="85"/>
      <c r="CL458" s="85">
        <v>0</v>
      </c>
      <c r="CM458" s="110">
        <v>37136000</v>
      </c>
      <c r="CN458" s="85"/>
      <c r="CO458" s="89">
        <v>46290</v>
      </c>
      <c r="CP458" s="89">
        <f t="shared" si="17"/>
        <v>46470</v>
      </c>
      <c r="CQ458" s="115">
        <v>37136000</v>
      </c>
      <c r="CR458" s="85" t="s">
        <v>223</v>
      </c>
      <c r="CS458" s="89">
        <v>46048</v>
      </c>
      <c r="CT458" s="128">
        <v>3746101008431</v>
      </c>
      <c r="CU458" s="85"/>
      <c r="CV458" s="85"/>
      <c r="CW458" s="85" t="s">
        <v>1629</v>
      </c>
      <c r="CX458" s="85" t="s">
        <v>447</v>
      </c>
      <c r="CY458" s="85" t="s">
        <v>1214</v>
      </c>
      <c r="CZ458" s="85">
        <v>2537</v>
      </c>
      <c r="DA458" s="85" t="s">
        <v>152</v>
      </c>
      <c r="DB458" s="85">
        <v>5</v>
      </c>
      <c r="DC458" s="85" t="s">
        <v>153</v>
      </c>
      <c r="DD458" s="85"/>
      <c r="DE458" s="85"/>
      <c r="DF458" s="85"/>
      <c r="DG458" s="85"/>
      <c r="DH458" s="85"/>
      <c r="DI458" s="85"/>
      <c r="DJ458" s="85"/>
      <c r="DK458" s="85"/>
      <c r="DL458" s="85"/>
      <c r="DM458" s="85"/>
      <c r="DN458" s="85"/>
      <c r="DO458" s="85"/>
      <c r="DP458" s="85"/>
      <c r="DQ458" s="85"/>
      <c r="DR458" s="85"/>
      <c r="DS458" s="85"/>
      <c r="DT458" s="86"/>
      <c r="DU458" s="81"/>
      <c r="DV458" s="72"/>
      <c r="DW458" s="72"/>
      <c r="DX458" s="72"/>
      <c r="DY458" s="72"/>
      <c r="DZ458" s="74"/>
      <c r="EA458" s="68"/>
      <c r="EB458" s="68"/>
      <c r="EC458" s="68"/>
      <c r="ED458" s="68"/>
      <c r="EE458" s="68"/>
      <c r="EF458" s="68"/>
      <c r="EG458" s="68"/>
      <c r="EH458" s="68"/>
      <c r="EI458" s="68"/>
      <c r="EJ458" s="68"/>
      <c r="EK458" s="68"/>
    </row>
    <row r="459" spans="1:141" ht="30" customHeight="1">
      <c r="A459" s="3" t="s">
        <v>4104</v>
      </c>
      <c r="B459" s="84">
        <v>2026</v>
      </c>
      <c r="C459" s="85" t="s">
        <v>5240</v>
      </c>
      <c r="D459" s="85"/>
      <c r="E459" s="85" t="s">
        <v>125</v>
      </c>
      <c r="F459" s="85">
        <v>144779</v>
      </c>
      <c r="G459" s="89">
        <v>46039</v>
      </c>
      <c r="H459" s="85" t="s">
        <v>5092</v>
      </c>
      <c r="I459" s="85" t="s">
        <v>5241</v>
      </c>
      <c r="J459" s="92" t="s">
        <v>5242</v>
      </c>
      <c r="K459" s="92" t="s">
        <v>5243</v>
      </c>
      <c r="L459" s="85" t="s">
        <v>5244</v>
      </c>
      <c r="M459" s="85" t="s">
        <v>5097</v>
      </c>
      <c r="N459" s="85">
        <v>80111700</v>
      </c>
      <c r="O459" s="85" t="s">
        <v>5098</v>
      </c>
      <c r="P459" s="85" t="s">
        <v>5245</v>
      </c>
      <c r="Q459" s="85">
        <v>106</v>
      </c>
      <c r="R459" s="89">
        <v>46028</v>
      </c>
      <c r="S459" s="85">
        <v>1788</v>
      </c>
      <c r="T459" s="89">
        <v>46044</v>
      </c>
      <c r="U459" s="85" t="s">
        <v>134</v>
      </c>
      <c r="V459" s="85" t="s">
        <v>135</v>
      </c>
      <c r="W459" s="85" t="s">
        <v>136</v>
      </c>
      <c r="X459" s="85">
        <v>1</v>
      </c>
      <c r="Y459" s="85" t="s">
        <v>5110</v>
      </c>
      <c r="Z459" s="85" t="s">
        <v>5244</v>
      </c>
      <c r="AA459" s="85" t="s">
        <v>138</v>
      </c>
      <c r="AB459" s="85" t="s">
        <v>139</v>
      </c>
      <c r="AC459" s="85" t="s">
        <v>203</v>
      </c>
      <c r="AD459" s="85"/>
      <c r="AE459" s="85">
        <v>1010190578</v>
      </c>
      <c r="AF459" s="85">
        <v>6</v>
      </c>
      <c r="AG459" s="89">
        <v>32958</v>
      </c>
      <c r="AH459" s="85" t="s">
        <v>5246</v>
      </c>
      <c r="AI459" s="85"/>
      <c r="AJ459" s="92">
        <v>3508028778</v>
      </c>
      <c r="AK459" s="85" t="s">
        <v>5247</v>
      </c>
      <c r="AL459" s="85" t="s">
        <v>3187</v>
      </c>
      <c r="AM459" s="85" t="s">
        <v>301</v>
      </c>
      <c r="AN459" s="85" t="s">
        <v>5087</v>
      </c>
      <c r="AO459" s="85">
        <v>1024483230</v>
      </c>
      <c r="AP459" s="85" t="s">
        <v>5088</v>
      </c>
      <c r="AQ459" s="85"/>
      <c r="AR459" s="85"/>
      <c r="AS459" s="89">
        <v>46062</v>
      </c>
      <c r="AT459" s="85"/>
      <c r="AU459" s="85"/>
      <c r="AV459" s="85"/>
      <c r="AW459" s="85"/>
      <c r="AX459" s="85" t="s">
        <v>5089</v>
      </c>
      <c r="AY459" s="85" t="s">
        <v>147</v>
      </c>
      <c r="AZ459" s="105">
        <v>46033</v>
      </c>
      <c r="BA459" s="105">
        <v>46038</v>
      </c>
      <c r="BB459" s="115">
        <v>87109000</v>
      </c>
      <c r="BC459" s="105">
        <v>46044</v>
      </c>
      <c r="BD459" s="105">
        <v>46377</v>
      </c>
      <c r="BE459" s="105">
        <f t="shared" si="16"/>
        <v>46377</v>
      </c>
      <c r="BF459" s="122"/>
      <c r="BG459" s="85" t="s">
        <v>148</v>
      </c>
      <c r="BH459" s="110">
        <v>7919000</v>
      </c>
      <c r="BI459" s="85"/>
      <c r="BJ459" s="85"/>
      <c r="BK459" s="85"/>
      <c r="BL459" s="85"/>
      <c r="BM459" s="85"/>
      <c r="BN459" s="85"/>
      <c r="BO459" s="85"/>
      <c r="BP459" s="85"/>
      <c r="BQ459" s="85"/>
      <c r="BR459" s="85"/>
      <c r="BS459" s="85"/>
      <c r="BT459" s="85"/>
      <c r="BU459" s="85"/>
      <c r="BV459" s="85"/>
      <c r="BW459" s="85"/>
      <c r="BX459" s="85"/>
      <c r="BY459" s="85"/>
      <c r="BZ459" s="85"/>
      <c r="CA459" s="85"/>
      <c r="CB459" s="85"/>
      <c r="CC459" s="85"/>
      <c r="CD459" s="85"/>
      <c r="CE459" s="85"/>
      <c r="CF459" s="85"/>
      <c r="CG459" s="85"/>
      <c r="CH459" s="85"/>
      <c r="CI459" s="85"/>
      <c r="CJ459" s="85"/>
      <c r="CK459" s="85"/>
      <c r="CL459" s="85">
        <v>0</v>
      </c>
      <c r="CM459" s="110">
        <v>87109000</v>
      </c>
      <c r="CN459" s="85"/>
      <c r="CO459" s="89">
        <v>46377</v>
      </c>
      <c r="CP459" s="89">
        <f t="shared" si="17"/>
        <v>46557</v>
      </c>
      <c r="CQ459" s="115">
        <v>87109000</v>
      </c>
      <c r="CR459" s="85" t="s">
        <v>172</v>
      </c>
      <c r="CS459" s="89">
        <v>46041</v>
      </c>
      <c r="CT459" s="128" t="s">
        <v>5248</v>
      </c>
      <c r="CU459" s="85"/>
      <c r="CV459" s="85"/>
      <c r="CW459" s="85" t="s">
        <v>5103</v>
      </c>
      <c r="CX459" s="85" t="s">
        <v>203</v>
      </c>
      <c r="CY459" s="85" t="s">
        <v>4004</v>
      </c>
      <c r="CZ459" s="85">
        <v>2537</v>
      </c>
      <c r="DA459" s="85" t="s">
        <v>152</v>
      </c>
      <c r="DB459" s="85">
        <v>1</v>
      </c>
      <c r="DC459" s="85" t="s">
        <v>153</v>
      </c>
      <c r="DD459" s="85"/>
      <c r="DE459" s="85"/>
      <c r="DF459" s="85"/>
      <c r="DG459" s="85"/>
      <c r="DH459" s="85"/>
      <c r="DI459" s="85"/>
      <c r="DJ459" s="85"/>
      <c r="DK459" s="85"/>
      <c r="DL459" s="85"/>
      <c r="DM459" s="85"/>
      <c r="DN459" s="85"/>
      <c r="DO459" s="85"/>
      <c r="DP459" s="85"/>
      <c r="DQ459" s="85"/>
      <c r="DR459" s="85"/>
      <c r="DS459" s="85"/>
      <c r="DT459" s="86"/>
      <c r="DU459" s="81"/>
      <c r="DV459" s="72"/>
      <c r="DW459" s="72"/>
      <c r="DX459" s="72"/>
      <c r="DY459" s="72"/>
      <c r="DZ459" s="74"/>
      <c r="EA459" s="68"/>
      <c r="EB459" s="68"/>
      <c r="EC459" s="68"/>
      <c r="ED459" s="68"/>
      <c r="EE459" s="68"/>
      <c r="EF459" s="68"/>
      <c r="EG459" s="68"/>
      <c r="EH459" s="68"/>
      <c r="EI459" s="68"/>
      <c r="EJ459" s="68"/>
      <c r="EK459" s="68"/>
    </row>
    <row r="460" spans="1:141" ht="30" customHeight="1">
      <c r="A460" s="3" t="s">
        <v>4104</v>
      </c>
      <c r="B460" s="84">
        <v>2026</v>
      </c>
      <c r="C460" s="85" t="s">
        <v>5249</v>
      </c>
      <c r="D460" s="85"/>
      <c r="E460" s="85" t="s">
        <v>125</v>
      </c>
      <c r="F460" s="85">
        <v>144779</v>
      </c>
      <c r="G460" s="89">
        <v>46039</v>
      </c>
      <c r="H460" s="85" t="s">
        <v>5092</v>
      </c>
      <c r="I460" s="85" t="s">
        <v>5250</v>
      </c>
      <c r="J460" s="92" t="s">
        <v>5251</v>
      </c>
      <c r="K460" s="92" t="s">
        <v>5252</v>
      </c>
      <c r="L460" s="85" t="s">
        <v>5253</v>
      </c>
      <c r="M460" s="85" t="s">
        <v>5097</v>
      </c>
      <c r="N460" s="85">
        <v>80111700</v>
      </c>
      <c r="O460" s="85" t="s">
        <v>5098</v>
      </c>
      <c r="P460" s="85" t="s">
        <v>5254</v>
      </c>
      <c r="Q460" s="85">
        <v>106</v>
      </c>
      <c r="R460" s="89">
        <v>46028</v>
      </c>
      <c r="S460" s="85">
        <v>1775</v>
      </c>
      <c r="T460" s="89">
        <v>46044</v>
      </c>
      <c r="U460" s="85" t="s">
        <v>134</v>
      </c>
      <c r="V460" s="85" t="s">
        <v>135</v>
      </c>
      <c r="W460" s="85" t="s">
        <v>136</v>
      </c>
      <c r="X460" s="85">
        <v>1</v>
      </c>
      <c r="Y460" s="85" t="s">
        <v>5110</v>
      </c>
      <c r="Z460" s="85" t="s">
        <v>5253</v>
      </c>
      <c r="AA460" s="85" t="s">
        <v>138</v>
      </c>
      <c r="AB460" s="85" t="s">
        <v>164</v>
      </c>
      <c r="AC460" s="85" t="s">
        <v>203</v>
      </c>
      <c r="AD460" s="85"/>
      <c r="AE460" s="85">
        <v>1026568660</v>
      </c>
      <c r="AF460" s="85">
        <v>5</v>
      </c>
      <c r="AG460" s="89">
        <v>33501</v>
      </c>
      <c r="AH460" s="85" t="s">
        <v>5255</v>
      </c>
      <c r="AI460" s="85" t="e">
        <v>#REF!</v>
      </c>
      <c r="AJ460" s="92">
        <v>3188682057</v>
      </c>
      <c r="AK460" s="85" t="s">
        <v>5256</v>
      </c>
      <c r="AL460" s="85" t="s">
        <v>3187</v>
      </c>
      <c r="AM460" s="85" t="s">
        <v>234</v>
      </c>
      <c r="AN460" s="85" t="s">
        <v>5087</v>
      </c>
      <c r="AO460" s="85">
        <v>1024483230</v>
      </c>
      <c r="AP460" s="85" t="s">
        <v>5088</v>
      </c>
      <c r="AQ460" s="85"/>
      <c r="AR460" s="85"/>
      <c r="AS460" s="89">
        <v>46062</v>
      </c>
      <c r="AT460" s="85"/>
      <c r="AU460" s="85"/>
      <c r="AV460" s="85"/>
      <c r="AW460" s="85"/>
      <c r="AX460" s="85" t="s">
        <v>5089</v>
      </c>
      <c r="AY460" s="85" t="s">
        <v>147</v>
      </c>
      <c r="AZ460" s="105">
        <v>46033</v>
      </c>
      <c r="BA460" s="105">
        <v>46038</v>
      </c>
      <c r="BB460" s="115">
        <v>87109000</v>
      </c>
      <c r="BC460" s="105">
        <v>46044</v>
      </c>
      <c r="BD460" s="105">
        <v>46377</v>
      </c>
      <c r="BE460" s="105">
        <v>46377</v>
      </c>
      <c r="BF460" s="122"/>
      <c r="BG460" s="85" t="s">
        <v>148</v>
      </c>
      <c r="BH460" s="110">
        <v>7919000</v>
      </c>
      <c r="BI460" s="85"/>
      <c r="BJ460" s="85"/>
      <c r="BK460" s="85"/>
      <c r="BL460" s="85"/>
      <c r="BM460" s="85"/>
      <c r="BN460" s="85"/>
      <c r="BO460" s="85"/>
      <c r="BP460" s="85"/>
      <c r="BQ460" s="85"/>
      <c r="BR460" s="85"/>
      <c r="BS460" s="85"/>
      <c r="BT460" s="85"/>
      <c r="BU460" s="85"/>
      <c r="BV460" s="85"/>
      <c r="BW460" s="85"/>
      <c r="BX460" s="85"/>
      <c r="BY460" s="85"/>
      <c r="BZ460" s="85"/>
      <c r="CA460" s="85"/>
      <c r="CB460" s="85"/>
      <c r="CC460" s="85"/>
      <c r="CD460" s="85"/>
      <c r="CE460" s="85"/>
      <c r="CF460" s="85"/>
      <c r="CG460" s="85"/>
      <c r="CH460" s="85"/>
      <c r="CI460" s="85"/>
      <c r="CJ460" s="85"/>
      <c r="CK460" s="85"/>
      <c r="CL460" s="85">
        <v>0</v>
      </c>
      <c r="CM460" s="110">
        <v>87109000</v>
      </c>
      <c r="CN460" s="85"/>
      <c r="CO460" s="89">
        <v>46377</v>
      </c>
      <c r="CP460" s="89">
        <f t="shared" si="17"/>
        <v>46557</v>
      </c>
      <c r="CQ460" s="115">
        <v>87109000</v>
      </c>
      <c r="CR460" s="85" t="s">
        <v>149</v>
      </c>
      <c r="CS460" s="89">
        <v>46041</v>
      </c>
      <c r="CT460" s="128">
        <v>1446101159570</v>
      </c>
      <c r="CU460" s="85"/>
      <c r="CV460" s="85"/>
      <c r="CW460" s="85" t="s">
        <v>5103</v>
      </c>
      <c r="CX460" s="85" t="s">
        <v>203</v>
      </c>
      <c r="CY460" s="85" t="s">
        <v>5257</v>
      </c>
      <c r="CZ460" s="85">
        <v>2537</v>
      </c>
      <c r="DA460" s="85" t="s">
        <v>152</v>
      </c>
      <c r="DB460" s="85">
        <v>1</v>
      </c>
      <c r="DC460" s="85" t="s">
        <v>153</v>
      </c>
      <c r="DD460" s="85"/>
      <c r="DE460" s="85"/>
      <c r="DF460" s="85"/>
      <c r="DG460" s="85"/>
      <c r="DH460" s="85"/>
      <c r="DI460" s="85"/>
      <c r="DJ460" s="85"/>
      <c r="DK460" s="85"/>
      <c r="DL460" s="85"/>
      <c r="DM460" s="85"/>
      <c r="DN460" s="85"/>
      <c r="DO460" s="85"/>
      <c r="DP460" s="85"/>
      <c r="DQ460" s="85"/>
      <c r="DR460" s="85"/>
      <c r="DS460" s="85"/>
      <c r="DT460" s="86"/>
      <c r="DU460" s="81"/>
      <c r="DV460" s="72"/>
      <c r="DW460" s="72"/>
      <c r="DX460" s="72"/>
      <c r="DY460" s="72"/>
      <c r="DZ460" s="74"/>
      <c r="EA460" s="68"/>
      <c r="EB460" s="68"/>
      <c r="EC460" s="68"/>
      <c r="ED460" s="68"/>
      <c r="EE460" s="68"/>
      <c r="EF460" s="68"/>
      <c r="EG460" s="68"/>
      <c r="EH460" s="68"/>
      <c r="EI460" s="68"/>
      <c r="EJ460" s="68"/>
      <c r="EK460" s="68"/>
    </row>
    <row r="461" spans="1:141" ht="30" customHeight="1">
      <c r="A461" s="3" t="s">
        <v>4104</v>
      </c>
      <c r="B461" s="84">
        <v>2026</v>
      </c>
      <c r="C461" s="85" t="s">
        <v>5258</v>
      </c>
      <c r="D461" s="85"/>
      <c r="E461" s="85" t="s">
        <v>125</v>
      </c>
      <c r="F461" s="85">
        <v>144793</v>
      </c>
      <c r="G461" s="89">
        <v>46034</v>
      </c>
      <c r="H461" s="85" t="s">
        <v>5259</v>
      </c>
      <c r="I461" s="85" t="s">
        <v>5260</v>
      </c>
      <c r="J461" s="92" t="s">
        <v>5261</v>
      </c>
      <c r="K461" s="92" t="s">
        <v>5262</v>
      </c>
      <c r="L461" s="85" t="s">
        <v>5263</v>
      </c>
      <c r="M461" s="85" t="s">
        <v>5264</v>
      </c>
      <c r="N461" s="85">
        <v>80111700</v>
      </c>
      <c r="O461" s="85" t="s">
        <v>5265</v>
      </c>
      <c r="P461" s="85" t="s">
        <v>5266</v>
      </c>
      <c r="Q461" s="85">
        <v>109</v>
      </c>
      <c r="R461" s="89">
        <v>46028</v>
      </c>
      <c r="S461" s="85">
        <v>1785</v>
      </c>
      <c r="T461" s="89">
        <v>46044</v>
      </c>
      <c r="U461" s="85" t="s">
        <v>134</v>
      </c>
      <c r="V461" s="85" t="s">
        <v>135</v>
      </c>
      <c r="W461" s="85" t="s">
        <v>460</v>
      </c>
      <c r="X461" s="85">
        <v>1</v>
      </c>
      <c r="Y461" s="85" t="s">
        <v>5267</v>
      </c>
      <c r="Z461" s="85" t="s">
        <v>5263</v>
      </c>
      <c r="AA461" s="85" t="s">
        <v>138</v>
      </c>
      <c r="AB461" s="85" t="s">
        <v>139</v>
      </c>
      <c r="AC461" s="85" t="s">
        <v>447</v>
      </c>
      <c r="AD461" s="85"/>
      <c r="AE461" s="85">
        <v>52812114</v>
      </c>
      <c r="AF461" s="85">
        <v>5</v>
      </c>
      <c r="AG461" s="89">
        <v>34035</v>
      </c>
      <c r="AH461" s="85" t="s">
        <v>5268</v>
      </c>
      <c r="AI461" s="85"/>
      <c r="AJ461" s="92">
        <v>3002670429</v>
      </c>
      <c r="AK461" s="85" t="s">
        <v>5269</v>
      </c>
      <c r="AL461" s="85" t="s">
        <v>3187</v>
      </c>
      <c r="AM461" s="85" t="s">
        <v>144</v>
      </c>
      <c r="AN461" s="85" t="s">
        <v>5087</v>
      </c>
      <c r="AO461" s="85">
        <v>1024483230</v>
      </c>
      <c r="AP461" s="85" t="s">
        <v>5088</v>
      </c>
      <c r="AQ461" s="85"/>
      <c r="AR461" s="85"/>
      <c r="AS461" s="89">
        <v>46062</v>
      </c>
      <c r="AT461" s="85"/>
      <c r="AU461" s="85"/>
      <c r="AV461" s="85"/>
      <c r="AW461" s="85"/>
      <c r="AX461" s="85" t="s">
        <v>5089</v>
      </c>
      <c r="AY461" s="85" t="s">
        <v>147</v>
      </c>
      <c r="AZ461" s="105">
        <v>46038</v>
      </c>
      <c r="BA461" s="105">
        <v>46039</v>
      </c>
      <c r="BB461" s="115">
        <v>39655000</v>
      </c>
      <c r="BC461" s="105">
        <v>46044</v>
      </c>
      <c r="BD461" s="105">
        <v>46377</v>
      </c>
      <c r="BE461" s="105">
        <f t="shared" ref="BE461:BE492" si="18">$CO461</f>
        <v>46377</v>
      </c>
      <c r="BF461" s="122"/>
      <c r="BG461" s="85" t="s">
        <v>148</v>
      </c>
      <c r="BH461" s="110">
        <v>3605000</v>
      </c>
      <c r="BI461" s="85"/>
      <c r="BJ461" s="85"/>
      <c r="BK461" s="85"/>
      <c r="BL461" s="85"/>
      <c r="BM461" s="85"/>
      <c r="BN461" s="85"/>
      <c r="BO461" s="85"/>
      <c r="BP461" s="85"/>
      <c r="BQ461" s="85"/>
      <c r="BR461" s="85"/>
      <c r="BS461" s="85"/>
      <c r="BT461" s="85"/>
      <c r="BU461" s="85"/>
      <c r="BV461" s="85"/>
      <c r="BW461" s="85"/>
      <c r="BX461" s="85"/>
      <c r="BY461" s="85"/>
      <c r="BZ461" s="85"/>
      <c r="CA461" s="85"/>
      <c r="CB461" s="85"/>
      <c r="CC461" s="85"/>
      <c r="CD461" s="85"/>
      <c r="CE461" s="85"/>
      <c r="CF461" s="85"/>
      <c r="CG461" s="85"/>
      <c r="CH461" s="85"/>
      <c r="CI461" s="85"/>
      <c r="CJ461" s="85"/>
      <c r="CK461" s="85"/>
      <c r="CL461" s="85">
        <v>0</v>
      </c>
      <c r="CM461" s="110">
        <v>39655000</v>
      </c>
      <c r="CN461" s="85"/>
      <c r="CO461" s="89">
        <v>46377</v>
      </c>
      <c r="CP461" s="89">
        <f t="shared" si="17"/>
        <v>46557</v>
      </c>
      <c r="CQ461" s="115">
        <v>39655000</v>
      </c>
      <c r="CR461" s="85" t="s">
        <v>149</v>
      </c>
      <c r="CS461" s="89">
        <v>46041</v>
      </c>
      <c r="CT461" s="128">
        <v>2146101130631</v>
      </c>
      <c r="CU461" s="85"/>
      <c r="CV461" s="85"/>
      <c r="CW461" s="85" t="s">
        <v>5270</v>
      </c>
      <c r="CX461" s="85" t="s">
        <v>447</v>
      </c>
      <c r="CY461" s="85" t="s">
        <v>5074</v>
      </c>
      <c r="CZ461" s="85">
        <v>2537</v>
      </c>
      <c r="DA461" s="85" t="s">
        <v>152</v>
      </c>
      <c r="DB461" s="85">
        <v>3</v>
      </c>
      <c r="DC461" s="85" t="s">
        <v>153</v>
      </c>
      <c r="DD461" s="85"/>
      <c r="DE461" s="85"/>
      <c r="DF461" s="85"/>
      <c r="DG461" s="85"/>
      <c r="DH461" s="85"/>
      <c r="DI461" s="85"/>
      <c r="DJ461" s="85"/>
      <c r="DK461" s="85"/>
      <c r="DL461" s="85"/>
      <c r="DM461" s="85"/>
      <c r="DN461" s="85"/>
      <c r="DO461" s="85"/>
      <c r="DP461" s="85"/>
      <c r="DQ461" s="85"/>
      <c r="DR461" s="85"/>
      <c r="DS461" s="85"/>
      <c r="DT461" s="86"/>
      <c r="DU461" s="81"/>
      <c r="DV461" s="72"/>
      <c r="DW461" s="72"/>
      <c r="DX461" s="72"/>
      <c r="DY461" s="72"/>
      <c r="DZ461" s="74"/>
      <c r="EA461" s="68"/>
      <c r="EB461" s="68"/>
      <c r="EC461" s="68"/>
      <c r="ED461" s="68"/>
      <c r="EE461" s="68"/>
      <c r="EF461" s="68"/>
      <c r="EG461" s="68"/>
      <c r="EH461" s="68"/>
      <c r="EI461" s="68"/>
      <c r="EJ461" s="68"/>
      <c r="EK461" s="68"/>
    </row>
    <row r="462" spans="1:141" ht="30" customHeight="1">
      <c r="A462" s="3" t="s">
        <v>4104</v>
      </c>
      <c r="B462" s="84">
        <v>2026</v>
      </c>
      <c r="C462" s="85" t="s">
        <v>5271</v>
      </c>
      <c r="D462" s="85"/>
      <c r="E462" s="85" t="s">
        <v>125</v>
      </c>
      <c r="F462" s="85">
        <v>144793</v>
      </c>
      <c r="G462" s="89">
        <v>46037</v>
      </c>
      <c r="H462" s="85" t="s">
        <v>5259</v>
      </c>
      <c r="I462" s="85" t="s">
        <v>5272</v>
      </c>
      <c r="J462" s="92" t="s">
        <v>5273</v>
      </c>
      <c r="K462" s="92" t="s">
        <v>5274</v>
      </c>
      <c r="L462" s="85" t="s">
        <v>5275</v>
      </c>
      <c r="M462" s="85" t="s">
        <v>5264</v>
      </c>
      <c r="N462" s="85">
        <v>80111700</v>
      </c>
      <c r="O462" s="85" t="s">
        <v>5265</v>
      </c>
      <c r="P462" s="85" t="s">
        <v>5276</v>
      </c>
      <c r="Q462" s="85">
        <v>109</v>
      </c>
      <c r="R462" s="89">
        <v>46028</v>
      </c>
      <c r="S462" s="85">
        <v>1784</v>
      </c>
      <c r="T462" s="89">
        <v>46044</v>
      </c>
      <c r="U462" s="85" t="s">
        <v>134</v>
      </c>
      <c r="V462" s="85" t="s">
        <v>135</v>
      </c>
      <c r="W462" s="85" t="s">
        <v>460</v>
      </c>
      <c r="X462" s="85">
        <v>1</v>
      </c>
      <c r="Y462" s="85" t="s">
        <v>5267</v>
      </c>
      <c r="Z462" s="85" t="s">
        <v>5275</v>
      </c>
      <c r="AA462" s="85" t="s">
        <v>138</v>
      </c>
      <c r="AB462" s="85" t="s">
        <v>164</v>
      </c>
      <c r="AC462" s="85" t="s">
        <v>218</v>
      </c>
      <c r="AD462" s="85"/>
      <c r="AE462" s="85">
        <v>1016046431</v>
      </c>
      <c r="AF462" s="85">
        <v>9</v>
      </c>
      <c r="AG462" s="89">
        <v>33767</v>
      </c>
      <c r="AH462" s="85" t="s">
        <v>5277</v>
      </c>
      <c r="AI462" s="85"/>
      <c r="AJ462" s="92">
        <v>3217448951</v>
      </c>
      <c r="AK462" s="85" t="s">
        <v>5278</v>
      </c>
      <c r="AL462" s="85" t="s">
        <v>3187</v>
      </c>
      <c r="AM462" s="85" t="s">
        <v>144</v>
      </c>
      <c r="AN462" s="85" t="s">
        <v>5087</v>
      </c>
      <c r="AO462" s="85">
        <v>1024483230</v>
      </c>
      <c r="AP462" s="85" t="s">
        <v>5088</v>
      </c>
      <c r="AQ462" s="85"/>
      <c r="AR462" s="85"/>
      <c r="AS462" s="89">
        <v>46062</v>
      </c>
      <c r="AT462" s="85"/>
      <c r="AU462" s="85"/>
      <c r="AV462" s="85"/>
      <c r="AW462" s="85"/>
      <c r="AX462" s="85" t="s">
        <v>5089</v>
      </c>
      <c r="AY462" s="85" t="s">
        <v>147</v>
      </c>
      <c r="AZ462" s="105">
        <v>46038</v>
      </c>
      <c r="BA462" s="105">
        <v>46041</v>
      </c>
      <c r="BB462" s="115">
        <v>39655000</v>
      </c>
      <c r="BC462" s="105">
        <v>46044</v>
      </c>
      <c r="BD462" s="105">
        <v>46377</v>
      </c>
      <c r="BE462" s="105">
        <f t="shared" si="18"/>
        <v>46377</v>
      </c>
      <c r="BF462" s="122"/>
      <c r="BG462" s="85" t="s">
        <v>148</v>
      </c>
      <c r="BH462" s="110">
        <v>3605000</v>
      </c>
      <c r="BI462" s="85"/>
      <c r="BJ462" s="85"/>
      <c r="BK462" s="85"/>
      <c r="BL462" s="85"/>
      <c r="BM462" s="85"/>
      <c r="BN462" s="85"/>
      <c r="BO462" s="85"/>
      <c r="BP462" s="85"/>
      <c r="BQ462" s="85"/>
      <c r="BR462" s="85"/>
      <c r="BS462" s="85"/>
      <c r="BT462" s="85"/>
      <c r="BU462" s="85"/>
      <c r="BV462" s="85"/>
      <c r="BW462" s="85"/>
      <c r="BX462" s="85"/>
      <c r="BY462" s="85"/>
      <c r="BZ462" s="85"/>
      <c r="CA462" s="85"/>
      <c r="CB462" s="85"/>
      <c r="CC462" s="85"/>
      <c r="CD462" s="85"/>
      <c r="CE462" s="85"/>
      <c r="CF462" s="85"/>
      <c r="CG462" s="85"/>
      <c r="CH462" s="85"/>
      <c r="CI462" s="85"/>
      <c r="CJ462" s="85"/>
      <c r="CK462" s="85"/>
      <c r="CL462" s="85">
        <v>0</v>
      </c>
      <c r="CM462" s="110">
        <v>39655000</v>
      </c>
      <c r="CN462" s="85"/>
      <c r="CO462" s="89">
        <v>46377</v>
      </c>
      <c r="CP462" s="89">
        <f t="shared" si="17"/>
        <v>46557</v>
      </c>
      <c r="CQ462" s="115">
        <v>39655000</v>
      </c>
      <c r="CR462" s="85" t="s">
        <v>258</v>
      </c>
      <c r="CS462" s="89">
        <v>46042</v>
      </c>
      <c r="CT462" s="128">
        <v>4434451</v>
      </c>
      <c r="CU462" s="85"/>
      <c r="CV462" s="85"/>
      <c r="CW462" s="85" t="s">
        <v>5270</v>
      </c>
      <c r="CX462" s="85" t="s">
        <v>218</v>
      </c>
      <c r="CY462" s="85" t="s">
        <v>464</v>
      </c>
      <c r="CZ462" s="85">
        <v>2537</v>
      </c>
      <c r="DA462" s="85" t="s">
        <v>152</v>
      </c>
      <c r="DB462" s="85">
        <v>3</v>
      </c>
      <c r="DC462" s="85" t="s">
        <v>153</v>
      </c>
      <c r="DD462" s="85"/>
      <c r="DE462" s="85"/>
      <c r="DF462" s="85"/>
      <c r="DG462" s="85"/>
      <c r="DH462" s="85"/>
      <c r="DI462" s="85"/>
      <c r="DJ462" s="85"/>
      <c r="DK462" s="85"/>
      <c r="DL462" s="85"/>
      <c r="DM462" s="85"/>
      <c r="DN462" s="85"/>
      <c r="DO462" s="85"/>
      <c r="DP462" s="85"/>
      <c r="DQ462" s="85"/>
      <c r="DR462" s="85"/>
      <c r="DS462" s="85"/>
      <c r="DT462" s="86"/>
      <c r="DU462" s="81"/>
      <c r="DV462" s="72"/>
      <c r="DW462" s="72"/>
      <c r="DX462" s="72"/>
      <c r="DY462" s="72"/>
      <c r="DZ462" s="74"/>
      <c r="EA462" s="68"/>
      <c r="EB462" s="68"/>
      <c r="EC462" s="68"/>
      <c r="ED462" s="68"/>
      <c r="EE462" s="68"/>
      <c r="EF462" s="68"/>
      <c r="EG462" s="68"/>
      <c r="EH462" s="68"/>
      <c r="EI462" s="68"/>
      <c r="EJ462" s="68"/>
      <c r="EK462" s="68"/>
    </row>
    <row r="463" spans="1:141" ht="30" customHeight="1">
      <c r="A463" s="3" t="s">
        <v>4104</v>
      </c>
      <c r="B463" s="84">
        <v>2026</v>
      </c>
      <c r="C463" s="85" t="s">
        <v>5279</v>
      </c>
      <c r="D463" s="85"/>
      <c r="E463" s="85" t="s">
        <v>125</v>
      </c>
      <c r="F463" s="85">
        <v>144793</v>
      </c>
      <c r="G463" s="89">
        <v>46037</v>
      </c>
      <c r="H463" s="85" t="s">
        <v>5259</v>
      </c>
      <c r="I463" s="85" t="s">
        <v>5280</v>
      </c>
      <c r="J463" s="92" t="s">
        <v>5281</v>
      </c>
      <c r="K463" s="92" t="s">
        <v>5282</v>
      </c>
      <c r="L463" s="85" t="s">
        <v>5283</v>
      </c>
      <c r="M463" s="85" t="s">
        <v>5264</v>
      </c>
      <c r="N463" s="85">
        <v>80111700</v>
      </c>
      <c r="O463" s="85" t="s">
        <v>5265</v>
      </c>
      <c r="P463" s="85" t="s">
        <v>5284</v>
      </c>
      <c r="Q463" s="85">
        <v>109</v>
      </c>
      <c r="R463" s="89">
        <v>46028</v>
      </c>
      <c r="S463" s="85">
        <v>1913</v>
      </c>
      <c r="T463" s="89">
        <v>46051</v>
      </c>
      <c r="U463" s="85" t="s">
        <v>134</v>
      </c>
      <c r="V463" s="85" t="s">
        <v>135</v>
      </c>
      <c r="W463" s="85" t="s">
        <v>460</v>
      </c>
      <c r="X463" s="85">
        <v>1</v>
      </c>
      <c r="Y463" s="85" t="s">
        <v>5285</v>
      </c>
      <c r="Z463" s="85" t="s">
        <v>5283</v>
      </c>
      <c r="AA463" s="85" t="s">
        <v>138</v>
      </c>
      <c r="AB463" s="85" t="s">
        <v>139</v>
      </c>
      <c r="AC463" s="85" t="s">
        <v>447</v>
      </c>
      <c r="AD463" s="85"/>
      <c r="AE463" s="85">
        <v>31307345</v>
      </c>
      <c r="AF463" s="85">
        <v>8</v>
      </c>
      <c r="AG463" s="89">
        <v>30943</v>
      </c>
      <c r="AH463" s="85" t="s">
        <v>5286</v>
      </c>
      <c r="AI463" s="85"/>
      <c r="AJ463" s="92">
        <v>0</v>
      </c>
      <c r="AK463" s="85" t="s">
        <v>5287</v>
      </c>
      <c r="AL463" s="85" t="s">
        <v>642</v>
      </c>
      <c r="AM463" s="85" t="s">
        <v>234</v>
      </c>
      <c r="AN463" s="85" t="s">
        <v>5087</v>
      </c>
      <c r="AO463" s="85">
        <v>1024483230</v>
      </c>
      <c r="AP463" s="85" t="s">
        <v>5088</v>
      </c>
      <c r="AQ463" s="85"/>
      <c r="AR463" s="85"/>
      <c r="AS463" s="89">
        <v>46062</v>
      </c>
      <c r="AT463" s="85"/>
      <c r="AU463" s="85"/>
      <c r="AV463" s="85"/>
      <c r="AW463" s="85"/>
      <c r="AX463" s="85" t="s">
        <v>5089</v>
      </c>
      <c r="AY463" s="85" t="s">
        <v>147</v>
      </c>
      <c r="AZ463" s="105">
        <v>46038</v>
      </c>
      <c r="BA463" s="105">
        <v>46050</v>
      </c>
      <c r="BB463" s="115">
        <v>39655000</v>
      </c>
      <c r="BC463" s="105">
        <v>46051</v>
      </c>
      <c r="BD463" s="105">
        <v>46384</v>
      </c>
      <c r="BE463" s="105">
        <f t="shared" si="18"/>
        <v>46384</v>
      </c>
      <c r="BF463" s="122"/>
      <c r="BG463" s="85" t="s">
        <v>148</v>
      </c>
      <c r="BH463" s="110">
        <v>3605000</v>
      </c>
      <c r="BI463" s="85"/>
      <c r="BJ463" s="85"/>
      <c r="BK463" s="85"/>
      <c r="BL463" s="85"/>
      <c r="BM463" s="85"/>
      <c r="BN463" s="85"/>
      <c r="BO463" s="85"/>
      <c r="BP463" s="85"/>
      <c r="BQ463" s="85"/>
      <c r="BR463" s="85"/>
      <c r="BS463" s="85"/>
      <c r="BT463" s="85"/>
      <c r="BU463" s="85"/>
      <c r="BV463" s="85"/>
      <c r="BW463" s="85"/>
      <c r="BX463" s="85"/>
      <c r="BY463" s="85"/>
      <c r="BZ463" s="85"/>
      <c r="CA463" s="85"/>
      <c r="CB463" s="85"/>
      <c r="CC463" s="85"/>
      <c r="CD463" s="85"/>
      <c r="CE463" s="85"/>
      <c r="CF463" s="85"/>
      <c r="CG463" s="85"/>
      <c r="CH463" s="85"/>
      <c r="CI463" s="85"/>
      <c r="CJ463" s="85"/>
      <c r="CK463" s="85"/>
      <c r="CL463" s="85">
        <v>0</v>
      </c>
      <c r="CM463" s="110">
        <v>39655000</v>
      </c>
      <c r="CN463" s="85"/>
      <c r="CO463" s="89">
        <v>46384</v>
      </c>
      <c r="CP463" s="89">
        <f t="shared" si="17"/>
        <v>46564</v>
      </c>
      <c r="CQ463" s="115">
        <v>39655000</v>
      </c>
      <c r="CR463" s="85" t="s">
        <v>223</v>
      </c>
      <c r="CS463" s="89">
        <v>46051</v>
      </c>
      <c r="CT463" s="128">
        <v>1146101105301</v>
      </c>
      <c r="CU463" s="85"/>
      <c r="CV463" s="85"/>
      <c r="CW463" s="85" t="s">
        <v>5270</v>
      </c>
      <c r="CX463" s="85" t="s">
        <v>447</v>
      </c>
      <c r="CY463" s="85" t="s">
        <v>2137</v>
      </c>
      <c r="CZ463" s="85">
        <v>2537</v>
      </c>
      <c r="DA463" s="85" t="s">
        <v>152</v>
      </c>
      <c r="DB463" s="85">
        <v>3</v>
      </c>
      <c r="DC463" s="85" t="s">
        <v>153</v>
      </c>
      <c r="DD463" s="85"/>
      <c r="DE463" s="85"/>
      <c r="DF463" s="85"/>
      <c r="DG463" s="85"/>
      <c r="DH463" s="85"/>
      <c r="DI463" s="85"/>
      <c r="DJ463" s="85"/>
      <c r="DK463" s="85"/>
      <c r="DL463" s="85"/>
      <c r="DM463" s="85"/>
      <c r="DN463" s="85"/>
      <c r="DO463" s="85"/>
      <c r="DP463" s="85"/>
      <c r="DQ463" s="85"/>
      <c r="DR463" s="85"/>
      <c r="DS463" s="85"/>
      <c r="DT463" s="86"/>
      <c r="DU463" s="81"/>
      <c r="DV463" s="72"/>
      <c r="DW463" s="72"/>
      <c r="DX463" s="72"/>
      <c r="DY463" s="72"/>
      <c r="DZ463" s="74"/>
      <c r="EA463" s="68"/>
      <c r="EB463" s="68"/>
      <c r="EC463" s="68"/>
      <c r="ED463" s="68"/>
      <c r="EE463" s="68"/>
      <c r="EF463" s="68"/>
      <c r="EG463" s="68"/>
      <c r="EH463" s="68"/>
      <c r="EI463" s="68"/>
      <c r="EJ463" s="68"/>
      <c r="EK463" s="68"/>
    </row>
    <row r="464" spans="1:141" ht="30" customHeight="1">
      <c r="A464" s="3" t="s">
        <v>4104</v>
      </c>
      <c r="B464" s="84">
        <v>2026</v>
      </c>
      <c r="C464" s="85" t="s">
        <v>5288</v>
      </c>
      <c r="D464" s="85"/>
      <c r="E464" s="85" t="s">
        <v>125</v>
      </c>
      <c r="F464" s="85">
        <v>144793</v>
      </c>
      <c r="G464" s="89">
        <v>46038</v>
      </c>
      <c r="H464" s="85" t="s">
        <v>5259</v>
      </c>
      <c r="I464" s="85" t="s">
        <v>5289</v>
      </c>
      <c r="J464" s="92" t="s">
        <v>5290</v>
      </c>
      <c r="K464" s="92" t="s">
        <v>5291</v>
      </c>
      <c r="L464" s="85" t="s">
        <v>5292</v>
      </c>
      <c r="M464" s="85" t="s">
        <v>5264</v>
      </c>
      <c r="N464" s="85">
        <v>80111700</v>
      </c>
      <c r="O464" s="85" t="s">
        <v>5265</v>
      </c>
      <c r="P464" s="85" t="s">
        <v>5293</v>
      </c>
      <c r="Q464" s="85">
        <v>109</v>
      </c>
      <c r="R464" s="89">
        <v>46028</v>
      </c>
      <c r="S464" s="85">
        <v>1786</v>
      </c>
      <c r="T464" s="89">
        <v>46044</v>
      </c>
      <c r="U464" s="85" t="s">
        <v>134</v>
      </c>
      <c r="V464" s="85" t="s">
        <v>135</v>
      </c>
      <c r="W464" s="85" t="s">
        <v>460</v>
      </c>
      <c r="X464" s="85">
        <v>1</v>
      </c>
      <c r="Y464" s="85" t="s">
        <v>5267</v>
      </c>
      <c r="Z464" s="85" t="s">
        <v>5292</v>
      </c>
      <c r="AA464" s="85" t="s">
        <v>138</v>
      </c>
      <c r="AB464" s="85" t="s">
        <v>139</v>
      </c>
      <c r="AC464" s="85" t="s">
        <v>218</v>
      </c>
      <c r="AD464" s="85"/>
      <c r="AE464" s="85">
        <v>52184894</v>
      </c>
      <c r="AF464" s="85">
        <v>6</v>
      </c>
      <c r="AG464" s="89">
        <v>27654</v>
      </c>
      <c r="AH464" s="85" t="s">
        <v>5294</v>
      </c>
      <c r="AI464" s="85"/>
      <c r="AJ464" s="92">
        <v>3124985528</v>
      </c>
      <c r="AK464" s="85" t="s">
        <v>5295</v>
      </c>
      <c r="AL464" s="85" t="s">
        <v>3187</v>
      </c>
      <c r="AM464" s="85" t="s">
        <v>144</v>
      </c>
      <c r="AN464" s="85" t="s">
        <v>5087</v>
      </c>
      <c r="AO464" s="85">
        <v>1024483230</v>
      </c>
      <c r="AP464" s="85" t="s">
        <v>5088</v>
      </c>
      <c r="AQ464" s="85"/>
      <c r="AR464" s="85"/>
      <c r="AS464" s="89">
        <v>46062</v>
      </c>
      <c r="AT464" s="85"/>
      <c r="AU464" s="85"/>
      <c r="AV464" s="85"/>
      <c r="AW464" s="85"/>
      <c r="AX464" s="85" t="s">
        <v>5089</v>
      </c>
      <c r="AY464" s="85" t="s">
        <v>147</v>
      </c>
      <c r="AZ464" s="105">
        <v>46038</v>
      </c>
      <c r="BA464" s="105">
        <v>46038</v>
      </c>
      <c r="BB464" s="115">
        <v>39655000</v>
      </c>
      <c r="BC464" s="105">
        <v>46044</v>
      </c>
      <c r="BD464" s="105">
        <v>46377</v>
      </c>
      <c r="BE464" s="105">
        <f t="shared" si="18"/>
        <v>46377</v>
      </c>
      <c r="BF464" s="122"/>
      <c r="BG464" s="85" t="s">
        <v>148</v>
      </c>
      <c r="BH464" s="110">
        <v>3605000</v>
      </c>
      <c r="BI464" s="85"/>
      <c r="BJ464" s="85"/>
      <c r="BK464" s="85"/>
      <c r="BL464" s="85"/>
      <c r="BM464" s="85"/>
      <c r="BN464" s="85"/>
      <c r="BO464" s="85"/>
      <c r="BP464" s="85"/>
      <c r="BQ464" s="85"/>
      <c r="BR464" s="85"/>
      <c r="BS464" s="85"/>
      <c r="BT464" s="85"/>
      <c r="BU464" s="85"/>
      <c r="BV464" s="85"/>
      <c r="BW464" s="85"/>
      <c r="BX464" s="85"/>
      <c r="BY464" s="85"/>
      <c r="BZ464" s="85"/>
      <c r="CA464" s="85"/>
      <c r="CB464" s="85"/>
      <c r="CC464" s="85"/>
      <c r="CD464" s="85"/>
      <c r="CE464" s="85"/>
      <c r="CF464" s="85"/>
      <c r="CG464" s="85"/>
      <c r="CH464" s="85"/>
      <c r="CI464" s="85"/>
      <c r="CJ464" s="85"/>
      <c r="CK464" s="85"/>
      <c r="CL464" s="85">
        <v>0</v>
      </c>
      <c r="CM464" s="110">
        <v>39655000</v>
      </c>
      <c r="CN464" s="85"/>
      <c r="CO464" s="89">
        <v>46377</v>
      </c>
      <c r="CP464" s="89">
        <f t="shared" si="17"/>
        <v>46557</v>
      </c>
      <c r="CQ464" s="115">
        <v>39655000</v>
      </c>
      <c r="CR464" s="85" t="s">
        <v>149</v>
      </c>
      <c r="CS464" s="89">
        <v>46041</v>
      </c>
      <c r="CT464" s="128">
        <v>1146101097615</v>
      </c>
      <c r="CU464" s="85"/>
      <c r="CV464" s="85"/>
      <c r="CW464" s="85" t="s">
        <v>5270</v>
      </c>
      <c r="CX464" s="85" t="s">
        <v>218</v>
      </c>
      <c r="CY464" s="85" t="s">
        <v>5296</v>
      </c>
      <c r="CZ464" s="85">
        <v>2537</v>
      </c>
      <c r="DA464" s="85" t="s">
        <v>152</v>
      </c>
      <c r="DB464" s="85">
        <v>3</v>
      </c>
      <c r="DC464" s="85" t="s">
        <v>153</v>
      </c>
      <c r="DD464" s="85"/>
      <c r="DE464" s="85"/>
      <c r="DF464" s="85"/>
      <c r="DG464" s="85"/>
      <c r="DH464" s="85"/>
      <c r="DI464" s="85"/>
      <c r="DJ464" s="85"/>
      <c r="DK464" s="85"/>
      <c r="DL464" s="85"/>
      <c r="DM464" s="85"/>
      <c r="DN464" s="85"/>
      <c r="DO464" s="85"/>
      <c r="DP464" s="85"/>
      <c r="DQ464" s="85"/>
      <c r="DR464" s="85"/>
      <c r="DS464" s="85"/>
      <c r="DT464" s="86"/>
      <c r="DU464" s="81"/>
      <c r="DV464" s="72"/>
      <c r="DW464" s="72"/>
      <c r="DX464" s="72"/>
      <c r="DY464" s="72"/>
      <c r="DZ464" s="74"/>
      <c r="EA464" s="68"/>
      <c r="EB464" s="68"/>
      <c r="EC464" s="68"/>
      <c r="ED464" s="68"/>
      <c r="EE464" s="68"/>
      <c r="EF464" s="68"/>
      <c r="EG464" s="68"/>
      <c r="EH464" s="68"/>
      <c r="EI464" s="68"/>
      <c r="EJ464" s="68"/>
      <c r="EK464" s="68"/>
    </row>
    <row r="465" spans="1:141" ht="30" customHeight="1">
      <c r="A465" s="3" t="s">
        <v>4104</v>
      </c>
      <c r="B465" s="84">
        <v>2026</v>
      </c>
      <c r="C465" s="85" t="s">
        <v>5297</v>
      </c>
      <c r="D465" s="85"/>
      <c r="E465" s="85" t="s">
        <v>125</v>
      </c>
      <c r="F465" s="85">
        <v>144779</v>
      </c>
      <c r="G465" s="89">
        <v>46042</v>
      </c>
      <c r="H465" s="85" t="s">
        <v>5092</v>
      </c>
      <c r="I465" s="85" t="s">
        <v>5298</v>
      </c>
      <c r="J465" s="92" t="s">
        <v>5299</v>
      </c>
      <c r="K465" s="92" t="s">
        <v>5300</v>
      </c>
      <c r="L465" s="85" t="s">
        <v>5301</v>
      </c>
      <c r="M465" s="85" t="s">
        <v>5097</v>
      </c>
      <c r="N465" s="85">
        <v>80111700</v>
      </c>
      <c r="O465" s="85" t="s">
        <v>5098</v>
      </c>
      <c r="P465" s="85" t="s">
        <v>5302</v>
      </c>
      <c r="Q465" s="85">
        <v>106</v>
      </c>
      <c r="R465" s="89">
        <v>46028</v>
      </c>
      <c r="S465" s="85">
        <v>1817</v>
      </c>
      <c r="T465" s="89">
        <v>46048</v>
      </c>
      <c r="U465" s="85" t="s">
        <v>134</v>
      </c>
      <c r="V465" s="85" t="s">
        <v>135</v>
      </c>
      <c r="W465" s="85" t="s">
        <v>136</v>
      </c>
      <c r="X465" s="85">
        <v>1</v>
      </c>
      <c r="Y465" s="85" t="s">
        <v>5303</v>
      </c>
      <c r="Z465" s="85" t="s">
        <v>5301</v>
      </c>
      <c r="AA465" s="85" t="s">
        <v>138</v>
      </c>
      <c r="AB465" s="85" t="s">
        <v>139</v>
      </c>
      <c r="AC465" s="85" t="s">
        <v>203</v>
      </c>
      <c r="AD465" s="85"/>
      <c r="AE465" s="85">
        <v>1006873465</v>
      </c>
      <c r="AF465" s="85">
        <v>1</v>
      </c>
      <c r="AG465" s="89">
        <v>36827</v>
      </c>
      <c r="AH465" s="85" t="s">
        <v>5304</v>
      </c>
      <c r="AI465" s="85"/>
      <c r="AJ465" s="92">
        <v>0</v>
      </c>
      <c r="AK465" s="85" t="s">
        <v>5305</v>
      </c>
      <c r="AL465" s="85" t="s">
        <v>3187</v>
      </c>
      <c r="AM465" s="85" t="s">
        <v>234</v>
      </c>
      <c r="AN465" s="85" t="s">
        <v>5087</v>
      </c>
      <c r="AO465" s="85">
        <v>1024483230</v>
      </c>
      <c r="AP465" s="85" t="s">
        <v>5088</v>
      </c>
      <c r="AQ465" s="85"/>
      <c r="AR465" s="85"/>
      <c r="AS465" s="89">
        <v>46062</v>
      </c>
      <c r="AT465" s="85"/>
      <c r="AU465" s="85"/>
      <c r="AV465" s="85"/>
      <c r="AW465" s="85"/>
      <c r="AX465" s="85" t="s">
        <v>5089</v>
      </c>
      <c r="AY465" s="85" t="s">
        <v>147</v>
      </c>
      <c r="AZ465" s="105">
        <v>46033</v>
      </c>
      <c r="BA465" s="105">
        <v>46042</v>
      </c>
      <c r="BB465" s="115">
        <v>87109000</v>
      </c>
      <c r="BC465" s="105">
        <v>46049</v>
      </c>
      <c r="BD465" s="105">
        <v>46382</v>
      </c>
      <c r="BE465" s="105">
        <f t="shared" si="18"/>
        <v>46382</v>
      </c>
      <c r="BF465" s="122"/>
      <c r="BG465" s="85" t="s">
        <v>148</v>
      </c>
      <c r="BH465" s="110">
        <v>7919000</v>
      </c>
      <c r="BI465" s="85"/>
      <c r="BJ465" s="85"/>
      <c r="BK465" s="85"/>
      <c r="BL465" s="85"/>
      <c r="BM465" s="85"/>
      <c r="BN465" s="85"/>
      <c r="BO465" s="85"/>
      <c r="BP465" s="85"/>
      <c r="BQ465" s="85"/>
      <c r="BR465" s="85"/>
      <c r="BS465" s="85"/>
      <c r="BT465" s="85"/>
      <c r="BU465" s="85"/>
      <c r="BV465" s="85"/>
      <c r="BW465" s="85"/>
      <c r="BX465" s="85"/>
      <c r="BY465" s="85"/>
      <c r="BZ465" s="85"/>
      <c r="CA465" s="85"/>
      <c r="CB465" s="85"/>
      <c r="CC465" s="85"/>
      <c r="CD465" s="85"/>
      <c r="CE465" s="85"/>
      <c r="CF465" s="85"/>
      <c r="CG465" s="85"/>
      <c r="CH465" s="85"/>
      <c r="CI465" s="85"/>
      <c r="CJ465" s="85"/>
      <c r="CK465" s="85"/>
      <c r="CL465" s="85">
        <v>0</v>
      </c>
      <c r="CM465" s="110">
        <v>87109000</v>
      </c>
      <c r="CN465" s="85"/>
      <c r="CO465" s="89">
        <v>46382</v>
      </c>
      <c r="CP465" s="89">
        <f t="shared" si="17"/>
        <v>46562</v>
      </c>
      <c r="CQ465" s="115">
        <v>87109000</v>
      </c>
      <c r="CR465" s="85" t="s">
        <v>223</v>
      </c>
      <c r="CS465" s="89">
        <v>46042</v>
      </c>
      <c r="CT465" s="128">
        <v>1446101160686</v>
      </c>
      <c r="CU465" s="85"/>
      <c r="CV465" s="85"/>
      <c r="CW465" s="85" t="s">
        <v>5103</v>
      </c>
      <c r="CX465" s="85" t="s">
        <v>203</v>
      </c>
      <c r="CY465" s="85" t="s">
        <v>2137</v>
      </c>
      <c r="CZ465" s="85">
        <v>2537</v>
      </c>
      <c r="DA465" s="85" t="s">
        <v>152</v>
      </c>
      <c r="DB465" s="85">
        <v>1</v>
      </c>
      <c r="DC465" s="85" t="s">
        <v>153</v>
      </c>
      <c r="DD465" s="85"/>
      <c r="DE465" s="85"/>
      <c r="DF465" s="85"/>
      <c r="DG465" s="85"/>
      <c r="DH465" s="85"/>
      <c r="DI465" s="85"/>
      <c r="DJ465" s="85"/>
      <c r="DK465" s="85"/>
      <c r="DL465" s="85"/>
      <c r="DM465" s="85"/>
      <c r="DN465" s="85"/>
      <c r="DO465" s="85"/>
      <c r="DP465" s="85"/>
      <c r="DQ465" s="85"/>
      <c r="DR465" s="85"/>
      <c r="DS465" s="85"/>
      <c r="DT465" s="86"/>
      <c r="DU465" s="81"/>
      <c r="DV465" s="72"/>
      <c r="DW465" s="72"/>
      <c r="DX465" s="72"/>
      <c r="DY465" s="72"/>
      <c r="DZ465" s="74"/>
      <c r="EA465" s="68"/>
      <c r="EB465" s="68"/>
      <c r="EC465" s="68"/>
      <c r="ED465" s="68"/>
      <c r="EE465" s="68"/>
      <c r="EF465" s="68"/>
      <c r="EG465" s="68"/>
      <c r="EH465" s="68"/>
      <c r="EI465" s="68"/>
      <c r="EJ465" s="68"/>
      <c r="EK465" s="68"/>
    </row>
    <row r="466" spans="1:141" ht="30" customHeight="1">
      <c r="A466" s="3" t="s">
        <v>4104</v>
      </c>
      <c r="B466" s="84">
        <v>2026</v>
      </c>
      <c r="C466" s="85" t="s">
        <v>5306</v>
      </c>
      <c r="D466" s="85"/>
      <c r="E466" s="85" t="s">
        <v>125</v>
      </c>
      <c r="F466" s="85">
        <v>147186</v>
      </c>
      <c r="G466" s="89">
        <v>46042</v>
      </c>
      <c r="H466" s="85" t="s">
        <v>2027</v>
      </c>
      <c r="I466" s="85" t="s">
        <v>5307</v>
      </c>
      <c r="J466" s="92" t="s">
        <v>5308</v>
      </c>
      <c r="K466" s="92" t="s">
        <v>5309</v>
      </c>
      <c r="L466" s="85" t="s">
        <v>5310</v>
      </c>
      <c r="M466" s="85" t="s">
        <v>2032</v>
      </c>
      <c r="N466" s="85">
        <v>80111700</v>
      </c>
      <c r="O466" s="85" t="s">
        <v>2033</v>
      </c>
      <c r="P466" s="85" t="s">
        <v>5311</v>
      </c>
      <c r="Q466" s="85">
        <v>219</v>
      </c>
      <c r="R466" s="89">
        <v>46036</v>
      </c>
      <c r="S466" s="85">
        <v>1695</v>
      </c>
      <c r="T466" s="89">
        <v>46042</v>
      </c>
      <c r="U466" s="85" t="s">
        <v>1859</v>
      </c>
      <c r="V466" s="85" t="s">
        <v>135</v>
      </c>
      <c r="W466" s="85" t="s">
        <v>460</v>
      </c>
      <c r="X466" s="85">
        <v>1</v>
      </c>
      <c r="Y466" s="85" t="s">
        <v>2035</v>
      </c>
      <c r="Z466" s="85" t="s">
        <v>5310</v>
      </c>
      <c r="AA466" s="85" t="s">
        <v>138</v>
      </c>
      <c r="AB466" s="85" t="s">
        <v>164</v>
      </c>
      <c r="AC466" s="85" t="s">
        <v>203</v>
      </c>
      <c r="AD466" s="85"/>
      <c r="AE466" s="85">
        <v>1010209982</v>
      </c>
      <c r="AF466" s="85">
        <v>4</v>
      </c>
      <c r="AG466" s="89">
        <v>34177</v>
      </c>
      <c r="AH466" s="85" t="s">
        <v>5312</v>
      </c>
      <c r="AI466" s="85"/>
      <c r="AJ466" s="92">
        <v>3105387786</v>
      </c>
      <c r="AK466" s="85" t="s">
        <v>5313</v>
      </c>
      <c r="AL466" s="85" t="s">
        <v>3187</v>
      </c>
      <c r="AM466" s="85" t="s">
        <v>222</v>
      </c>
      <c r="AN466" s="85" t="s">
        <v>1863</v>
      </c>
      <c r="AO466" s="85">
        <v>93376179</v>
      </c>
      <c r="AP466" s="85" t="s">
        <v>1864</v>
      </c>
      <c r="AQ466" s="85"/>
      <c r="AR466" s="85"/>
      <c r="AS466" s="89">
        <v>46062</v>
      </c>
      <c r="AT466" s="85"/>
      <c r="AU466" s="85"/>
      <c r="AV466" s="85"/>
      <c r="AW466" s="85"/>
      <c r="AX466" s="85" t="s">
        <v>1865</v>
      </c>
      <c r="AY466" s="85" t="s">
        <v>147</v>
      </c>
      <c r="AZ466" s="105">
        <v>46036</v>
      </c>
      <c r="BA466" s="105">
        <v>46038</v>
      </c>
      <c r="BB466" s="115">
        <v>46432000</v>
      </c>
      <c r="BC466" s="105">
        <v>46043</v>
      </c>
      <c r="BD466" s="105">
        <v>46285</v>
      </c>
      <c r="BE466" s="105">
        <f t="shared" si="18"/>
        <v>46285</v>
      </c>
      <c r="BF466" s="122"/>
      <c r="BG466" s="85" t="s">
        <v>929</v>
      </c>
      <c r="BH466" s="110">
        <v>5804000</v>
      </c>
      <c r="BI466" s="85"/>
      <c r="BJ466" s="85"/>
      <c r="BK466" s="85"/>
      <c r="BL466" s="85"/>
      <c r="BM466" s="85"/>
      <c r="BN466" s="85"/>
      <c r="BO466" s="85"/>
      <c r="BP466" s="85"/>
      <c r="BQ466" s="85"/>
      <c r="BR466" s="85"/>
      <c r="BS466" s="85"/>
      <c r="BT466" s="85"/>
      <c r="BU466" s="85"/>
      <c r="BV466" s="85"/>
      <c r="BW466" s="85"/>
      <c r="BX466" s="85"/>
      <c r="BY466" s="85"/>
      <c r="BZ466" s="85"/>
      <c r="CA466" s="85"/>
      <c r="CB466" s="85"/>
      <c r="CC466" s="85"/>
      <c r="CD466" s="85"/>
      <c r="CE466" s="85"/>
      <c r="CF466" s="85"/>
      <c r="CG466" s="85"/>
      <c r="CH466" s="85"/>
      <c r="CI466" s="85"/>
      <c r="CJ466" s="85"/>
      <c r="CK466" s="85"/>
      <c r="CL466" s="85">
        <v>0</v>
      </c>
      <c r="CM466" s="110">
        <v>46432000</v>
      </c>
      <c r="CN466" s="85"/>
      <c r="CO466" s="89">
        <v>46285</v>
      </c>
      <c r="CP466" s="89">
        <f t="shared" si="17"/>
        <v>46465</v>
      </c>
      <c r="CQ466" s="115">
        <v>46432000</v>
      </c>
      <c r="CR466" s="85" t="s">
        <v>149</v>
      </c>
      <c r="CS466" s="89">
        <v>46037</v>
      </c>
      <c r="CT466" s="128">
        <v>1446101157098</v>
      </c>
      <c r="CU466" s="85"/>
      <c r="CV466" s="85"/>
      <c r="CW466" s="85" t="s">
        <v>1943</v>
      </c>
      <c r="CX466" s="85" t="s">
        <v>203</v>
      </c>
      <c r="CY466" s="85" t="s">
        <v>867</v>
      </c>
      <c r="CZ466" s="85">
        <v>2456</v>
      </c>
      <c r="DA466" s="85" t="s">
        <v>1868</v>
      </c>
      <c r="DB466" s="85">
        <v>3</v>
      </c>
      <c r="DC466" s="85" t="s">
        <v>153</v>
      </c>
      <c r="DD466" s="85"/>
      <c r="DE466" s="85"/>
      <c r="DF466" s="85"/>
      <c r="DG466" s="85"/>
      <c r="DH466" s="85"/>
      <c r="DI466" s="85"/>
      <c r="DJ466" s="85"/>
      <c r="DK466" s="85"/>
      <c r="DL466" s="85"/>
      <c r="DM466" s="85"/>
      <c r="DN466" s="85"/>
      <c r="DO466" s="85"/>
      <c r="DP466" s="85"/>
      <c r="DQ466" s="85"/>
      <c r="DR466" s="85"/>
      <c r="DS466" s="85"/>
      <c r="DT466" s="86"/>
      <c r="DU466" s="81"/>
      <c r="DV466" s="72"/>
      <c r="DW466" s="72"/>
      <c r="DX466" s="72"/>
      <c r="DY466" s="72"/>
      <c r="DZ466" s="74"/>
      <c r="EA466" s="68"/>
      <c r="EB466" s="68"/>
      <c r="EC466" s="68"/>
      <c r="ED466" s="68"/>
      <c r="EE466" s="68"/>
      <c r="EF466" s="68"/>
      <c r="EG466" s="68"/>
      <c r="EH466" s="68"/>
      <c r="EI466" s="68"/>
      <c r="EJ466" s="68"/>
      <c r="EK466" s="68"/>
    </row>
    <row r="467" spans="1:141" ht="30" customHeight="1">
      <c r="A467" s="3" t="s">
        <v>4104</v>
      </c>
      <c r="B467" s="84">
        <v>2026</v>
      </c>
      <c r="C467" s="85" t="s">
        <v>5314</v>
      </c>
      <c r="D467" s="85"/>
      <c r="E467" s="85" t="s">
        <v>125</v>
      </c>
      <c r="F467" s="85">
        <v>153250</v>
      </c>
      <c r="G467" s="89">
        <v>46042</v>
      </c>
      <c r="H467" s="85" t="s">
        <v>5315</v>
      </c>
      <c r="I467" s="85" t="s">
        <v>5316</v>
      </c>
      <c r="J467" s="92" t="s">
        <v>5317</v>
      </c>
      <c r="K467" s="92" t="s">
        <v>5318</v>
      </c>
      <c r="L467" s="85" t="s">
        <v>5319</v>
      </c>
      <c r="M467" s="85" t="s">
        <v>5320</v>
      </c>
      <c r="N467" s="85">
        <v>80111700</v>
      </c>
      <c r="O467" s="85" t="s">
        <v>5321</v>
      </c>
      <c r="P467" s="85" t="s">
        <v>5322</v>
      </c>
      <c r="Q467" s="85">
        <v>210</v>
      </c>
      <c r="R467" s="89">
        <v>46032</v>
      </c>
      <c r="S467" s="85">
        <v>1919</v>
      </c>
      <c r="T467" s="89">
        <v>46051</v>
      </c>
      <c r="U467" s="85" t="s">
        <v>134</v>
      </c>
      <c r="V467" s="85" t="s">
        <v>135</v>
      </c>
      <c r="W467" s="85" t="s">
        <v>136</v>
      </c>
      <c r="X467" s="85">
        <v>1</v>
      </c>
      <c r="Y467" s="85" t="s">
        <v>5323</v>
      </c>
      <c r="Z467" s="85" t="s">
        <v>5319</v>
      </c>
      <c r="AA467" s="85" t="s">
        <v>138</v>
      </c>
      <c r="AB467" s="85" t="s">
        <v>139</v>
      </c>
      <c r="AC467" s="85" t="s">
        <v>203</v>
      </c>
      <c r="AD467" s="85"/>
      <c r="AE467" s="85">
        <v>79311590</v>
      </c>
      <c r="AF467" s="85">
        <v>6</v>
      </c>
      <c r="AG467" s="89">
        <v>29752</v>
      </c>
      <c r="AH467" s="85" t="s">
        <v>5324</v>
      </c>
      <c r="AI467" s="85"/>
      <c r="AJ467" s="92">
        <v>0</v>
      </c>
      <c r="AK467" s="85" t="s">
        <v>5325</v>
      </c>
      <c r="AL467" s="85" t="s">
        <v>189</v>
      </c>
      <c r="AM467" s="85" t="s">
        <v>222</v>
      </c>
      <c r="AN467" s="85" t="s">
        <v>656</v>
      </c>
      <c r="AO467" s="85">
        <v>51895879</v>
      </c>
      <c r="AP467" s="85" t="s">
        <v>657</v>
      </c>
      <c r="AQ467" s="85"/>
      <c r="AR467" s="85"/>
      <c r="AS467" s="89">
        <v>46062</v>
      </c>
      <c r="AT467" s="85"/>
      <c r="AU467" s="85"/>
      <c r="AV467" s="85"/>
      <c r="AW467" s="85"/>
      <c r="AX467" s="85" t="s">
        <v>5326</v>
      </c>
      <c r="AY467" s="85" t="s">
        <v>147</v>
      </c>
      <c r="AZ467" s="105" t="e">
        <v>#N/A</v>
      </c>
      <c r="BA467" s="105">
        <v>46050</v>
      </c>
      <c r="BB467" s="115">
        <v>99902000</v>
      </c>
      <c r="BC467" s="105">
        <v>46052</v>
      </c>
      <c r="BD467" s="105">
        <v>46385</v>
      </c>
      <c r="BE467" s="105">
        <f t="shared" si="18"/>
        <v>46385</v>
      </c>
      <c r="BF467" s="122"/>
      <c r="BG467" s="85" t="s">
        <v>148</v>
      </c>
      <c r="BH467" s="110">
        <v>9082000</v>
      </c>
      <c r="BI467" s="85"/>
      <c r="BJ467" s="85"/>
      <c r="BK467" s="85"/>
      <c r="BL467" s="85"/>
      <c r="BM467" s="85"/>
      <c r="BN467" s="85"/>
      <c r="BO467" s="85"/>
      <c r="BP467" s="85"/>
      <c r="BQ467" s="85"/>
      <c r="BR467" s="85"/>
      <c r="BS467" s="85"/>
      <c r="BT467" s="85"/>
      <c r="BU467" s="85"/>
      <c r="BV467" s="85"/>
      <c r="BW467" s="85"/>
      <c r="BX467" s="85"/>
      <c r="BY467" s="85"/>
      <c r="BZ467" s="85"/>
      <c r="CA467" s="85"/>
      <c r="CB467" s="85"/>
      <c r="CC467" s="85"/>
      <c r="CD467" s="85"/>
      <c r="CE467" s="85"/>
      <c r="CF467" s="85"/>
      <c r="CG467" s="85"/>
      <c r="CH467" s="85"/>
      <c r="CI467" s="85"/>
      <c r="CJ467" s="85"/>
      <c r="CK467" s="85"/>
      <c r="CL467" s="85">
        <v>0</v>
      </c>
      <c r="CM467" s="110">
        <v>99902000</v>
      </c>
      <c r="CN467" s="85"/>
      <c r="CO467" s="89">
        <v>46385</v>
      </c>
      <c r="CP467" s="89">
        <f t="shared" si="17"/>
        <v>46565</v>
      </c>
      <c r="CQ467" s="115">
        <v>99902000</v>
      </c>
      <c r="CR467" s="85" t="e">
        <v>#N/A</v>
      </c>
      <c r="CS467" s="89" t="e">
        <v>#N/A</v>
      </c>
      <c r="CT467" s="128" t="e">
        <v>#N/A</v>
      </c>
      <c r="CU467" s="85"/>
      <c r="CV467" s="85"/>
      <c r="CW467" s="85" t="s">
        <v>5327</v>
      </c>
      <c r="CX467" s="85" t="s">
        <v>203</v>
      </c>
      <c r="CY467" s="85" t="s">
        <v>2137</v>
      </c>
      <c r="CZ467" s="85">
        <v>2537</v>
      </c>
      <c r="DA467" s="85" t="s">
        <v>152</v>
      </c>
      <c r="DB467" s="85">
        <v>1</v>
      </c>
      <c r="DC467" s="85" t="s">
        <v>153</v>
      </c>
      <c r="DD467" s="85"/>
      <c r="DE467" s="85"/>
      <c r="DF467" s="85"/>
      <c r="DG467" s="85"/>
      <c r="DH467" s="85"/>
      <c r="DI467" s="85"/>
      <c r="DJ467" s="85"/>
      <c r="DK467" s="85"/>
      <c r="DL467" s="85"/>
      <c r="DM467" s="85"/>
      <c r="DN467" s="85"/>
      <c r="DO467" s="85"/>
      <c r="DP467" s="85"/>
      <c r="DQ467" s="85"/>
      <c r="DR467" s="85"/>
      <c r="DS467" s="85"/>
      <c r="DT467" s="86"/>
      <c r="DU467" s="81"/>
      <c r="DV467" s="72"/>
      <c r="DW467" s="72"/>
      <c r="DX467" s="72"/>
      <c r="DY467" s="72"/>
      <c r="DZ467" s="74"/>
      <c r="EA467" s="68"/>
      <c r="EB467" s="68"/>
      <c r="EC467" s="68"/>
      <c r="ED467" s="68"/>
      <c r="EE467" s="68"/>
      <c r="EF467" s="68"/>
      <c r="EG467" s="68"/>
      <c r="EH467" s="68"/>
      <c r="EI467" s="68"/>
      <c r="EJ467" s="68"/>
      <c r="EK467" s="68"/>
    </row>
    <row r="468" spans="1:141" ht="30" customHeight="1">
      <c r="A468" s="3" t="s">
        <v>4104</v>
      </c>
      <c r="B468" s="84">
        <v>2026</v>
      </c>
      <c r="C468" s="85" t="s">
        <v>5328</v>
      </c>
      <c r="D468" s="85"/>
      <c r="E468" s="85" t="s">
        <v>125</v>
      </c>
      <c r="F468" s="85">
        <v>146506</v>
      </c>
      <c r="G468" s="89">
        <v>46042</v>
      </c>
      <c r="H468" s="85" t="s">
        <v>5329</v>
      </c>
      <c r="I468" s="85" t="s">
        <v>5330</v>
      </c>
      <c r="J468" s="92" t="s">
        <v>5331</v>
      </c>
      <c r="K468" s="92" t="s">
        <v>5332</v>
      </c>
      <c r="L468" s="85" t="s">
        <v>5333</v>
      </c>
      <c r="M468" s="85" t="s">
        <v>5334</v>
      </c>
      <c r="N468" s="85">
        <v>80111700</v>
      </c>
      <c r="O468" s="85" t="s">
        <v>5335</v>
      </c>
      <c r="P468" s="85" t="s">
        <v>5336</v>
      </c>
      <c r="Q468" s="85">
        <v>73</v>
      </c>
      <c r="R468" s="89">
        <v>46028</v>
      </c>
      <c r="S468" s="85">
        <v>1696</v>
      </c>
      <c r="T468" s="89">
        <v>46042</v>
      </c>
      <c r="U468" s="85" t="s">
        <v>134</v>
      </c>
      <c r="V468" s="85" t="s">
        <v>135</v>
      </c>
      <c r="W468" s="85" t="s">
        <v>136</v>
      </c>
      <c r="X468" s="85">
        <v>1</v>
      </c>
      <c r="Y468" s="85" t="s">
        <v>5337</v>
      </c>
      <c r="Z468" s="85" t="s">
        <v>5333</v>
      </c>
      <c r="AA468" s="85" t="s">
        <v>138</v>
      </c>
      <c r="AB468" s="85" t="s">
        <v>139</v>
      </c>
      <c r="AC468" s="85" t="s">
        <v>140</v>
      </c>
      <c r="AD468" s="85"/>
      <c r="AE468" s="85">
        <v>1010232220</v>
      </c>
      <c r="AF468" s="85">
        <v>7</v>
      </c>
      <c r="AG468" s="89">
        <v>35446</v>
      </c>
      <c r="AH468" s="85" t="s">
        <v>5338</v>
      </c>
      <c r="AI468" s="85" t="e">
        <v>#REF!</v>
      </c>
      <c r="AJ468" s="92">
        <v>3116785140</v>
      </c>
      <c r="AK468" s="85" t="s">
        <v>5339</v>
      </c>
      <c r="AL468" s="85" t="s">
        <v>3187</v>
      </c>
      <c r="AM468" s="85" t="s">
        <v>385</v>
      </c>
      <c r="AN468" s="85" t="s">
        <v>5340</v>
      </c>
      <c r="AO468" s="85">
        <v>1110505661</v>
      </c>
      <c r="AP468" s="85" t="s">
        <v>5341</v>
      </c>
      <c r="AQ468" s="85"/>
      <c r="AR468" s="85"/>
      <c r="AS468" s="89">
        <v>46062</v>
      </c>
      <c r="AT468" s="85"/>
      <c r="AU468" s="85"/>
      <c r="AV468" s="85"/>
      <c r="AW468" s="85"/>
      <c r="AX468" s="85" t="s">
        <v>5342</v>
      </c>
      <c r="AY468" s="85" t="s">
        <v>147</v>
      </c>
      <c r="AZ468" s="105">
        <v>46036</v>
      </c>
      <c r="BA468" s="105">
        <v>46038</v>
      </c>
      <c r="BB468" s="115">
        <v>46432000</v>
      </c>
      <c r="BC468" s="105">
        <v>46043</v>
      </c>
      <c r="BD468" s="105">
        <v>46285</v>
      </c>
      <c r="BE468" s="105">
        <f t="shared" si="18"/>
        <v>46285</v>
      </c>
      <c r="BF468" s="122"/>
      <c r="BG468" s="85" t="s">
        <v>929</v>
      </c>
      <c r="BH468" s="110">
        <v>5804000</v>
      </c>
      <c r="BI468" s="85"/>
      <c r="BJ468" s="85"/>
      <c r="BK468" s="85"/>
      <c r="BL468" s="85"/>
      <c r="BM468" s="85"/>
      <c r="BN468" s="85"/>
      <c r="BO468" s="85"/>
      <c r="BP468" s="85"/>
      <c r="BQ468" s="85"/>
      <c r="BR468" s="85"/>
      <c r="BS468" s="85"/>
      <c r="BT468" s="85"/>
      <c r="BU468" s="85"/>
      <c r="BV468" s="85"/>
      <c r="BW468" s="85"/>
      <c r="BX468" s="85"/>
      <c r="BY468" s="85"/>
      <c r="BZ468" s="85"/>
      <c r="CA468" s="85"/>
      <c r="CB468" s="85"/>
      <c r="CC468" s="85"/>
      <c r="CD468" s="85"/>
      <c r="CE468" s="85"/>
      <c r="CF468" s="85"/>
      <c r="CG468" s="85"/>
      <c r="CH468" s="85"/>
      <c r="CI468" s="85"/>
      <c r="CJ468" s="85"/>
      <c r="CK468" s="85"/>
      <c r="CL468" s="85">
        <v>0</v>
      </c>
      <c r="CM468" s="110">
        <v>46432000</v>
      </c>
      <c r="CN468" s="85"/>
      <c r="CO468" s="89">
        <v>46285</v>
      </c>
      <c r="CP468" s="89">
        <f t="shared" si="17"/>
        <v>46465</v>
      </c>
      <c r="CQ468" s="115">
        <v>46432000</v>
      </c>
      <c r="CR468" s="85" t="s">
        <v>149</v>
      </c>
      <c r="CS468" s="89">
        <v>46038</v>
      </c>
      <c r="CT468" s="128">
        <v>1846101032798</v>
      </c>
      <c r="CU468" s="85"/>
      <c r="CV468" s="85"/>
      <c r="CW468" s="85" t="s">
        <v>5343</v>
      </c>
      <c r="CX468" s="85" t="s">
        <v>140</v>
      </c>
      <c r="CY468" s="85" t="s">
        <v>245</v>
      </c>
      <c r="CZ468" s="85">
        <v>2537</v>
      </c>
      <c r="DA468" s="85" t="s">
        <v>152</v>
      </c>
      <c r="DB468" s="85">
        <v>4</v>
      </c>
      <c r="DC468" s="85" t="s">
        <v>153</v>
      </c>
      <c r="DD468" s="85"/>
      <c r="DE468" s="85"/>
      <c r="DF468" s="85"/>
      <c r="DG468" s="85"/>
      <c r="DH468" s="85"/>
      <c r="DI468" s="85"/>
      <c r="DJ468" s="85"/>
      <c r="DK468" s="85"/>
      <c r="DL468" s="85"/>
      <c r="DM468" s="85"/>
      <c r="DN468" s="85"/>
      <c r="DO468" s="85"/>
      <c r="DP468" s="85"/>
      <c r="DQ468" s="85"/>
      <c r="DR468" s="85"/>
      <c r="DS468" s="85"/>
      <c r="DT468" s="86"/>
      <c r="DU468" s="81"/>
      <c r="DV468" s="72"/>
      <c r="DW468" s="72"/>
      <c r="DX468" s="72"/>
      <c r="DY468" s="72"/>
      <c r="DZ468" s="74"/>
      <c r="EA468" s="68"/>
      <c r="EB468" s="68"/>
      <c r="EC468" s="68"/>
      <c r="ED468" s="68"/>
      <c r="EE468" s="68"/>
      <c r="EF468" s="68"/>
      <c r="EG468" s="68"/>
      <c r="EH468" s="68"/>
      <c r="EI468" s="68"/>
      <c r="EJ468" s="68"/>
      <c r="EK468" s="68"/>
    </row>
    <row r="469" spans="1:141" ht="30" customHeight="1">
      <c r="A469" s="3" t="s">
        <v>4104</v>
      </c>
      <c r="B469" s="84">
        <v>2026</v>
      </c>
      <c r="C469" s="85" t="s">
        <v>5344</v>
      </c>
      <c r="D469" s="85"/>
      <c r="E469" s="85" t="s">
        <v>125</v>
      </c>
      <c r="F469" s="85">
        <v>146548</v>
      </c>
      <c r="G469" s="89">
        <v>46042</v>
      </c>
      <c r="H469" s="85" t="s">
        <v>5345</v>
      </c>
      <c r="I469" s="85" t="s">
        <v>5346</v>
      </c>
      <c r="J469" s="92" t="s">
        <v>5347</v>
      </c>
      <c r="K469" s="92" t="s">
        <v>5348</v>
      </c>
      <c r="L469" s="85" t="s">
        <v>5349</v>
      </c>
      <c r="M469" s="85" t="s">
        <v>5350</v>
      </c>
      <c r="N469" s="85">
        <v>80111700</v>
      </c>
      <c r="O469" s="85" t="s">
        <v>5351</v>
      </c>
      <c r="P469" s="85" t="s">
        <v>5352</v>
      </c>
      <c r="Q469" s="85">
        <v>1402</v>
      </c>
      <c r="R469" s="89">
        <v>46037</v>
      </c>
      <c r="S469" s="85">
        <v>1738</v>
      </c>
      <c r="T469" s="89">
        <v>46044</v>
      </c>
      <c r="U469" s="85" t="s">
        <v>134</v>
      </c>
      <c r="V469" s="85" t="s">
        <v>135</v>
      </c>
      <c r="W469" s="85" t="s">
        <v>136</v>
      </c>
      <c r="X469" s="85">
        <v>1</v>
      </c>
      <c r="Y469" s="85" t="s">
        <v>5353</v>
      </c>
      <c r="Z469" s="85" t="s">
        <v>5349</v>
      </c>
      <c r="AA469" s="85" t="s">
        <v>138</v>
      </c>
      <c r="AB469" s="85" t="s">
        <v>139</v>
      </c>
      <c r="AC469" s="85" t="s">
        <v>360</v>
      </c>
      <c r="AD469" s="85"/>
      <c r="AE469" s="85">
        <v>1032372109</v>
      </c>
      <c r="AF469" s="85">
        <v>7</v>
      </c>
      <c r="AG469" s="89">
        <v>31615</v>
      </c>
      <c r="AH469" s="85" t="s">
        <v>5354</v>
      </c>
      <c r="AI469" s="85"/>
      <c r="AJ469" s="92">
        <v>3102221842</v>
      </c>
      <c r="AK469" s="85" t="s">
        <v>5355</v>
      </c>
      <c r="AL469" s="85" t="s">
        <v>3187</v>
      </c>
      <c r="AM469" s="85" t="s">
        <v>234</v>
      </c>
      <c r="AN469" s="85" t="s">
        <v>5340</v>
      </c>
      <c r="AO469" s="85">
        <v>1110505661</v>
      </c>
      <c r="AP469" s="85" t="s">
        <v>5341</v>
      </c>
      <c r="AQ469" s="85"/>
      <c r="AR469" s="85"/>
      <c r="AS469" s="89">
        <v>46062</v>
      </c>
      <c r="AT469" s="85"/>
      <c r="AU469" s="85"/>
      <c r="AV469" s="85"/>
      <c r="AW469" s="85"/>
      <c r="AX469" s="85" t="s">
        <v>5342</v>
      </c>
      <c r="AY469" s="85" t="s">
        <v>147</v>
      </c>
      <c r="AZ469" s="105">
        <v>46039</v>
      </c>
      <c r="BA469" s="105">
        <v>46042</v>
      </c>
      <c r="BB469" s="115">
        <v>46432000</v>
      </c>
      <c r="BC469" s="105">
        <v>46049</v>
      </c>
      <c r="BD469" s="105">
        <v>46291</v>
      </c>
      <c r="BE469" s="105">
        <f t="shared" si="18"/>
        <v>46291</v>
      </c>
      <c r="BF469" s="122"/>
      <c r="BG469" s="85" t="s">
        <v>929</v>
      </c>
      <c r="BH469" s="110">
        <v>5804000</v>
      </c>
      <c r="BI469" s="85"/>
      <c r="BJ469" s="85"/>
      <c r="BK469" s="85"/>
      <c r="BL469" s="85"/>
      <c r="BM469" s="85"/>
      <c r="BN469" s="85"/>
      <c r="BO469" s="85"/>
      <c r="BP469" s="85"/>
      <c r="BQ469" s="85"/>
      <c r="BR469" s="85"/>
      <c r="BS469" s="85"/>
      <c r="BT469" s="85"/>
      <c r="BU469" s="85"/>
      <c r="BV469" s="85"/>
      <c r="BW469" s="85"/>
      <c r="BX469" s="85"/>
      <c r="BY469" s="85"/>
      <c r="BZ469" s="85"/>
      <c r="CA469" s="85"/>
      <c r="CB469" s="85"/>
      <c r="CC469" s="85"/>
      <c r="CD469" s="85"/>
      <c r="CE469" s="85"/>
      <c r="CF469" s="85"/>
      <c r="CG469" s="85"/>
      <c r="CH469" s="85"/>
      <c r="CI469" s="85"/>
      <c r="CJ469" s="85"/>
      <c r="CK469" s="85"/>
      <c r="CL469" s="85">
        <v>0</v>
      </c>
      <c r="CM469" s="110">
        <v>46432000</v>
      </c>
      <c r="CN469" s="85"/>
      <c r="CO469" s="89">
        <v>46291</v>
      </c>
      <c r="CP469" s="89">
        <f t="shared" si="17"/>
        <v>46471</v>
      </c>
      <c r="CQ469" s="115">
        <v>46432000</v>
      </c>
      <c r="CR469" s="85" t="s">
        <v>149</v>
      </c>
      <c r="CS469" s="89">
        <v>46042</v>
      </c>
      <c r="CT469" s="128">
        <v>1846101033211</v>
      </c>
      <c r="CU469" s="85"/>
      <c r="CV469" s="85"/>
      <c r="CW469" s="85" t="s">
        <v>5356</v>
      </c>
      <c r="CX469" s="85" t="s">
        <v>360</v>
      </c>
      <c r="CY469" s="85" t="s">
        <v>5357</v>
      </c>
      <c r="CZ469" s="85">
        <v>2537</v>
      </c>
      <c r="DA469" s="85" t="s">
        <v>152</v>
      </c>
      <c r="DB469" s="85">
        <v>5</v>
      </c>
      <c r="DC469" s="85" t="s">
        <v>153</v>
      </c>
      <c r="DD469" s="85"/>
      <c r="DE469" s="85"/>
      <c r="DF469" s="85"/>
      <c r="DG469" s="85"/>
      <c r="DH469" s="85"/>
      <c r="DI469" s="85"/>
      <c r="DJ469" s="85"/>
      <c r="DK469" s="85"/>
      <c r="DL469" s="85"/>
      <c r="DM469" s="85"/>
      <c r="DN469" s="85"/>
      <c r="DO469" s="85"/>
      <c r="DP469" s="85"/>
      <c r="DQ469" s="85"/>
      <c r="DR469" s="85"/>
      <c r="DS469" s="85"/>
      <c r="DT469" s="86"/>
      <c r="DU469" s="81"/>
      <c r="DV469" s="72"/>
      <c r="DW469" s="72"/>
      <c r="DX469" s="72"/>
      <c r="DY469" s="72"/>
      <c r="DZ469" s="74"/>
      <c r="EA469" s="68"/>
      <c r="EB469" s="68"/>
      <c r="EC469" s="68"/>
      <c r="ED469" s="68"/>
      <c r="EE469" s="68"/>
      <c r="EF469" s="68"/>
      <c r="EG469" s="68"/>
      <c r="EH469" s="68"/>
      <c r="EI469" s="68"/>
      <c r="EJ469" s="68"/>
      <c r="EK469" s="68"/>
    </row>
    <row r="470" spans="1:141" ht="30" customHeight="1">
      <c r="A470" s="3" t="s">
        <v>4104</v>
      </c>
      <c r="B470" s="84">
        <v>2026</v>
      </c>
      <c r="C470" s="85" t="s">
        <v>5358</v>
      </c>
      <c r="D470" s="85"/>
      <c r="E470" s="85" t="s">
        <v>125</v>
      </c>
      <c r="F470" s="85">
        <v>146548</v>
      </c>
      <c r="G470" s="89">
        <v>46042</v>
      </c>
      <c r="H470" s="85" t="s">
        <v>5345</v>
      </c>
      <c r="I470" s="85" t="s">
        <v>5359</v>
      </c>
      <c r="J470" s="92" t="s">
        <v>5360</v>
      </c>
      <c r="K470" s="92" t="s">
        <v>5361</v>
      </c>
      <c r="L470" s="85" t="s">
        <v>5362</v>
      </c>
      <c r="M470" s="85" t="s">
        <v>5350</v>
      </c>
      <c r="N470" s="85">
        <v>80111700</v>
      </c>
      <c r="O470" s="85" t="s">
        <v>5351</v>
      </c>
      <c r="P470" s="85" t="s">
        <v>5363</v>
      </c>
      <c r="Q470" s="85">
        <v>1402</v>
      </c>
      <c r="R470" s="89">
        <v>46037</v>
      </c>
      <c r="S470" s="85">
        <v>1697</v>
      </c>
      <c r="T470" s="89">
        <v>46042</v>
      </c>
      <c r="U470" s="85" t="s">
        <v>134</v>
      </c>
      <c r="V470" s="85" t="s">
        <v>135</v>
      </c>
      <c r="W470" s="85" t="s">
        <v>136</v>
      </c>
      <c r="X470" s="85">
        <v>1</v>
      </c>
      <c r="Y470" s="85" t="s">
        <v>5353</v>
      </c>
      <c r="Z470" s="85" t="s">
        <v>5362</v>
      </c>
      <c r="AA470" s="85" t="s">
        <v>138</v>
      </c>
      <c r="AB470" s="85" t="s">
        <v>139</v>
      </c>
      <c r="AC470" s="85" t="s">
        <v>218</v>
      </c>
      <c r="AD470" s="85"/>
      <c r="AE470" s="85">
        <v>1019012195</v>
      </c>
      <c r="AF470" s="85">
        <v>1</v>
      </c>
      <c r="AG470" s="89">
        <v>31666</v>
      </c>
      <c r="AH470" s="85" t="s">
        <v>5364</v>
      </c>
      <c r="AI470" s="85"/>
      <c r="AJ470" s="92">
        <v>3134987576</v>
      </c>
      <c r="AK470" s="85" t="s">
        <v>5365</v>
      </c>
      <c r="AL470" s="85" t="s">
        <v>3187</v>
      </c>
      <c r="AM470" s="85" t="s">
        <v>222</v>
      </c>
      <c r="AN470" s="85" t="s">
        <v>5340</v>
      </c>
      <c r="AO470" s="85">
        <v>1110505661</v>
      </c>
      <c r="AP470" s="85" t="s">
        <v>5341</v>
      </c>
      <c r="AQ470" s="85"/>
      <c r="AR470" s="85"/>
      <c r="AS470" s="89">
        <v>46062</v>
      </c>
      <c r="AT470" s="85"/>
      <c r="AU470" s="85"/>
      <c r="AV470" s="85"/>
      <c r="AW470" s="85"/>
      <c r="AX470" s="85" t="s">
        <v>5342</v>
      </c>
      <c r="AY470" s="85" t="s">
        <v>147</v>
      </c>
      <c r="AZ470" s="105">
        <v>46039</v>
      </c>
      <c r="BA470" s="105">
        <v>46042</v>
      </c>
      <c r="BB470" s="115">
        <v>23216000</v>
      </c>
      <c r="BC470" s="105">
        <v>46043</v>
      </c>
      <c r="BD470" s="105">
        <v>46162</v>
      </c>
      <c r="BE470" s="105">
        <f t="shared" si="18"/>
        <v>46162</v>
      </c>
      <c r="BF470" s="122"/>
      <c r="BG470" s="85" t="s">
        <v>4723</v>
      </c>
      <c r="BH470" s="110">
        <v>5804000</v>
      </c>
      <c r="BI470" s="85"/>
      <c r="BJ470" s="85"/>
      <c r="BK470" s="85"/>
      <c r="BL470" s="85"/>
      <c r="BM470" s="85"/>
      <c r="BN470" s="85"/>
      <c r="BO470" s="85"/>
      <c r="BP470" s="85"/>
      <c r="BQ470" s="85"/>
      <c r="BR470" s="85"/>
      <c r="BS470" s="85"/>
      <c r="BT470" s="85"/>
      <c r="BU470" s="85"/>
      <c r="BV470" s="85"/>
      <c r="BW470" s="85"/>
      <c r="BX470" s="85"/>
      <c r="BY470" s="85"/>
      <c r="BZ470" s="85"/>
      <c r="CA470" s="85"/>
      <c r="CB470" s="85"/>
      <c r="CC470" s="85"/>
      <c r="CD470" s="85"/>
      <c r="CE470" s="85"/>
      <c r="CF470" s="85"/>
      <c r="CG470" s="85"/>
      <c r="CH470" s="85"/>
      <c r="CI470" s="85"/>
      <c r="CJ470" s="85"/>
      <c r="CK470" s="85"/>
      <c r="CL470" s="85">
        <v>0</v>
      </c>
      <c r="CM470" s="110">
        <v>23216000</v>
      </c>
      <c r="CN470" s="85"/>
      <c r="CO470" s="89">
        <v>46162</v>
      </c>
      <c r="CP470" s="89">
        <f t="shared" si="17"/>
        <v>46342</v>
      </c>
      <c r="CQ470" s="115">
        <v>23216000</v>
      </c>
      <c r="CR470" s="85" t="s">
        <v>149</v>
      </c>
      <c r="CS470" s="89">
        <v>46042</v>
      </c>
      <c r="CT470" s="128">
        <v>1846101033037</v>
      </c>
      <c r="CU470" s="85"/>
      <c r="CV470" s="85"/>
      <c r="CW470" s="85" t="s">
        <v>5356</v>
      </c>
      <c r="CX470" s="85" t="s">
        <v>218</v>
      </c>
      <c r="CY470" s="85" t="s">
        <v>1584</v>
      </c>
      <c r="CZ470" s="85">
        <v>2537</v>
      </c>
      <c r="DA470" s="85" t="s">
        <v>152</v>
      </c>
      <c r="DB470" s="85">
        <v>5</v>
      </c>
      <c r="DC470" s="85" t="s">
        <v>153</v>
      </c>
      <c r="DD470" s="85"/>
      <c r="DE470" s="85"/>
      <c r="DF470" s="85"/>
      <c r="DG470" s="85"/>
      <c r="DH470" s="85"/>
      <c r="DI470" s="85"/>
      <c r="DJ470" s="85"/>
      <c r="DK470" s="85"/>
      <c r="DL470" s="85"/>
      <c r="DM470" s="85"/>
      <c r="DN470" s="85"/>
      <c r="DO470" s="85"/>
      <c r="DP470" s="85"/>
      <c r="DQ470" s="85"/>
      <c r="DR470" s="85"/>
      <c r="DS470" s="85"/>
      <c r="DT470" s="86"/>
      <c r="DU470" s="81"/>
      <c r="DV470" s="72"/>
      <c r="DW470" s="72"/>
      <c r="DX470" s="72"/>
      <c r="DY470" s="72"/>
      <c r="DZ470" s="74"/>
      <c r="EA470" s="68"/>
      <c r="EB470" s="68"/>
      <c r="EC470" s="68"/>
      <c r="ED470" s="68"/>
      <c r="EE470" s="68"/>
      <c r="EF470" s="68"/>
      <c r="EG470" s="68"/>
      <c r="EH470" s="68"/>
      <c r="EI470" s="68"/>
      <c r="EJ470" s="68"/>
      <c r="EK470" s="68"/>
    </row>
    <row r="471" spans="1:141" ht="30" customHeight="1">
      <c r="A471" s="3" t="s">
        <v>4104</v>
      </c>
      <c r="B471" s="84">
        <v>2026</v>
      </c>
      <c r="C471" s="85" t="s">
        <v>5366</v>
      </c>
      <c r="D471" s="85"/>
      <c r="E471" s="85" t="s">
        <v>125</v>
      </c>
      <c r="F471" s="85">
        <v>146548</v>
      </c>
      <c r="G471" s="89">
        <v>46042</v>
      </c>
      <c r="H471" s="85" t="s">
        <v>5345</v>
      </c>
      <c r="I471" s="85" t="s">
        <v>5367</v>
      </c>
      <c r="J471" s="92" t="s">
        <v>5368</v>
      </c>
      <c r="K471" s="92" t="s">
        <v>5369</v>
      </c>
      <c r="L471" s="85" t="s">
        <v>5370</v>
      </c>
      <c r="M471" s="85" t="s">
        <v>5350</v>
      </c>
      <c r="N471" s="85">
        <v>80111700</v>
      </c>
      <c r="O471" s="85" t="s">
        <v>5351</v>
      </c>
      <c r="P471" s="85" t="s">
        <v>5371</v>
      </c>
      <c r="Q471" s="85">
        <v>1402</v>
      </c>
      <c r="R471" s="89">
        <v>46037</v>
      </c>
      <c r="S471" s="85">
        <v>1870</v>
      </c>
      <c r="T471" s="89">
        <v>46049</v>
      </c>
      <c r="U471" s="85" t="s">
        <v>134</v>
      </c>
      <c r="V471" s="85" t="s">
        <v>135</v>
      </c>
      <c r="W471" s="85" t="s">
        <v>136</v>
      </c>
      <c r="X471" s="85">
        <v>1</v>
      </c>
      <c r="Y471" s="85" t="s">
        <v>5353</v>
      </c>
      <c r="Z471" s="85" t="s">
        <v>5370</v>
      </c>
      <c r="AA471" s="85" t="s">
        <v>138</v>
      </c>
      <c r="AB471" s="85" t="s">
        <v>139</v>
      </c>
      <c r="AC471" s="85" t="s">
        <v>203</v>
      </c>
      <c r="AD471" s="85"/>
      <c r="AE471" s="85">
        <v>40219853</v>
      </c>
      <c r="AF471" s="85">
        <v>3</v>
      </c>
      <c r="AG471" s="89">
        <v>30214</v>
      </c>
      <c r="AH471" s="85" t="s">
        <v>5372</v>
      </c>
      <c r="AI471" s="85"/>
      <c r="AJ471" s="92">
        <v>3163775974</v>
      </c>
      <c r="AK471" s="85" t="s">
        <v>5373</v>
      </c>
      <c r="AL471" s="85" t="s">
        <v>3187</v>
      </c>
      <c r="AM471" s="85" t="s">
        <v>144</v>
      </c>
      <c r="AN471" s="85" t="s">
        <v>5340</v>
      </c>
      <c r="AO471" s="85">
        <v>1110505661</v>
      </c>
      <c r="AP471" s="85" t="s">
        <v>5341</v>
      </c>
      <c r="AQ471" s="85"/>
      <c r="AR471" s="85"/>
      <c r="AS471" s="89">
        <v>46062</v>
      </c>
      <c r="AT471" s="85"/>
      <c r="AU471" s="85"/>
      <c r="AV471" s="85"/>
      <c r="AW471" s="85"/>
      <c r="AX471" s="85" t="s">
        <v>5342</v>
      </c>
      <c r="AY471" s="85" t="s">
        <v>147</v>
      </c>
      <c r="AZ471" s="105">
        <v>46039</v>
      </c>
      <c r="BA471" s="105">
        <v>46047</v>
      </c>
      <c r="BB471" s="115">
        <v>46432000</v>
      </c>
      <c r="BC471" s="105">
        <v>46049</v>
      </c>
      <c r="BD471" s="105">
        <v>46291</v>
      </c>
      <c r="BE471" s="105">
        <f t="shared" si="18"/>
        <v>46291</v>
      </c>
      <c r="BF471" s="122"/>
      <c r="BG471" s="85" t="s">
        <v>929</v>
      </c>
      <c r="BH471" s="110">
        <v>5804000</v>
      </c>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v>0</v>
      </c>
      <c r="CM471" s="110">
        <v>46432000</v>
      </c>
      <c r="CN471" s="85"/>
      <c r="CO471" s="89">
        <v>46291</v>
      </c>
      <c r="CP471" s="89">
        <f t="shared" si="17"/>
        <v>46471</v>
      </c>
      <c r="CQ471" s="115">
        <v>46432000</v>
      </c>
      <c r="CR471" s="85" t="s">
        <v>149</v>
      </c>
      <c r="CS471" s="89">
        <v>46048</v>
      </c>
      <c r="CT471" s="128">
        <v>3746101008507</v>
      </c>
      <c r="CU471" s="85"/>
      <c r="CV471" s="85"/>
      <c r="CW471" s="85" t="s">
        <v>5356</v>
      </c>
      <c r="CX471" s="85" t="s">
        <v>203</v>
      </c>
      <c r="CY471" s="85" t="s">
        <v>5374</v>
      </c>
      <c r="CZ471" s="85">
        <v>2537</v>
      </c>
      <c r="DA471" s="85" t="s">
        <v>152</v>
      </c>
      <c r="DB471" s="85">
        <v>5</v>
      </c>
      <c r="DC471" s="85" t="s">
        <v>153</v>
      </c>
      <c r="DD471" s="85"/>
      <c r="DE471" s="85"/>
      <c r="DF471" s="85"/>
      <c r="DG471" s="85"/>
      <c r="DH471" s="85"/>
      <c r="DI471" s="85"/>
      <c r="DJ471" s="85"/>
      <c r="DK471" s="85"/>
      <c r="DL471" s="85"/>
      <c r="DM471" s="85"/>
      <c r="DN471" s="85"/>
      <c r="DO471" s="85"/>
      <c r="DP471" s="85"/>
      <c r="DQ471" s="85"/>
      <c r="DR471" s="85"/>
      <c r="DS471" s="85"/>
      <c r="DT471" s="86"/>
      <c r="DU471" s="81"/>
      <c r="DV471" s="72"/>
      <c r="DW471" s="72"/>
      <c r="DX471" s="72"/>
      <c r="DY471" s="72"/>
      <c r="DZ471" s="74"/>
      <c r="EA471" s="68"/>
      <c r="EB471" s="68"/>
      <c r="EC471" s="68"/>
      <c r="ED471" s="68"/>
      <c r="EE471" s="68"/>
      <c r="EF471" s="68"/>
      <c r="EG471" s="68"/>
      <c r="EH471" s="68"/>
      <c r="EI471" s="68"/>
      <c r="EJ471" s="68"/>
      <c r="EK471" s="68"/>
    </row>
    <row r="472" spans="1:141" ht="30" customHeight="1">
      <c r="A472" s="3" t="s">
        <v>4104</v>
      </c>
      <c r="B472" s="84">
        <v>2026</v>
      </c>
      <c r="C472" s="85" t="s">
        <v>5375</v>
      </c>
      <c r="D472" s="85"/>
      <c r="E472" s="85" t="s">
        <v>125</v>
      </c>
      <c r="F472" s="85">
        <v>146548</v>
      </c>
      <c r="G472" s="89">
        <v>46042</v>
      </c>
      <c r="H472" s="85" t="s">
        <v>5345</v>
      </c>
      <c r="I472" s="85" t="s">
        <v>5376</v>
      </c>
      <c r="J472" s="92" t="s">
        <v>5377</v>
      </c>
      <c r="K472" s="92" t="s">
        <v>5378</v>
      </c>
      <c r="L472" s="85" t="s">
        <v>5379</v>
      </c>
      <c r="M472" s="85" t="s">
        <v>5350</v>
      </c>
      <c r="N472" s="85">
        <v>80111700</v>
      </c>
      <c r="O472" s="85" t="s">
        <v>5351</v>
      </c>
      <c r="P472" s="85" t="s">
        <v>5380</v>
      </c>
      <c r="Q472" s="85">
        <v>1402</v>
      </c>
      <c r="R472" s="89">
        <v>46037</v>
      </c>
      <c r="S472" s="85">
        <v>1698</v>
      </c>
      <c r="T472" s="89">
        <v>46042</v>
      </c>
      <c r="U472" s="85" t="s">
        <v>134</v>
      </c>
      <c r="V472" s="85" t="s">
        <v>135</v>
      </c>
      <c r="W472" s="85" t="s">
        <v>136</v>
      </c>
      <c r="X472" s="85">
        <v>1</v>
      </c>
      <c r="Y472" s="85" t="s">
        <v>5353</v>
      </c>
      <c r="Z472" s="85" t="s">
        <v>5379</v>
      </c>
      <c r="AA472" s="85" t="s">
        <v>138</v>
      </c>
      <c r="AB472" s="85" t="s">
        <v>139</v>
      </c>
      <c r="AC472" s="85" t="s">
        <v>203</v>
      </c>
      <c r="AD472" s="85"/>
      <c r="AE472" s="85">
        <v>1019019566</v>
      </c>
      <c r="AF472" s="85">
        <v>0</v>
      </c>
      <c r="AG472" s="89">
        <v>32087</v>
      </c>
      <c r="AH472" s="85" t="s">
        <v>5381</v>
      </c>
      <c r="AI472" s="85"/>
      <c r="AJ472" s="92">
        <v>3187174971</v>
      </c>
      <c r="AK472" s="85" t="s">
        <v>5382</v>
      </c>
      <c r="AL472" s="85" t="s">
        <v>3187</v>
      </c>
      <c r="AM472" s="85" t="s">
        <v>385</v>
      </c>
      <c r="AN472" s="85" t="s">
        <v>5340</v>
      </c>
      <c r="AO472" s="85">
        <v>1110505661</v>
      </c>
      <c r="AP472" s="85" t="s">
        <v>5341</v>
      </c>
      <c r="AQ472" s="85"/>
      <c r="AR472" s="85"/>
      <c r="AS472" s="89">
        <v>46062</v>
      </c>
      <c r="AT472" s="85"/>
      <c r="AU472" s="85"/>
      <c r="AV472" s="85"/>
      <c r="AW472" s="85"/>
      <c r="AX472" s="85" t="s">
        <v>5342</v>
      </c>
      <c r="AY472" s="85" t="s">
        <v>147</v>
      </c>
      <c r="AZ472" s="105">
        <v>46039</v>
      </c>
      <c r="BA472" s="105">
        <v>46042</v>
      </c>
      <c r="BB472" s="115">
        <v>46432000</v>
      </c>
      <c r="BC472" s="105">
        <v>46043</v>
      </c>
      <c r="BD472" s="105">
        <v>46284</v>
      </c>
      <c r="BE472" s="105">
        <f t="shared" si="18"/>
        <v>46284</v>
      </c>
      <c r="BF472" s="122"/>
      <c r="BG472" s="85" t="s">
        <v>929</v>
      </c>
      <c r="BH472" s="110">
        <v>5804000</v>
      </c>
      <c r="BI472" s="85"/>
      <c r="BJ472" s="85"/>
      <c r="BK472" s="85"/>
      <c r="BL472" s="85"/>
      <c r="BM472" s="85"/>
      <c r="BN472" s="85"/>
      <c r="BO472" s="85"/>
      <c r="BP472" s="85"/>
      <c r="BQ472" s="85"/>
      <c r="BR472" s="85"/>
      <c r="BS472" s="85"/>
      <c r="BT472" s="85"/>
      <c r="BU472" s="85"/>
      <c r="BV472" s="85"/>
      <c r="BW472" s="85"/>
      <c r="BX472" s="85"/>
      <c r="BY472" s="85"/>
      <c r="BZ472" s="85"/>
      <c r="CA472" s="85"/>
      <c r="CB472" s="85"/>
      <c r="CC472" s="85"/>
      <c r="CD472" s="85"/>
      <c r="CE472" s="85"/>
      <c r="CF472" s="85"/>
      <c r="CG472" s="85"/>
      <c r="CH472" s="85"/>
      <c r="CI472" s="85"/>
      <c r="CJ472" s="85"/>
      <c r="CK472" s="85"/>
      <c r="CL472" s="85">
        <v>0</v>
      </c>
      <c r="CM472" s="110">
        <v>46432000</v>
      </c>
      <c r="CN472" s="85"/>
      <c r="CO472" s="89">
        <v>46284</v>
      </c>
      <c r="CP472" s="89">
        <f t="shared" si="17"/>
        <v>46464</v>
      </c>
      <c r="CQ472" s="115">
        <v>46432000</v>
      </c>
      <c r="CR472" s="85" t="s">
        <v>223</v>
      </c>
      <c r="CS472" s="89">
        <v>46041</v>
      </c>
      <c r="CT472" s="128">
        <v>3344101271903</v>
      </c>
      <c r="CU472" s="85"/>
      <c r="CV472" s="85"/>
      <c r="CW472" s="85" t="s">
        <v>5356</v>
      </c>
      <c r="CX472" s="85" t="s">
        <v>203</v>
      </c>
      <c r="CY472" s="85" t="s">
        <v>235</v>
      </c>
      <c r="CZ472" s="85">
        <v>2537</v>
      </c>
      <c r="DA472" s="85" t="s">
        <v>152</v>
      </c>
      <c r="DB472" s="85">
        <v>5</v>
      </c>
      <c r="DC472" s="85" t="s">
        <v>153</v>
      </c>
      <c r="DD472" s="85"/>
      <c r="DE472" s="85"/>
      <c r="DF472" s="85"/>
      <c r="DG472" s="85"/>
      <c r="DH472" s="85"/>
      <c r="DI472" s="85"/>
      <c r="DJ472" s="85"/>
      <c r="DK472" s="85"/>
      <c r="DL472" s="85"/>
      <c r="DM472" s="85"/>
      <c r="DN472" s="85"/>
      <c r="DO472" s="85"/>
      <c r="DP472" s="85"/>
      <c r="DQ472" s="85"/>
      <c r="DR472" s="85"/>
      <c r="DS472" s="85"/>
      <c r="DT472" s="86"/>
      <c r="DU472" s="81"/>
      <c r="DV472" s="72"/>
      <c r="DW472" s="72"/>
      <c r="DX472" s="72"/>
      <c r="DY472" s="72"/>
      <c r="DZ472" s="74"/>
      <c r="EA472" s="68"/>
      <c r="EB472" s="68"/>
      <c r="EC472" s="68"/>
      <c r="ED472" s="68"/>
      <c r="EE472" s="68"/>
      <c r="EF472" s="68"/>
      <c r="EG472" s="68"/>
      <c r="EH472" s="68"/>
      <c r="EI472" s="68"/>
      <c r="EJ472" s="68"/>
      <c r="EK472" s="68"/>
    </row>
    <row r="473" spans="1:141" ht="30" customHeight="1">
      <c r="A473" s="3" t="s">
        <v>4104</v>
      </c>
      <c r="B473" s="84">
        <v>2026</v>
      </c>
      <c r="C473" s="85" t="s">
        <v>5383</v>
      </c>
      <c r="D473" s="85"/>
      <c r="E473" s="85" t="s">
        <v>125</v>
      </c>
      <c r="F473" s="85">
        <v>146548</v>
      </c>
      <c r="G473" s="89">
        <v>46042</v>
      </c>
      <c r="H473" s="85" t="s">
        <v>5345</v>
      </c>
      <c r="I473" s="85" t="s">
        <v>5384</v>
      </c>
      <c r="J473" s="92" t="s">
        <v>5385</v>
      </c>
      <c r="K473" s="92" t="s">
        <v>5386</v>
      </c>
      <c r="L473" s="85" t="s">
        <v>5387</v>
      </c>
      <c r="M473" s="85" t="s">
        <v>5350</v>
      </c>
      <c r="N473" s="85">
        <v>80111700</v>
      </c>
      <c r="O473" s="85" t="s">
        <v>5351</v>
      </c>
      <c r="P473" s="85" t="s">
        <v>5388</v>
      </c>
      <c r="Q473" s="85">
        <v>1402</v>
      </c>
      <c r="R473" s="89">
        <v>46037</v>
      </c>
      <c r="S473" s="85">
        <v>1740</v>
      </c>
      <c r="T473" s="89">
        <v>46044</v>
      </c>
      <c r="U473" s="85" t="s">
        <v>134</v>
      </c>
      <c r="V473" s="85" t="s">
        <v>135</v>
      </c>
      <c r="W473" s="85" t="s">
        <v>136</v>
      </c>
      <c r="X473" s="85">
        <v>1</v>
      </c>
      <c r="Y473" s="85" t="s">
        <v>5353</v>
      </c>
      <c r="Z473" s="85" t="s">
        <v>5387</v>
      </c>
      <c r="AA473" s="85" t="s">
        <v>138</v>
      </c>
      <c r="AB473" s="85" t="s">
        <v>139</v>
      </c>
      <c r="AC473" s="85" t="s">
        <v>203</v>
      </c>
      <c r="AD473" s="85"/>
      <c r="AE473" s="85">
        <v>1019065620</v>
      </c>
      <c r="AF473" s="85">
        <v>6</v>
      </c>
      <c r="AG473" s="89">
        <v>33522</v>
      </c>
      <c r="AH473" s="85" t="s">
        <v>5389</v>
      </c>
      <c r="AI473" s="85"/>
      <c r="AJ473" s="92">
        <v>3232510102</v>
      </c>
      <c r="AK473" s="85" t="s">
        <v>5390</v>
      </c>
      <c r="AL473" s="85" t="s">
        <v>3187</v>
      </c>
      <c r="AM473" s="85" t="s">
        <v>385</v>
      </c>
      <c r="AN473" s="85" t="s">
        <v>5340</v>
      </c>
      <c r="AO473" s="85">
        <v>1110505661</v>
      </c>
      <c r="AP473" s="85" t="s">
        <v>5341</v>
      </c>
      <c r="AQ473" s="85"/>
      <c r="AR473" s="85"/>
      <c r="AS473" s="89">
        <v>46062</v>
      </c>
      <c r="AT473" s="85"/>
      <c r="AU473" s="85"/>
      <c r="AV473" s="85"/>
      <c r="AW473" s="85"/>
      <c r="AX473" s="85" t="s">
        <v>5342</v>
      </c>
      <c r="AY473" s="85" t="s">
        <v>147</v>
      </c>
      <c r="AZ473" s="105">
        <v>46039</v>
      </c>
      <c r="BA473" s="105">
        <v>46042</v>
      </c>
      <c r="BB473" s="115">
        <v>46432000</v>
      </c>
      <c r="BC473" s="105">
        <v>46045</v>
      </c>
      <c r="BD473" s="105">
        <v>46287</v>
      </c>
      <c r="BE473" s="105">
        <f t="shared" si="18"/>
        <v>46287</v>
      </c>
      <c r="BF473" s="122"/>
      <c r="BG473" s="85" t="s">
        <v>929</v>
      </c>
      <c r="BH473" s="110">
        <v>5804000</v>
      </c>
      <c r="BI473" s="85"/>
      <c r="BJ473" s="85"/>
      <c r="BK473" s="85"/>
      <c r="BL473" s="85"/>
      <c r="BM473" s="85"/>
      <c r="BN473" s="85"/>
      <c r="BO473" s="85"/>
      <c r="BP473" s="85"/>
      <c r="BQ473" s="85"/>
      <c r="BR473" s="85"/>
      <c r="BS473" s="85"/>
      <c r="BT473" s="85"/>
      <c r="BU473" s="85"/>
      <c r="BV473" s="85"/>
      <c r="BW473" s="85"/>
      <c r="BX473" s="85"/>
      <c r="BY473" s="85"/>
      <c r="BZ473" s="85"/>
      <c r="CA473" s="85"/>
      <c r="CB473" s="85"/>
      <c r="CC473" s="85"/>
      <c r="CD473" s="85"/>
      <c r="CE473" s="85"/>
      <c r="CF473" s="85"/>
      <c r="CG473" s="85"/>
      <c r="CH473" s="85"/>
      <c r="CI473" s="85"/>
      <c r="CJ473" s="85"/>
      <c r="CK473" s="85"/>
      <c r="CL473" s="85">
        <v>0</v>
      </c>
      <c r="CM473" s="110">
        <v>46432000</v>
      </c>
      <c r="CN473" s="85"/>
      <c r="CO473" s="89">
        <v>46287</v>
      </c>
      <c r="CP473" s="89">
        <f t="shared" si="17"/>
        <v>46467</v>
      </c>
      <c r="CQ473" s="115">
        <v>46432000</v>
      </c>
      <c r="CR473" s="85" t="s">
        <v>149</v>
      </c>
      <c r="CS473" s="89">
        <v>46042</v>
      </c>
      <c r="CT473" s="128">
        <v>3344101272003</v>
      </c>
      <c r="CU473" s="85"/>
      <c r="CV473" s="85"/>
      <c r="CW473" s="85" t="s">
        <v>5356</v>
      </c>
      <c r="CX473" s="85" t="s">
        <v>203</v>
      </c>
      <c r="CY473" s="85" t="s">
        <v>235</v>
      </c>
      <c r="CZ473" s="85">
        <v>2537</v>
      </c>
      <c r="DA473" s="85" t="s">
        <v>152</v>
      </c>
      <c r="DB473" s="85">
        <v>5</v>
      </c>
      <c r="DC473" s="85" t="s">
        <v>153</v>
      </c>
      <c r="DD473" s="85"/>
      <c r="DE473" s="85"/>
      <c r="DF473" s="85"/>
      <c r="DG473" s="85"/>
      <c r="DH473" s="85"/>
      <c r="DI473" s="85"/>
      <c r="DJ473" s="85"/>
      <c r="DK473" s="85"/>
      <c r="DL473" s="85"/>
      <c r="DM473" s="85"/>
      <c r="DN473" s="85"/>
      <c r="DO473" s="85"/>
      <c r="DP473" s="85"/>
      <c r="DQ473" s="85"/>
      <c r="DR473" s="85"/>
      <c r="DS473" s="85"/>
      <c r="DT473" s="86"/>
      <c r="DU473" s="81"/>
      <c r="DV473" s="72"/>
      <c r="DW473" s="72"/>
      <c r="DX473" s="72"/>
      <c r="DY473" s="72"/>
      <c r="DZ473" s="74"/>
      <c r="EA473" s="68"/>
      <c r="EB473" s="68"/>
      <c r="EC473" s="68"/>
      <c r="ED473" s="68"/>
      <c r="EE473" s="68"/>
      <c r="EF473" s="68"/>
      <c r="EG473" s="68"/>
      <c r="EH473" s="68"/>
      <c r="EI473" s="68"/>
      <c r="EJ473" s="68"/>
      <c r="EK473" s="68"/>
    </row>
    <row r="474" spans="1:141" ht="30" customHeight="1">
      <c r="A474" s="3" t="s">
        <v>4104</v>
      </c>
      <c r="B474" s="84">
        <v>2026</v>
      </c>
      <c r="C474" s="85" t="s">
        <v>5391</v>
      </c>
      <c r="D474" s="85"/>
      <c r="E474" s="85" t="s">
        <v>125</v>
      </c>
      <c r="F474" s="85">
        <v>146548</v>
      </c>
      <c r="G474" s="89">
        <v>46042</v>
      </c>
      <c r="H474" s="85" t="s">
        <v>5345</v>
      </c>
      <c r="I474" s="85" t="s">
        <v>5392</v>
      </c>
      <c r="J474" s="92" t="s">
        <v>5393</v>
      </c>
      <c r="K474" s="92" t="s">
        <v>5394</v>
      </c>
      <c r="L474" s="85" t="s">
        <v>5395</v>
      </c>
      <c r="M474" s="85" t="s">
        <v>5350</v>
      </c>
      <c r="N474" s="85">
        <v>80111700</v>
      </c>
      <c r="O474" s="85" t="s">
        <v>5351</v>
      </c>
      <c r="P474" s="85" t="s">
        <v>5396</v>
      </c>
      <c r="Q474" s="85">
        <v>1402</v>
      </c>
      <c r="R474" s="89">
        <v>46037</v>
      </c>
      <c r="S474" s="85">
        <v>1699</v>
      </c>
      <c r="T474" s="89">
        <v>46042</v>
      </c>
      <c r="U474" s="85" t="s">
        <v>134</v>
      </c>
      <c r="V474" s="85" t="s">
        <v>135</v>
      </c>
      <c r="W474" s="85" t="s">
        <v>136</v>
      </c>
      <c r="X474" s="85">
        <v>1</v>
      </c>
      <c r="Y474" s="85" t="s">
        <v>5353</v>
      </c>
      <c r="Z474" s="85" t="s">
        <v>5395</v>
      </c>
      <c r="AA474" s="85" t="s">
        <v>138</v>
      </c>
      <c r="AB474" s="85" t="s">
        <v>164</v>
      </c>
      <c r="AC474" s="85" t="s">
        <v>203</v>
      </c>
      <c r="AD474" s="85"/>
      <c r="AE474" s="85">
        <v>1072714116</v>
      </c>
      <c r="AF474" s="85">
        <v>3</v>
      </c>
      <c r="AG474" s="89">
        <v>35576</v>
      </c>
      <c r="AH474" s="85" t="s">
        <v>5397</v>
      </c>
      <c r="AI474" s="85"/>
      <c r="AJ474" s="92" t="s">
        <v>5398</v>
      </c>
      <c r="AK474" s="85" t="s">
        <v>5399</v>
      </c>
      <c r="AL474" s="85" t="s">
        <v>3187</v>
      </c>
      <c r="AM474" s="85" t="s">
        <v>234</v>
      </c>
      <c r="AN474" s="85" t="s">
        <v>5340</v>
      </c>
      <c r="AO474" s="85">
        <v>1110505661</v>
      </c>
      <c r="AP474" s="85" t="s">
        <v>5341</v>
      </c>
      <c r="AQ474" s="85"/>
      <c r="AR474" s="85"/>
      <c r="AS474" s="89">
        <v>46062</v>
      </c>
      <c r="AT474" s="85"/>
      <c r="AU474" s="85"/>
      <c r="AV474" s="85"/>
      <c r="AW474" s="85"/>
      <c r="AX474" s="85" t="s">
        <v>5342</v>
      </c>
      <c r="AY474" s="85" t="s">
        <v>147</v>
      </c>
      <c r="AZ474" s="105">
        <v>46039</v>
      </c>
      <c r="BA474" s="105">
        <v>46041</v>
      </c>
      <c r="BB474" s="115">
        <v>46432000</v>
      </c>
      <c r="BC474" s="105">
        <v>46043</v>
      </c>
      <c r="BD474" s="105">
        <v>46285</v>
      </c>
      <c r="BE474" s="105">
        <f t="shared" si="18"/>
        <v>46285</v>
      </c>
      <c r="BF474" s="122"/>
      <c r="BG474" s="85" t="s">
        <v>929</v>
      </c>
      <c r="BH474" s="110">
        <v>5804000</v>
      </c>
      <c r="BI474" s="85"/>
      <c r="BJ474" s="85"/>
      <c r="BK474" s="85"/>
      <c r="BL474" s="85"/>
      <c r="BM474" s="85"/>
      <c r="BN474" s="85"/>
      <c r="BO474" s="85"/>
      <c r="BP474" s="85"/>
      <c r="BQ474" s="85"/>
      <c r="BR474" s="85"/>
      <c r="BS474" s="85"/>
      <c r="BT474" s="85"/>
      <c r="BU474" s="85"/>
      <c r="BV474" s="85"/>
      <c r="BW474" s="85"/>
      <c r="BX474" s="85"/>
      <c r="BY474" s="85"/>
      <c r="BZ474" s="85"/>
      <c r="CA474" s="85"/>
      <c r="CB474" s="85"/>
      <c r="CC474" s="85"/>
      <c r="CD474" s="85"/>
      <c r="CE474" s="85"/>
      <c r="CF474" s="85"/>
      <c r="CG474" s="85"/>
      <c r="CH474" s="85"/>
      <c r="CI474" s="85"/>
      <c r="CJ474" s="85"/>
      <c r="CK474" s="85"/>
      <c r="CL474" s="85">
        <v>0</v>
      </c>
      <c r="CM474" s="110">
        <v>46432000</v>
      </c>
      <c r="CN474" s="85"/>
      <c r="CO474" s="89">
        <v>46285</v>
      </c>
      <c r="CP474" s="89">
        <f t="shared" si="17"/>
        <v>46465</v>
      </c>
      <c r="CQ474" s="115">
        <v>46432000</v>
      </c>
      <c r="CR474" s="85" t="s">
        <v>149</v>
      </c>
      <c r="CS474" s="89">
        <v>46041</v>
      </c>
      <c r="CT474" s="128">
        <v>1144101275497</v>
      </c>
      <c r="CU474" s="85"/>
      <c r="CV474" s="85"/>
      <c r="CW474" s="85" t="s">
        <v>5356</v>
      </c>
      <c r="CX474" s="85" t="s">
        <v>203</v>
      </c>
      <c r="CY474" s="85" t="s">
        <v>1849</v>
      </c>
      <c r="CZ474" s="85">
        <v>2537</v>
      </c>
      <c r="DA474" s="85" t="s">
        <v>152</v>
      </c>
      <c r="DB474" s="85">
        <v>5</v>
      </c>
      <c r="DC474" s="85" t="s">
        <v>153</v>
      </c>
      <c r="DD474" s="85"/>
      <c r="DE474" s="85"/>
      <c r="DF474" s="85"/>
      <c r="DG474" s="85"/>
      <c r="DH474" s="85"/>
      <c r="DI474" s="85"/>
      <c r="DJ474" s="85"/>
      <c r="DK474" s="85"/>
      <c r="DL474" s="85"/>
      <c r="DM474" s="85"/>
      <c r="DN474" s="85"/>
      <c r="DO474" s="85"/>
      <c r="DP474" s="85"/>
      <c r="DQ474" s="85"/>
      <c r="DR474" s="85"/>
      <c r="DS474" s="85"/>
      <c r="DT474" s="86"/>
      <c r="DU474" s="81"/>
      <c r="DV474" s="72"/>
      <c r="DW474" s="72"/>
      <c r="DX474" s="72"/>
      <c r="DY474" s="72"/>
      <c r="DZ474" s="74"/>
      <c r="EA474" s="68"/>
      <c r="EB474" s="68"/>
      <c r="EC474" s="68"/>
      <c r="ED474" s="68"/>
      <c r="EE474" s="68"/>
      <c r="EF474" s="68"/>
      <c r="EG474" s="68"/>
      <c r="EH474" s="68"/>
      <c r="EI474" s="68"/>
      <c r="EJ474" s="68"/>
      <c r="EK474" s="68"/>
    </row>
    <row r="475" spans="1:141" ht="30" customHeight="1">
      <c r="A475" s="3" t="s">
        <v>4104</v>
      </c>
      <c r="B475" s="84">
        <v>2026</v>
      </c>
      <c r="C475" s="85" t="s">
        <v>5400</v>
      </c>
      <c r="D475" s="85"/>
      <c r="E475" s="85" t="s">
        <v>125</v>
      </c>
      <c r="F475" s="85">
        <v>146548</v>
      </c>
      <c r="G475" s="89">
        <v>46038</v>
      </c>
      <c r="H475" s="85" t="s">
        <v>5345</v>
      </c>
      <c r="I475" s="85" t="s">
        <v>5401</v>
      </c>
      <c r="J475" s="92" t="s">
        <v>5402</v>
      </c>
      <c r="K475" s="92" t="s">
        <v>5403</v>
      </c>
      <c r="L475" s="85" t="s">
        <v>5404</v>
      </c>
      <c r="M475" s="85" t="s">
        <v>5350</v>
      </c>
      <c r="N475" s="85">
        <v>80111700</v>
      </c>
      <c r="O475" s="85" t="s">
        <v>5351</v>
      </c>
      <c r="P475" s="85" t="s">
        <v>5405</v>
      </c>
      <c r="Q475" s="85">
        <v>1402</v>
      </c>
      <c r="R475" s="89">
        <v>46037</v>
      </c>
      <c r="S475" s="85">
        <v>1752</v>
      </c>
      <c r="T475" s="89">
        <v>46044</v>
      </c>
      <c r="U475" s="85" t="s">
        <v>134</v>
      </c>
      <c r="V475" s="85" t="s">
        <v>135</v>
      </c>
      <c r="W475" s="85" t="s">
        <v>136</v>
      </c>
      <c r="X475" s="85">
        <v>1</v>
      </c>
      <c r="Y475" s="85" t="s">
        <v>5406</v>
      </c>
      <c r="Z475" s="85" t="s">
        <v>5404</v>
      </c>
      <c r="AA475" s="85" t="s">
        <v>138</v>
      </c>
      <c r="AB475" s="85" t="s">
        <v>139</v>
      </c>
      <c r="AC475" s="85" t="s">
        <v>203</v>
      </c>
      <c r="AD475" s="85"/>
      <c r="AE475" s="85">
        <v>52183256</v>
      </c>
      <c r="AF475" s="85">
        <v>2</v>
      </c>
      <c r="AG475" s="89">
        <v>26923</v>
      </c>
      <c r="AH475" s="85" t="s">
        <v>5407</v>
      </c>
      <c r="AI475" s="85"/>
      <c r="AJ475" s="92">
        <v>3125746266</v>
      </c>
      <c r="AK475" s="85" t="s">
        <v>5408</v>
      </c>
      <c r="AL475" s="85" t="s">
        <v>3187</v>
      </c>
      <c r="AM475" s="85" t="s">
        <v>144</v>
      </c>
      <c r="AN475" s="85" t="s">
        <v>5340</v>
      </c>
      <c r="AO475" s="85">
        <v>1110505661</v>
      </c>
      <c r="AP475" s="85" t="s">
        <v>5341</v>
      </c>
      <c r="AQ475" s="85"/>
      <c r="AR475" s="85"/>
      <c r="AS475" s="89">
        <v>46062</v>
      </c>
      <c r="AT475" s="85"/>
      <c r="AU475" s="85"/>
      <c r="AV475" s="85"/>
      <c r="AW475" s="85"/>
      <c r="AX475" s="85" t="s">
        <v>5342</v>
      </c>
      <c r="AY475" s="85" t="s">
        <v>147</v>
      </c>
      <c r="AZ475" s="105">
        <v>46039</v>
      </c>
      <c r="BA475" s="105">
        <v>46042</v>
      </c>
      <c r="BB475" s="115">
        <v>46432000</v>
      </c>
      <c r="BC475" s="105">
        <v>46045</v>
      </c>
      <c r="BD475" s="105">
        <v>46287</v>
      </c>
      <c r="BE475" s="105">
        <f t="shared" si="18"/>
        <v>46287</v>
      </c>
      <c r="BF475" s="122"/>
      <c r="BG475" s="85" t="s">
        <v>929</v>
      </c>
      <c r="BH475" s="110">
        <v>5804000</v>
      </c>
      <c r="BI475" s="85"/>
      <c r="BJ475" s="85"/>
      <c r="BK475" s="85"/>
      <c r="BL475" s="85"/>
      <c r="BM475" s="85"/>
      <c r="BN475" s="85"/>
      <c r="BO475" s="85"/>
      <c r="BP475" s="85"/>
      <c r="BQ475" s="85"/>
      <c r="BR475" s="85"/>
      <c r="BS475" s="85"/>
      <c r="BT475" s="85"/>
      <c r="BU475" s="85"/>
      <c r="BV475" s="85"/>
      <c r="BW475" s="85"/>
      <c r="BX475" s="85"/>
      <c r="BY475" s="85"/>
      <c r="BZ475" s="85"/>
      <c r="CA475" s="85"/>
      <c r="CB475" s="85"/>
      <c r="CC475" s="85"/>
      <c r="CD475" s="85"/>
      <c r="CE475" s="85"/>
      <c r="CF475" s="85"/>
      <c r="CG475" s="85"/>
      <c r="CH475" s="85"/>
      <c r="CI475" s="85"/>
      <c r="CJ475" s="85"/>
      <c r="CK475" s="85"/>
      <c r="CL475" s="85">
        <v>0</v>
      </c>
      <c r="CM475" s="110">
        <v>46432000</v>
      </c>
      <c r="CN475" s="85"/>
      <c r="CO475" s="89">
        <v>46287</v>
      </c>
      <c r="CP475" s="89">
        <f t="shared" si="17"/>
        <v>46467</v>
      </c>
      <c r="CQ475" s="115">
        <v>46432000</v>
      </c>
      <c r="CR475" s="85" t="s">
        <v>172</v>
      </c>
      <c r="CS475" s="89">
        <v>46042</v>
      </c>
      <c r="CT475" s="128" t="s">
        <v>5409</v>
      </c>
      <c r="CU475" s="85"/>
      <c r="CV475" s="85"/>
      <c r="CW475" s="85" t="s">
        <v>5356</v>
      </c>
      <c r="CX475" s="85" t="s">
        <v>203</v>
      </c>
      <c r="CY475" s="85" t="s">
        <v>235</v>
      </c>
      <c r="CZ475" s="85">
        <v>2537</v>
      </c>
      <c r="DA475" s="85" t="s">
        <v>152</v>
      </c>
      <c r="DB475" s="85">
        <v>5</v>
      </c>
      <c r="DC475" s="85" t="s">
        <v>153</v>
      </c>
      <c r="DD475" s="85"/>
      <c r="DE475" s="85"/>
      <c r="DF475" s="85"/>
      <c r="DG475" s="85"/>
      <c r="DH475" s="85"/>
      <c r="DI475" s="85"/>
      <c r="DJ475" s="85"/>
      <c r="DK475" s="85"/>
      <c r="DL475" s="85"/>
      <c r="DM475" s="85"/>
      <c r="DN475" s="85"/>
      <c r="DO475" s="85"/>
      <c r="DP475" s="85"/>
      <c r="DQ475" s="85"/>
      <c r="DR475" s="85"/>
      <c r="DS475" s="85"/>
      <c r="DT475" s="86"/>
      <c r="DU475" s="81"/>
      <c r="DV475" s="72"/>
      <c r="DW475" s="72"/>
      <c r="DX475" s="72"/>
      <c r="DY475" s="72"/>
      <c r="DZ475" s="74"/>
      <c r="EA475" s="68"/>
      <c r="EB475" s="68"/>
      <c r="EC475" s="68"/>
      <c r="ED475" s="68"/>
      <c r="EE475" s="68"/>
      <c r="EF475" s="68"/>
      <c r="EG475" s="68"/>
      <c r="EH475" s="68"/>
      <c r="EI475" s="68"/>
      <c r="EJ475" s="68"/>
      <c r="EK475" s="68"/>
    </row>
    <row r="476" spans="1:141" ht="30" customHeight="1">
      <c r="A476" s="3" t="s">
        <v>4104</v>
      </c>
      <c r="B476" s="84">
        <v>2026</v>
      </c>
      <c r="C476" s="85" t="s">
        <v>5410</v>
      </c>
      <c r="D476" s="85"/>
      <c r="E476" s="85" t="s">
        <v>125</v>
      </c>
      <c r="F476" s="85">
        <v>146548</v>
      </c>
      <c r="G476" s="89">
        <v>46038</v>
      </c>
      <c r="H476" s="85" t="s">
        <v>5345</v>
      </c>
      <c r="I476" s="85" t="s">
        <v>5411</v>
      </c>
      <c r="J476" s="92" t="s">
        <v>5412</v>
      </c>
      <c r="K476" s="92" t="s">
        <v>5413</v>
      </c>
      <c r="L476" s="85" t="s">
        <v>5414</v>
      </c>
      <c r="M476" s="85" t="s">
        <v>5350</v>
      </c>
      <c r="N476" s="85">
        <v>80111700</v>
      </c>
      <c r="O476" s="85" t="s">
        <v>5351</v>
      </c>
      <c r="P476" s="85" t="s">
        <v>5415</v>
      </c>
      <c r="Q476" s="85">
        <v>1402</v>
      </c>
      <c r="R476" s="89">
        <v>46037</v>
      </c>
      <c r="S476" s="85">
        <v>1751</v>
      </c>
      <c r="T476" s="89">
        <v>46044</v>
      </c>
      <c r="U476" s="85" t="s">
        <v>134</v>
      </c>
      <c r="V476" s="85" t="s">
        <v>135</v>
      </c>
      <c r="W476" s="85" t="s">
        <v>136</v>
      </c>
      <c r="X476" s="85">
        <v>1</v>
      </c>
      <c r="Y476" s="85" t="s">
        <v>5353</v>
      </c>
      <c r="Z476" s="85" t="s">
        <v>5414</v>
      </c>
      <c r="AA476" s="85" t="s">
        <v>138</v>
      </c>
      <c r="AB476" s="85" t="s">
        <v>139</v>
      </c>
      <c r="AC476" s="85" t="s">
        <v>203</v>
      </c>
      <c r="AD476" s="85"/>
      <c r="AE476" s="85">
        <v>34547431</v>
      </c>
      <c r="AF476" s="85">
        <v>3</v>
      </c>
      <c r="AG476" s="89">
        <v>23943</v>
      </c>
      <c r="AH476" s="85" t="s">
        <v>5416</v>
      </c>
      <c r="AI476" s="85" t="e">
        <v>#REF!</v>
      </c>
      <c r="AJ476" s="92" t="s">
        <v>5417</v>
      </c>
      <c r="AK476" s="85" t="s">
        <v>5418</v>
      </c>
      <c r="AL476" s="85" t="s">
        <v>3187</v>
      </c>
      <c r="AM476" s="85" t="s">
        <v>5419</v>
      </c>
      <c r="AN476" s="85" t="s">
        <v>5340</v>
      </c>
      <c r="AO476" s="85">
        <v>1110505661</v>
      </c>
      <c r="AP476" s="85" t="s">
        <v>5341</v>
      </c>
      <c r="AQ476" s="85"/>
      <c r="AR476" s="85"/>
      <c r="AS476" s="89">
        <v>46062</v>
      </c>
      <c r="AT476" s="85"/>
      <c r="AU476" s="85"/>
      <c r="AV476" s="85"/>
      <c r="AW476" s="85"/>
      <c r="AX476" s="85" t="s">
        <v>5342</v>
      </c>
      <c r="AY476" s="85" t="s">
        <v>147</v>
      </c>
      <c r="AZ476" s="105">
        <v>46039</v>
      </c>
      <c r="BA476" s="105">
        <v>46044</v>
      </c>
      <c r="BB476" s="115">
        <v>46432000</v>
      </c>
      <c r="BC476" s="105">
        <v>46045</v>
      </c>
      <c r="BD476" s="105">
        <v>46287</v>
      </c>
      <c r="BE476" s="105">
        <f t="shared" si="18"/>
        <v>46287</v>
      </c>
      <c r="BF476" s="122"/>
      <c r="BG476" s="85" t="s">
        <v>929</v>
      </c>
      <c r="BH476" s="110">
        <v>5804000</v>
      </c>
      <c r="BI476" s="85"/>
      <c r="BJ476" s="85"/>
      <c r="BK476" s="85"/>
      <c r="BL476" s="85"/>
      <c r="BM476" s="85"/>
      <c r="BN476" s="85"/>
      <c r="BO476" s="85"/>
      <c r="BP476" s="85"/>
      <c r="BQ476" s="85"/>
      <c r="BR476" s="85"/>
      <c r="BS476" s="85"/>
      <c r="BT476" s="85"/>
      <c r="BU476" s="85"/>
      <c r="BV476" s="85"/>
      <c r="BW476" s="85"/>
      <c r="BX476" s="85"/>
      <c r="BY476" s="85"/>
      <c r="BZ476" s="85"/>
      <c r="CA476" s="85"/>
      <c r="CB476" s="85"/>
      <c r="CC476" s="85"/>
      <c r="CD476" s="85"/>
      <c r="CE476" s="85"/>
      <c r="CF476" s="85"/>
      <c r="CG476" s="85"/>
      <c r="CH476" s="85"/>
      <c r="CI476" s="85"/>
      <c r="CJ476" s="85"/>
      <c r="CK476" s="85"/>
      <c r="CL476" s="85">
        <v>0</v>
      </c>
      <c r="CM476" s="110">
        <v>46432000</v>
      </c>
      <c r="CN476" s="85"/>
      <c r="CO476" s="89">
        <v>46287</v>
      </c>
      <c r="CP476" s="89">
        <f t="shared" si="17"/>
        <v>46467</v>
      </c>
      <c r="CQ476" s="115">
        <v>46432000</v>
      </c>
      <c r="CR476" s="85" t="s">
        <v>172</v>
      </c>
      <c r="CS476" s="89">
        <v>46044</v>
      </c>
      <c r="CT476" s="128" t="s">
        <v>5420</v>
      </c>
      <c r="CU476" s="85"/>
      <c r="CV476" s="85"/>
      <c r="CW476" s="85" t="s">
        <v>5356</v>
      </c>
      <c r="CX476" s="85" t="s">
        <v>203</v>
      </c>
      <c r="CY476" s="85" t="s">
        <v>5421</v>
      </c>
      <c r="CZ476" s="85">
        <v>2537</v>
      </c>
      <c r="DA476" s="85" t="s">
        <v>152</v>
      </c>
      <c r="DB476" s="85">
        <v>5</v>
      </c>
      <c r="DC476" s="85" t="s">
        <v>153</v>
      </c>
      <c r="DD476" s="85"/>
      <c r="DE476" s="85"/>
      <c r="DF476" s="85"/>
      <c r="DG476" s="85"/>
      <c r="DH476" s="85"/>
      <c r="DI476" s="85"/>
      <c r="DJ476" s="85"/>
      <c r="DK476" s="85"/>
      <c r="DL476" s="85"/>
      <c r="DM476" s="85"/>
      <c r="DN476" s="85"/>
      <c r="DO476" s="85"/>
      <c r="DP476" s="85"/>
      <c r="DQ476" s="85"/>
      <c r="DR476" s="85"/>
      <c r="DS476" s="85"/>
      <c r="DT476" s="86"/>
      <c r="DU476" s="81"/>
      <c r="DV476" s="72"/>
      <c r="DW476" s="72"/>
      <c r="DX476" s="72"/>
      <c r="DY476" s="72"/>
      <c r="DZ476" s="74"/>
      <c r="EA476" s="68"/>
      <c r="EB476" s="68"/>
      <c r="EC476" s="68"/>
      <c r="ED476" s="68"/>
      <c r="EE476" s="68"/>
      <c r="EF476" s="68"/>
      <c r="EG476" s="68"/>
      <c r="EH476" s="68"/>
      <c r="EI476" s="68"/>
      <c r="EJ476" s="68"/>
      <c r="EK476" s="68"/>
    </row>
    <row r="477" spans="1:141" ht="30" customHeight="1">
      <c r="A477" s="3" t="s">
        <v>4104</v>
      </c>
      <c r="B477" s="84">
        <v>2026</v>
      </c>
      <c r="C477" s="85" t="s">
        <v>5422</v>
      </c>
      <c r="D477" s="85"/>
      <c r="E477" s="85" t="s">
        <v>125</v>
      </c>
      <c r="F477" s="85">
        <v>146548</v>
      </c>
      <c r="G477" s="89">
        <v>46038</v>
      </c>
      <c r="H477" s="85" t="s">
        <v>5345</v>
      </c>
      <c r="I477" s="85" t="s">
        <v>5423</v>
      </c>
      <c r="J477" s="92" t="s">
        <v>5424</v>
      </c>
      <c r="K477" s="92" t="s">
        <v>5425</v>
      </c>
      <c r="L477" s="85" t="s">
        <v>5426</v>
      </c>
      <c r="M477" s="85" t="s">
        <v>5350</v>
      </c>
      <c r="N477" s="85">
        <v>80111700</v>
      </c>
      <c r="O477" s="85" t="s">
        <v>5351</v>
      </c>
      <c r="P477" s="85" t="s">
        <v>5427</v>
      </c>
      <c r="Q477" s="85">
        <v>1402</v>
      </c>
      <c r="R477" s="89">
        <v>46037</v>
      </c>
      <c r="S477" s="85">
        <v>1700</v>
      </c>
      <c r="T477" s="89">
        <v>46042</v>
      </c>
      <c r="U477" s="85" t="s">
        <v>134</v>
      </c>
      <c r="V477" s="85" t="s">
        <v>135</v>
      </c>
      <c r="W477" s="85" t="s">
        <v>136</v>
      </c>
      <c r="X477" s="85">
        <v>1</v>
      </c>
      <c r="Y477" s="85" t="s">
        <v>5353</v>
      </c>
      <c r="Z477" s="85" t="s">
        <v>5426</v>
      </c>
      <c r="AA477" s="85" t="s">
        <v>138</v>
      </c>
      <c r="AB477" s="85" t="s">
        <v>139</v>
      </c>
      <c r="AC477" s="85" t="s">
        <v>203</v>
      </c>
      <c r="AD477" s="85"/>
      <c r="AE477" s="85">
        <v>52395443</v>
      </c>
      <c r="AF477" s="85">
        <v>3</v>
      </c>
      <c r="AG477" s="89">
        <v>28830</v>
      </c>
      <c r="AH477" s="85" t="s">
        <v>5428</v>
      </c>
      <c r="AI477" s="85"/>
      <c r="AJ477" s="92" t="s">
        <v>5429</v>
      </c>
      <c r="AK477" s="85" t="s">
        <v>5430</v>
      </c>
      <c r="AL477" s="85" t="s">
        <v>3187</v>
      </c>
      <c r="AM477" s="85" t="s">
        <v>144</v>
      </c>
      <c r="AN477" s="85" t="s">
        <v>5340</v>
      </c>
      <c r="AO477" s="85">
        <v>1110505661</v>
      </c>
      <c r="AP477" s="85" t="s">
        <v>5341</v>
      </c>
      <c r="AQ477" s="85"/>
      <c r="AR477" s="85"/>
      <c r="AS477" s="89">
        <v>46062</v>
      </c>
      <c r="AT477" s="85"/>
      <c r="AU477" s="85"/>
      <c r="AV477" s="85"/>
      <c r="AW477" s="85"/>
      <c r="AX477" s="85" t="s">
        <v>5342</v>
      </c>
      <c r="AY477" s="85" t="s">
        <v>147</v>
      </c>
      <c r="AZ477" s="105">
        <v>46039</v>
      </c>
      <c r="BA477" s="105">
        <v>46042</v>
      </c>
      <c r="BB477" s="115">
        <v>46432000</v>
      </c>
      <c r="BC477" s="105">
        <v>46043</v>
      </c>
      <c r="BD477" s="105">
        <v>46285</v>
      </c>
      <c r="BE477" s="105">
        <f t="shared" si="18"/>
        <v>46285</v>
      </c>
      <c r="BF477" s="122"/>
      <c r="BG477" s="85" t="s">
        <v>929</v>
      </c>
      <c r="BH477" s="110">
        <v>5804000</v>
      </c>
      <c r="BI477" s="85"/>
      <c r="BJ477" s="85"/>
      <c r="BK477" s="85"/>
      <c r="BL477" s="85"/>
      <c r="BM477" s="85"/>
      <c r="BN477" s="85"/>
      <c r="BO477" s="85"/>
      <c r="BP477" s="85"/>
      <c r="BQ477" s="85"/>
      <c r="BR477" s="85"/>
      <c r="BS477" s="85"/>
      <c r="BT477" s="85"/>
      <c r="BU477" s="85"/>
      <c r="BV477" s="85"/>
      <c r="BW477" s="85"/>
      <c r="BX477" s="85"/>
      <c r="BY477" s="85"/>
      <c r="BZ477" s="85"/>
      <c r="CA477" s="85"/>
      <c r="CB477" s="85"/>
      <c r="CC477" s="85"/>
      <c r="CD477" s="85"/>
      <c r="CE477" s="85"/>
      <c r="CF477" s="85"/>
      <c r="CG477" s="85"/>
      <c r="CH477" s="85"/>
      <c r="CI477" s="85"/>
      <c r="CJ477" s="85"/>
      <c r="CK477" s="85"/>
      <c r="CL477" s="85">
        <v>0</v>
      </c>
      <c r="CM477" s="110">
        <v>46432000</v>
      </c>
      <c r="CN477" s="85"/>
      <c r="CO477" s="89">
        <v>46285</v>
      </c>
      <c r="CP477" s="89">
        <f t="shared" si="17"/>
        <v>46465</v>
      </c>
      <c r="CQ477" s="115">
        <v>46432000</v>
      </c>
      <c r="CR477" s="85" t="s">
        <v>223</v>
      </c>
      <c r="CS477" s="89">
        <v>46041</v>
      </c>
      <c r="CT477" s="128">
        <v>3346101070226</v>
      </c>
      <c r="CU477" s="85"/>
      <c r="CV477" s="85"/>
      <c r="CW477" s="85" t="s">
        <v>5356</v>
      </c>
      <c r="CX477" s="85" t="s">
        <v>203</v>
      </c>
      <c r="CY477" s="85" t="s">
        <v>1053</v>
      </c>
      <c r="CZ477" s="85">
        <v>2537</v>
      </c>
      <c r="DA477" s="85" t="s">
        <v>152</v>
      </c>
      <c r="DB477" s="85">
        <v>5</v>
      </c>
      <c r="DC477" s="85" t="s">
        <v>153</v>
      </c>
      <c r="DD477" s="85"/>
      <c r="DE477" s="85"/>
      <c r="DF477" s="85"/>
      <c r="DG477" s="85"/>
      <c r="DH477" s="85"/>
      <c r="DI477" s="85"/>
      <c r="DJ477" s="85"/>
      <c r="DK477" s="85"/>
      <c r="DL477" s="85"/>
      <c r="DM477" s="85"/>
      <c r="DN477" s="85"/>
      <c r="DO477" s="85"/>
      <c r="DP477" s="85"/>
      <c r="DQ477" s="85"/>
      <c r="DR477" s="85"/>
      <c r="DS477" s="85"/>
      <c r="DT477" s="86"/>
      <c r="DU477" s="81"/>
      <c r="DV477" s="72"/>
      <c r="DW477" s="72"/>
      <c r="DX477" s="72"/>
      <c r="DY477" s="72"/>
      <c r="DZ477" s="74"/>
      <c r="EA477" s="68"/>
      <c r="EB477" s="68"/>
      <c r="EC477" s="68"/>
      <c r="ED477" s="68"/>
      <c r="EE477" s="68"/>
      <c r="EF477" s="68"/>
      <c r="EG477" s="68"/>
      <c r="EH477" s="68"/>
      <c r="EI477" s="68"/>
      <c r="EJ477" s="68"/>
      <c r="EK477" s="68"/>
    </row>
    <row r="478" spans="1:141" ht="30" customHeight="1">
      <c r="A478" s="3" t="s">
        <v>4104</v>
      </c>
      <c r="B478" s="84">
        <v>2026</v>
      </c>
      <c r="C478" s="85" t="s">
        <v>5431</v>
      </c>
      <c r="D478" s="85"/>
      <c r="E478" s="85" t="s">
        <v>125</v>
      </c>
      <c r="F478" s="85">
        <v>146548</v>
      </c>
      <c r="G478" s="89">
        <v>46038</v>
      </c>
      <c r="H478" s="85" t="s">
        <v>5345</v>
      </c>
      <c r="I478" s="85" t="s">
        <v>5432</v>
      </c>
      <c r="J478" s="92" t="s">
        <v>5433</v>
      </c>
      <c r="K478" s="92" t="s">
        <v>5434</v>
      </c>
      <c r="L478" s="85" t="s">
        <v>5435</v>
      </c>
      <c r="M478" s="85" t="s">
        <v>5350</v>
      </c>
      <c r="N478" s="85">
        <v>80111700</v>
      </c>
      <c r="O478" s="85" t="s">
        <v>5351</v>
      </c>
      <c r="P478" s="85" t="s">
        <v>5436</v>
      </c>
      <c r="Q478" s="85">
        <v>1402</v>
      </c>
      <c r="R478" s="89">
        <v>46037</v>
      </c>
      <c r="S478" s="85">
        <v>1750</v>
      </c>
      <c r="T478" s="89">
        <v>46044</v>
      </c>
      <c r="U478" s="85" t="s">
        <v>134</v>
      </c>
      <c r="V478" s="85" t="s">
        <v>135</v>
      </c>
      <c r="W478" s="85" t="s">
        <v>136</v>
      </c>
      <c r="X478" s="85">
        <v>1</v>
      </c>
      <c r="Y478" s="85" t="s">
        <v>5353</v>
      </c>
      <c r="Z478" s="85" t="s">
        <v>5435</v>
      </c>
      <c r="AA478" s="85" t="s">
        <v>138</v>
      </c>
      <c r="AB478" s="85" t="s">
        <v>164</v>
      </c>
      <c r="AC478" s="85" t="s">
        <v>846</v>
      </c>
      <c r="AD478" s="85"/>
      <c r="AE478" s="85">
        <v>71215825</v>
      </c>
      <c r="AF478" s="85">
        <v>1</v>
      </c>
      <c r="AG478" s="89">
        <v>28737</v>
      </c>
      <c r="AH478" s="85" t="s">
        <v>5437</v>
      </c>
      <c r="AI478" s="85"/>
      <c r="AJ478" s="92">
        <v>3503488860</v>
      </c>
      <c r="AK478" s="85" t="s">
        <v>5438</v>
      </c>
      <c r="AL478" s="85" t="s">
        <v>3187</v>
      </c>
      <c r="AM478" s="85" t="s">
        <v>385</v>
      </c>
      <c r="AN478" s="85" t="s">
        <v>5340</v>
      </c>
      <c r="AO478" s="85">
        <v>1110505661</v>
      </c>
      <c r="AP478" s="85" t="s">
        <v>5341</v>
      </c>
      <c r="AQ478" s="85"/>
      <c r="AR478" s="85"/>
      <c r="AS478" s="89">
        <v>46062</v>
      </c>
      <c r="AT478" s="85"/>
      <c r="AU478" s="85"/>
      <c r="AV478" s="85"/>
      <c r="AW478" s="85"/>
      <c r="AX478" s="85" t="s">
        <v>5342</v>
      </c>
      <c r="AY478" s="85" t="s">
        <v>147</v>
      </c>
      <c r="AZ478" s="105">
        <v>46039</v>
      </c>
      <c r="BA478" s="105">
        <v>46042</v>
      </c>
      <c r="BB478" s="115">
        <v>46432000</v>
      </c>
      <c r="BC478" s="105">
        <v>46045</v>
      </c>
      <c r="BD478" s="105">
        <v>46287</v>
      </c>
      <c r="BE478" s="105">
        <f t="shared" si="18"/>
        <v>46287</v>
      </c>
      <c r="BF478" s="122"/>
      <c r="BG478" s="85" t="s">
        <v>929</v>
      </c>
      <c r="BH478" s="110">
        <v>5804000</v>
      </c>
      <c r="BI478" s="85"/>
      <c r="BJ478" s="85"/>
      <c r="BK478" s="85"/>
      <c r="BL478" s="85"/>
      <c r="BM478" s="85"/>
      <c r="BN478" s="85"/>
      <c r="BO478" s="85"/>
      <c r="BP478" s="85"/>
      <c r="BQ478" s="85"/>
      <c r="BR478" s="85"/>
      <c r="BS478" s="85"/>
      <c r="BT478" s="85"/>
      <c r="BU478" s="85"/>
      <c r="BV478" s="85"/>
      <c r="BW478" s="85"/>
      <c r="BX478" s="85"/>
      <c r="BY478" s="85"/>
      <c r="BZ478" s="85"/>
      <c r="CA478" s="85"/>
      <c r="CB478" s="85"/>
      <c r="CC478" s="85"/>
      <c r="CD478" s="85"/>
      <c r="CE478" s="85"/>
      <c r="CF478" s="85"/>
      <c r="CG478" s="85"/>
      <c r="CH478" s="85"/>
      <c r="CI478" s="85"/>
      <c r="CJ478" s="85"/>
      <c r="CK478" s="85"/>
      <c r="CL478" s="85">
        <v>0</v>
      </c>
      <c r="CM478" s="110">
        <v>46432000</v>
      </c>
      <c r="CN478" s="85"/>
      <c r="CO478" s="89">
        <v>46287</v>
      </c>
      <c r="CP478" s="89">
        <f t="shared" si="17"/>
        <v>46467</v>
      </c>
      <c r="CQ478" s="115">
        <v>46432000</v>
      </c>
      <c r="CR478" s="85" t="s">
        <v>223</v>
      </c>
      <c r="CS478" s="89">
        <v>46042</v>
      </c>
      <c r="CT478" s="128">
        <v>1846101033233</v>
      </c>
      <c r="CU478" s="85"/>
      <c r="CV478" s="85"/>
      <c r="CW478" s="85" t="s">
        <v>5356</v>
      </c>
      <c r="CX478" s="85" t="s">
        <v>846</v>
      </c>
      <c r="CY478" s="85" t="s">
        <v>4312</v>
      </c>
      <c r="CZ478" s="85">
        <v>2537</v>
      </c>
      <c r="DA478" s="85" t="s">
        <v>152</v>
      </c>
      <c r="DB478" s="85">
        <v>5</v>
      </c>
      <c r="DC478" s="85" t="s">
        <v>153</v>
      </c>
      <c r="DD478" s="85"/>
      <c r="DE478" s="85"/>
      <c r="DF478" s="85"/>
      <c r="DG478" s="85"/>
      <c r="DH478" s="85"/>
      <c r="DI478" s="85"/>
      <c r="DJ478" s="85"/>
      <c r="DK478" s="85"/>
      <c r="DL478" s="85"/>
      <c r="DM478" s="85"/>
      <c r="DN478" s="85"/>
      <c r="DO478" s="85"/>
      <c r="DP478" s="85"/>
      <c r="DQ478" s="85"/>
      <c r="DR478" s="85"/>
      <c r="DS478" s="85"/>
      <c r="DT478" s="86"/>
      <c r="DU478" s="81"/>
      <c r="DV478" s="72"/>
      <c r="DW478" s="72"/>
      <c r="DX478" s="72"/>
      <c r="DY478" s="72"/>
      <c r="DZ478" s="74"/>
      <c r="EA478" s="68"/>
      <c r="EB478" s="68"/>
      <c r="EC478" s="68"/>
      <c r="ED478" s="68"/>
      <c r="EE478" s="68"/>
      <c r="EF478" s="68"/>
      <c r="EG478" s="68"/>
      <c r="EH478" s="68"/>
      <c r="EI478" s="68"/>
      <c r="EJ478" s="68"/>
      <c r="EK478" s="68"/>
    </row>
    <row r="479" spans="1:141" ht="30" customHeight="1">
      <c r="A479" s="3" t="s">
        <v>4104</v>
      </c>
      <c r="B479" s="84">
        <v>2026</v>
      </c>
      <c r="C479" s="85" t="s">
        <v>5439</v>
      </c>
      <c r="D479" s="85"/>
      <c r="E479" s="85" t="s">
        <v>125</v>
      </c>
      <c r="F479" s="85">
        <v>146571</v>
      </c>
      <c r="G479" s="89">
        <v>46038</v>
      </c>
      <c r="H479" s="85" t="s">
        <v>5440</v>
      </c>
      <c r="I479" s="85" t="s">
        <v>5441</v>
      </c>
      <c r="J479" s="92" t="s">
        <v>5442</v>
      </c>
      <c r="K479" s="92" t="s">
        <v>5443</v>
      </c>
      <c r="L479" s="85" t="s">
        <v>5444</v>
      </c>
      <c r="M479" s="85" t="s">
        <v>5445</v>
      </c>
      <c r="N479" s="85">
        <v>80111700</v>
      </c>
      <c r="O479" s="85" t="s">
        <v>5446</v>
      </c>
      <c r="P479" s="85" t="s">
        <v>5447</v>
      </c>
      <c r="Q479" s="85">
        <v>83</v>
      </c>
      <c r="R479" s="89">
        <v>46028</v>
      </c>
      <c r="S479" s="85">
        <v>1701</v>
      </c>
      <c r="T479" s="89">
        <v>46042</v>
      </c>
      <c r="U479" s="85" t="s">
        <v>134</v>
      </c>
      <c r="V479" s="85" t="s">
        <v>135</v>
      </c>
      <c r="W479" s="85" t="s">
        <v>460</v>
      </c>
      <c r="X479" s="85">
        <v>1</v>
      </c>
      <c r="Y479" s="85" t="s">
        <v>5448</v>
      </c>
      <c r="Z479" s="85" t="s">
        <v>5444</v>
      </c>
      <c r="AA479" s="85" t="s">
        <v>138</v>
      </c>
      <c r="AB479" s="85" t="s">
        <v>164</v>
      </c>
      <c r="AC479" s="85" t="s">
        <v>203</v>
      </c>
      <c r="AD479" s="85"/>
      <c r="AE479" s="85">
        <v>1015436265</v>
      </c>
      <c r="AF479" s="85">
        <v>2</v>
      </c>
      <c r="AG479" s="89">
        <v>33927</v>
      </c>
      <c r="AH479" s="85" t="s">
        <v>5449</v>
      </c>
      <c r="AI479" s="85"/>
      <c r="AJ479" s="92">
        <v>3024629957</v>
      </c>
      <c r="AK479" s="85" t="s">
        <v>5450</v>
      </c>
      <c r="AL479" s="85" t="s">
        <v>3187</v>
      </c>
      <c r="AM479" s="85" t="s">
        <v>144</v>
      </c>
      <c r="AN479" s="85" t="s">
        <v>5340</v>
      </c>
      <c r="AO479" s="85">
        <v>1110505661</v>
      </c>
      <c r="AP479" s="85" t="s">
        <v>5341</v>
      </c>
      <c r="AQ479" s="85"/>
      <c r="AR479" s="85"/>
      <c r="AS479" s="89">
        <v>46062</v>
      </c>
      <c r="AT479" s="85"/>
      <c r="AU479" s="85"/>
      <c r="AV479" s="85"/>
      <c r="AW479" s="85"/>
      <c r="AX479" s="85" t="s">
        <v>5342</v>
      </c>
      <c r="AY479" s="85" t="s">
        <v>147</v>
      </c>
      <c r="AZ479" s="105">
        <v>46036</v>
      </c>
      <c r="BA479" s="105">
        <v>46038</v>
      </c>
      <c r="BB479" s="115">
        <v>37136000</v>
      </c>
      <c r="BC479" s="105">
        <v>46043</v>
      </c>
      <c r="BD479" s="105">
        <v>46281</v>
      </c>
      <c r="BE479" s="105">
        <f t="shared" si="18"/>
        <v>46281</v>
      </c>
      <c r="BF479" s="122"/>
      <c r="BG479" s="85" t="s">
        <v>929</v>
      </c>
      <c r="BH479" s="110">
        <v>4642000</v>
      </c>
      <c r="BI479" s="85"/>
      <c r="BJ479" s="85"/>
      <c r="BK479" s="85"/>
      <c r="BL479" s="85"/>
      <c r="BM479" s="85"/>
      <c r="BN479" s="85"/>
      <c r="BO479" s="85"/>
      <c r="BP479" s="85"/>
      <c r="BQ479" s="85"/>
      <c r="BR479" s="85"/>
      <c r="BS479" s="85"/>
      <c r="BT479" s="85"/>
      <c r="BU479" s="85"/>
      <c r="BV479" s="85"/>
      <c r="BW479" s="85"/>
      <c r="BX479" s="85"/>
      <c r="BY479" s="85"/>
      <c r="BZ479" s="85"/>
      <c r="CA479" s="85"/>
      <c r="CB479" s="85"/>
      <c r="CC479" s="85"/>
      <c r="CD479" s="85"/>
      <c r="CE479" s="85"/>
      <c r="CF479" s="85"/>
      <c r="CG479" s="85"/>
      <c r="CH479" s="85"/>
      <c r="CI479" s="85"/>
      <c r="CJ479" s="85"/>
      <c r="CK479" s="85"/>
      <c r="CL479" s="85">
        <v>0</v>
      </c>
      <c r="CM479" s="110">
        <v>37136000</v>
      </c>
      <c r="CN479" s="85"/>
      <c r="CO479" s="89">
        <v>46281</v>
      </c>
      <c r="CP479" s="89">
        <f t="shared" si="17"/>
        <v>46461</v>
      </c>
      <c r="CQ479" s="115">
        <v>37136000</v>
      </c>
      <c r="CR479" s="85" t="s">
        <v>149</v>
      </c>
      <c r="CS479" s="89">
        <v>46037</v>
      </c>
      <c r="CT479" s="128">
        <v>1846101032690</v>
      </c>
      <c r="CU479" s="85"/>
      <c r="CV479" s="85"/>
      <c r="CW479" s="85" t="s">
        <v>5451</v>
      </c>
      <c r="CX479" s="85" t="s">
        <v>203</v>
      </c>
      <c r="CY479" s="85" t="s">
        <v>550</v>
      </c>
      <c r="CZ479" s="85">
        <v>2537</v>
      </c>
      <c r="DA479" s="85" t="s">
        <v>152</v>
      </c>
      <c r="DB479" s="85">
        <v>5</v>
      </c>
      <c r="DC479" s="85" t="s">
        <v>153</v>
      </c>
      <c r="DD479" s="85"/>
      <c r="DE479" s="85"/>
      <c r="DF479" s="85"/>
      <c r="DG479" s="85"/>
      <c r="DH479" s="85"/>
      <c r="DI479" s="85"/>
      <c r="DJ479" s="85"/>
      <c r="DK479" s="85"/>
      <c r="DL479" s="85"/>
      <c r="DM479" s="85"/>
      <c r="DN479" s="85"/>
      <c r="DO479" s="85"/>
      <c r="DP479" s="85"/>
      <c r="DQ479" s="85"/>
      <c r="DR479" s="85"/>
      <c r="DS479" s="85"/>
      <c r="DT479" s="86"/>
      <c r="DU479" s="81"/>
      <c r="DV479" s="72"/>
      <c r="DW479" s="72"/>
      <c r="DX479" s="72"/>
      <c r="DY479" s="72"/>
      <c r="DZ479" s="74"/>
      <c r="EA479" s="68"/>
      <c r="EB479" s="68"/>
      <c r="EC479" s="68"/>
      <c r="ED479" s="68"/>
      <c r="EE479" s="68"/>
      <c r="EF479" s="68"/>
      <c r="EG479" s="68"/>
      <c r="EH479" s="68"/>
      <c r="EI479" s="68"/>
      <c r="EJ479" s="68"/>
      <c r="EK479" s="68"/>
    </row>
    <row r="480" spans="1:141" ht="30" customHeight="1">
      <c r="A480" s="3" t="s">
        <v>4104</v>
      </c>
      <c r="B480" s="84">
        <v>2026</v>
      </c>
      <c r="C480" s="85" t="s">
        <v>5452</v>
      </c>
      <c r="D480" s="85"/>
      <c r="E480" s="85" t="s">
        <v>125</v>
      </c>
      <c r="F480" s="85">
        <v>146572</v>
      </c>
      <c r="G480" s="89">
        <v>46033</v>
      </c>
      <c r="H480" s="85" t="s">
        <v>5453</v>
      </c>
      <c r="I480" s="85" t="s">
        <v>5454</v>
      </c>
      <c r="J480" s="92" t="s">
        <v>5455</v>
      </c>
      <c r="K480" s="92" t="s">
        <v>5456</v>
      </c>
      <c r="L480" s="85" t="s">
        <v>5457</v>
      </c>
      <c r="M480" s="85" t="s">
        <v>5458</v>
      </c>
      <c r="N480" s="85">
        <v>80111700</v>
      </c>
      <c r="O480" s="85" t="s">
        <v>5459</v>
      </c>
      <c r="P480" s="85" t="s">
        <v>5460</v>
      </c>
      <c r="Q480" s="85">
        <v>84</v>
      </c>
      <c r="R480" s="89">
        <v>46028</v>
      </c>
      <c r="S480" s="85">
        <v>1702</v>
      </c>
      <c r="T480" s="89">
        <v>46042</v>
      </c>
      <c r="U480" s="85" t="s">
        <v>134</v>
      </c>
      <c r="V480" s="85" t="s">
        <v>135</v>
      </c>
      <c r="W480" s="85" t="s">
        <v>460</v>
      </c>
      <c r="X480" s="85">
        <v>1</v>
      </c>
      <c r="Y480" s="85" t="s">
        <v>5461</v>
      </c>
      <c r="Z480" s="85" t="s">
        <v>5457</v>
      </c>
      <c r="AA480" s="85" t="s">
        <v>138</v>
      </c>
      <c r="AB480" s="85" t="s">
        <v>164</v>
      </c>
      <c r="AC480" s="85" t="s">
        <v>447</v>
      </c>
      <c r="AD480" s="85"/>
      <c r="AE480" s="85">
        <v>1031802174</v>
      </c>
      <c r="AF480" s="85">
        <v>9</v>
      </c>
      <c r="AG480" s="89">
        <v>32112</v>
      </c>
      <c r="AH480" s="85" t="s">
        <v>5462</v>
      </c>
      <c r="AI480" s="85"/>
      <c r="AJ480" s="92">
        <v>3042396000</v>
      </c>
      <c r="AK480" s="85" t="s">
        <v>5463</v>
      </c>
      <c r="AL480" s="85" t="s">
        <v>3187</v>
      </c>
      <c r="AM480" s="85" t="s">
        <v>144</v>
      </c>
      <c r="AN480" s="85" t="s">
        <v>5340</v>
      </c>
      <c r="AO480" s="85">
        <v>1110505661</v>
      </c>
      <c r="AP480" s="85" t="s">
        <v>5341</v>
      </c>
      <c r="AQ480" s="85"/>
      <c r="AR480" s="85"/>
      <c r="AS480" s="89">
        <v>46062</v>
      </c>
      <c r="AT480" s="85"/>
      <c r="AU480" s="85"/>
      <c r="AV480" s="85"/>
      <c r="AW480" s="85"/>
      <c r="AX480" s="85" t="s">
        <v>5342</v>
      </c>
      <c r="AY480" s="85" t="s">
        <v>147</v>
      </c>
      <c r="AZ480" s="105">
        <v>46038</v>
      </c>
      <c r="BA480" s="105">
        <v>46038</v>
      </c>
      <c r="BB480" s="115">
        <v>28840000</v>
      </c>
      <c r="BC480" s="105">
        <v>46043</v>
      </c>
      <c r="BD480" s="105">
        <v>46285</v>
      </c>
      <c r="BE480" s="105">
        <f t="shared" si="18"/>
        <v>46285</v>
      </c>
      <c r="BF480" s="122"/>
      <c r="BG480" s="85" t="s">
        <v>929</v>
      </c>
      <c r="BH480" s="110">
        <v>3605000</v>
      </c>
      <c r="BI480" s="85"/>
      <c r="BJ480" s="85"/>
      <c r="BK480" s="85"/>
      <c r="BL480" s="85"/>
      <c r="BM480" s="85"/>
      <c r="BN480" s="85"/>
      <c r="BO480" s="85"/>
      <c r="BP480" s="85"/>
      <c r="BQ480" s="85"/>
      <c r="BR480" s="85"/>
      <c r="BS480" s="85"/>
      <c r="BT480" s="85"/>
      <c r="BU480" s="85"/>
      <c r="BV480" s="85"/>
      <c r="BW480" s="85"/>
      <c r="BX480" s="85"/>
      <c r="BY480" s="85"/>
      <c r="BZ480" s="85"/>
      <c r="CA480" s="85"/>
      <c r="CB480" s="85"/>
      <c r="CC480" s="85"/>
      <c r="CD480" s="85"/>
      <c r="CE480" s="85"/>
      <c r="CF480" s="85"/>
      <c r="CG480" s="85"/>
      <c r="CH480" s="85"/>
      <c r="CI480" s="85"/>
      <c r="CJ480" s="85"/>
      <c r="CK480" s="85"/>
      <c r="CL480" s="85">
        <v>0</v>
      </c>
      <c r="CM480" s="110">
        <v>28840000</v>
      </c>
      <c r="CN480" s="85"/>
      <c r="CO480" s="89">
        <v>46285</v>
      </c>
      <c r="CP480" s="89">
        <f t="shared" si="17"/>
        <v>46465</v>
      </c>
      <c r="CQ480" s="115">
        <v>28840000</v>
      </c>
      <c r="CR480" s="85" t="s">
        <v>223</v>
      </c>
      <c r="CS480" s="89">
        <v>46041</v>
      </c>
      <c r="CT480" s="128">
        <v>1846101033008</v>
      </c>
      <c r="CU480" s="85"/>
      <c r="CV480" s="85"/>
      <c r="CW480" s="85" t="s">
        <v>5464</v>
      </c>
      <c r="CX480" s="85" t="s">
        <v>447</v>
      </c>
      <c r="CY480" s="85" t="s">
        <v>324</v>
      </c>
      <c r="CZ480" s="85">
        <v>2537</v>
      </c>
      <c r="DA480" s="85" t="s">
        <v>152</v>
      </c>
      <c r="DB480" s="85">
        <v>5</v>
      </c>
      <c r="DC480" s="85" t="s">
        <v>153</v>
      </c>
      <c r="DD480" s="85"/>
      <c r="DE480" s="85"/>
      <c r="DF480" s="85"/>
      <c r="DG480" s="85"/>
      <c r="DH480" s="85"/>
      <c r="DI480" s="85"/>
      <c r="DJ480" s="85"/>
      <c r="DK480" s="85"/>
      <c r="DL480" s="85"/>
      <c r="DM480" s="85"/>
      <c r="DN480" s="85"/>
      <c r="DO480" s="85"/>
      <c r="DP480" s="85"/>
      <c r="DQ480" s="85"/>
      <c r="DR480" s="85"/>
      <c r="DS480" s="85"/>
      <c r="DT480" s="86"/>
      <c r="DU480" s="81"/>
      <c r="DV480" s="72"/>
      <c r="DW480" s="72"/>
      <c r="DX480" s="72"/>
      <c r="DY480" s="72"/>
      <c r="DZ480" s="74"/>
      <c r="EA480" s="68"/>
      <c r="EB480" s="68"/>
      <c r="EC480" s="68"/>
      <c r="ED480" s="68"/>
      <c r="EE480" s="68"/>
      <c r="EF480" s="68"/>
      <c r="EG480" s="68"/>
      <c r="EH480" s="68"/>
      <c r="EI480" s="68"/>
      <c r="EJ480" s="68"/>
      <c r="EK480" s="68"/>
    </row>
    <row r="481" spans="1:141" ht="30" customHeight="1">
      <c r="A481" s="3" t="s">
        <v>4104</v>
      </c>
      <c r="B481" s="84">
        <v>2026</v>
      </c>
      <c r="C481" s="85" t="s">
        <v>5465</v>
      </c>
      <c r="D481" s="85"/>
      <c r="E481" s="85" t="s">
        <v>125</v>
      </c>
      <c r="F481" s="85">
        <v>146572</v>
      </c>
      <c r="G481" s="89">
        <v>46038</v>
      </c>
      <c r="H481" s="85" t="s">
        <v>5453</v>
      </c>
      <c r="I481" s="85" t="s">
        <v>5466</v>
      </c>
      <c r="J481" s="92" t="s">
        <v>5467</v>
      </c>
      <c r="K481" s="92" t="s">
        <v>5468</v>
      </c>
      <c r="L481" s="85" t="s">
        <v>5469</v>
      </c>
      <c r="M481" s="85" t="s">
        <v>5458</v>
      </c>
      <c r="N481" s="85">
        <v>80111700</v>
      </c>
      <c r="O481" s="85" t="s">
        <v>5459</v>
      </c>
      <c r="P481" s="85" t="s">
        <v>5470</v>
      </c>
      <c r="Q481" s="85">
        <v>84</v>
      </c>
      <c r="R481" s="89">
        <v>46028</v>
      </c>
      <c r="S481" s="85">
        <v>1749</v>
      </c>
      <c r="T481" s="89">
        <v>46044</v>
      </c>
      <c r="U481" s="85" t="s">
        <v>134</v>
      </c>
      <c r="V481" s="85" t="s">
        <v>135</v>
      </c>
      <c r="W481" s="85" t="s">
        <v>460</v>
      </c>
      <c r="X481" s="85">
        <v>1</v>
      </c>
      <c r="Y481" s="85" t="s">
        <v>5461</v>
      </c>
      <c r="Z481" s="85" t="s">
        <v>5469</v>
      </c>
      <c r="AA481" s="85" t="s">
        <v>138</v>
      </c>
      <c r="AB481" s="85" t="s">
        <v>139</v>
      </c>
      <c r="AC481" s="85" t="s">
        <v>461</v>
      </c>
      <c r="AD481" s="85"/>
      <c r="AE481" s="85">
        <v>1015415423</v>
      </c>
      <c r="AF481" s="85">
        <v>1</v>
      </c>
      <c r="AG481" s="89">
        <v>32718</v>
      </c>
      <c r="AH481" s="85" t="s">
        <v>5471</v>
      </c>
      <c r="AI481" s="85"/>
      <c r="AJ481" s="92">
        <v>3204667273</v>
      </c>
      <c r="AK481" s="85" t="s">
        <v>5472</v>
      </c>
      <c r="AL481" s="85" t="s">
        <v>3187</v>
      </c>
      <c r="AM481" s="85" t="s">
        <v>385</v>
      </c>
      <c r="AN481" s="85" t="s">
        <v>5340</v>
      </c>
      <c r="AO481" s="85">
        <v>1110505661</v>
      </c>
      <c r="AP481" s="85" t="s">
        <v>5341</v>
      </c>
      <c r="AQ481" s="85"/>
      <c r="AR481" s="85"/>
      <c r="AS481" s="89">
        <v>46062</v>
      </c>
      <c r="AT481" s="85"/>
      <c r="AU481" s="85"/>
      <c r="AV481" s="85"/>
      <c r="AW481" s="85"/>
      <c r="AX481" s="85" t="s">
        <v>5342</v>
      </c>
      <c r="AY481" s="85" t="s">
        <v>147</v>
      </c>
      <c r="AZ481" s="105">
        <v>46038</v>
      </c>
      <c r="BA481" s="105">
        <v>46042</v>
      </c>
      <c r="BB481" s="115">
        <v>28840000</v>
      </c>
      <c r="BC481" s="105">
        <v>46045</v>
      </c>
      <c r="BD481" s="105">
        <v>46287</v>
      </c>
      <c r="BE481" s="105">
        <f t="shared" si="18"/>
        <v>46287</v>
      </c>
      <c r="BF481" s="122"/>
      <c r="BG481" s="85" t="s">
        <v>929</v>
      </c>
      <c r="BH481" s="110">
        <v>3605000</v>
      </c>
      <c r="BI481" s="85"/>
      <c r="BJ481" s="85"/>
      <c r="BK481" s="85"/>
      <c r="BL481" s="85"/>
      <c r="BM481" s="85"/>
      <c r="BN481" s="85"/>
      <c r="BO481" s="85"/>
      <c r="BP481" s="85"/>
      <c r="BQ481" s="85"/>
      <c r="BR481" s="85"/>
      <c r="BS481" s="85"/>
      <c r="BT481" s="85"/>
      <c r="BU481" s="85"/>
      <c r="BV481" s="85"/>
      <c r="BW481" s="85"/>
      <c r="BX481" s="85"/>
      <c r="BY481" s="85"/>
      <c r="BZ481" s="85"/>
      <c r="CA481" s="85"/>
      <c r="CB481" s="85"/>
      <c r="CC481" s="85"/>
      <c r="CD481" s="85"/>
      <c r="CE481" s="85"/>
      <c r="CF481" s="85"/>
      <c r="CG481" s="85"/>
      <c r="CH481" s="85"/>
      <c r="CI481" s="85"/>
      <c r="CJ481" s="85"/>
      <c r="CK481" s="85"/>
      <c r="CL481" s="85">
        <v>0</v>
      </c>
      <c r="CM481" s="110">
        <v>28840000</v>
      </c>
      <c r="CN481" s="85"/>
      <c r="CO481" s="89">
        <v>46287</v>
      </c>
      <c r="CP481" s="89">
        <f t="shared" si="17"/>
        <v>46467</v>
      </c>
      <c r="CQ481" s="115">
        <v>28840000</v>
      </c>
      <c r="CR481" s="85" t="s">
        <v>342</v>
      </c>
      <c r="CS481" s="89">
        <v>46041</v>
      </c>
      <c r="CT481" s="128">
        <v>533130002</v>
      </c>
      <c r="CU481" s="85"/>
      <c r="CV481" s="85"/>
      <c r="CW481" s="85" t="s">
        <v>5464</v>
      </c>
      <c r="CX481" s="85" t="s">
        <v>461</v>
      </c>
      <c r="CY481" s="85" t="s">
        <v>1214</v>
      </c>
      <c r="CZ481" s="85">
        <v>2537</v>
      </c>
      <c r="DA481" s="85" t="s">
        <v>152</v>
      </c>
      <c r="DB481" s="85">
        <v>5</v>
      </c>
      <c r="DC481" s="85" t="s">
        <v>153</v>
      </c>
      <c r="DD481" s="85"/>
      <c r="DE481" s="85"/>
      <c r="DF481" s="85"/>
      <c r="DG481" s="85"/>
      <c r="DH481" s="85"/>
      <c r="DI481" s="85"/>
      <c r="DJ481" s="85"/>
      <c r="DK481" s="85"/>
      <c r="DL481" s="85"/>
      <c r="DM481" s="85"/>
      <c r="DN481" s="85"/>
      <c r="DO481" s="85"/>
      <c r="DP481" s="85"/>
      <c r="DQ481" s="85"/>
      <c r="DR481" s="85"/>
      <c r="DS481" s="85"/>
      <c r="DT481" s="86"/>
      <c r="DU481" s="81"/>
      <c r="DV481" s="72"/>
      <c r="DW481" s="72"/>
      <c r="DX481" s="72"/>
      <c r="DY481" s="72"/>
      <c r="DZ481" s="74"/>
      <c r="EA481" s="68"/>
      <c r="EB481" s="68"/>
      <c r="EC481" s="68"/>
      <c r="ED481" s="68"/>
      <c r="EE481" s="68"/>
      <c r="EF481" s="68"/>
      <c r="EG481" s="68"/>
      <c r="EH481" s="68"/>
      <c r="EI481" s="68"/>
      <c r="EJ481" s="68"/>
      <c r="EK481" s="68"/>
    </row>
    <row r="482" spans="1:141" ht="30" customHeight="1">
      <c r="A482" s="3" t="s">
        <v>4104</v>
      </c>
      <c r="B482" s="84">
        <v>2026</v>
      </c>
      <c r="C482" s="85" t="s">
        <v>5473</v>
      </c>
      <c r="D482" s="85"/>
      <c r="E482" s="85" t="s">
        <v>125</v>
      </c>
      <c r="F482" s="85">
        <v>146572</v>
      </c>
      <c r="G482" s="89">
        <v>46044</v>
      </c>
      <c r="H482" s="85" t="s">
        <v>5453</v>
      </c>
      <c r="I482" s="85" t="s">
        <v>5474</v>
      </c>
      <c r="J482" s="92" t="s">
        <v>5475</v>
      </c>
      <c r="K482" s="92" t="s">
        <v>5476</v>
      </c>
      <c r="L482" s="85" t="s">
        <v>5477</v>
      </c>
      <c r="M482" s="85" t="s">
        <v>5458</v>
      </c>
      <c r="N482" s="85">
        <v>80111700</v>
      </c>
      <c r="O482" s="85" t="s">
        <v>5459</v>
      </c>
      <c r="P482" s="85" t="s">
        <v>5478</v>
      </c>
      <c r="Q482" s="85">
        <v>84</v>
      </c>
      <c r="R482" s="89">
        <v>46028</v>
      </c>
      <c r="S482" s="85">
        <v>1825</v>
      </c>
      <c r="T482" s="89">
        <v>46048</v>
      </c>
      <c r="U482" s="85" t="s">
        <v>134</v>
      </c>
      <c r="V482" s="85" t="s">
        <v>135</v>
      </c>
      <c r="W482" s="85" t="s">
        <v>460</v>
      </c>
      <c r="X482" s="85">
        <v>1</v>
      </c>
      <c r="Y482" s="85" t="s">
        <v>5461</v>
      </c>
      <c r="Z482" s="85" t="s">
        <v>5477</v>
      </c>
      <c r="AA482" s="85" t="s">
        <v>138</v>
      </c>
      <c r="AB482" s="85" t="s">
        <v>164</v>
      </c>
      <c r="AC482" s="85" t="s">
        <v>447</v>
      </c>
      <c r="AD482" s="85"/>
      <c r="AE482" s="85">
        <v>80764467</v>
      </c>
      <c r="AF482" s="85">
        <v>5</v>
      </c>
      <c r="AG482" s="89">
        <v>30661</v>
      </c>
      <c r="AH482" s="85" t="s">
        <v>5479</v>
      </c>
      <c r="AI482" s="85"/>
      <c r="AJ482" s="92" t="s">
        <v>5480</v>
      </c>
      <c r="AK482" s="85" t="s">
        <v>5481</v>
      </c>
      <c r="AL482" s="85" t="s">
        <v>3187</v>
      </c>
      <c r="AM482" s="85" t="s">
        <v>144</v>
      </c>
      <c r="AN482" s="85" t="s">
        <v>5340</v>
      </c>
      <c r="AO482" s="85">
        <v>1110505661</v>
      </c>
      <c r="AP482" s="85" t="s">
        <v>5341</v>
      </c>
      <c r="AQ482" s="85"/>
      <c r="AR482" s="85"/>
      <c r="AS482" s="89">
        <v>46062</v>
      </c>
      <c r="AT482" s="85"/>
      <c r="AU482" s="85"/>
      <c r="AV482" s="85"/>
      <c r="AW482" s="85"/>
      <c r="AX482" s="85" t="s">
        <v>5342</v>
      </c>
      <c r="AY482" s="85" t="s">
        <v>147</v>
      </c>
      <c r="AZ482" s="105">
        <v>46038</v>
      </c>
      <c r="BA482" s="105">
        <v>46042</v>
      </c>
      <c r="BB482" s="115">
        <v>28840000</v>
      </c>
      <c r="BC482" s="105">
        <v>46048</v>
      </c>
      <c r="BD482" s="105">
        <v>46290</v>
      </c>
      <c r="BE482" s="105">
        <f t="shared" si="18"/>
        <v>46290</v>
      </c>
      <c r="BF482" s="122"/>
      <c r="BG482" s="85" t="s">
        <v>929</v>
      </c>
      <c r="BH482" s="110">
        <v>3605000</v>
      </c>
      <c r="BI482" s="85"/>
      <c r="BJ482" s="85"/>
      <c r="BK482" s="85"/>
      <c r="BL482" s="85"/>
      <c r="BM482" s="85"/>
      <c r="BN482" s="85"/>
      <c r="BO482" s="85"/>
      <c r="BP482" s="85"/>
      <c r="BQ482" s="85"/>
      <c r="BR482" s="85"/>
      <c r="BS482" s="85"/>
      <c r="BT482" s="85"/>
      <c r="BU482" s="85"/>
      <c r="BV482" s="85"/>
      <c r="BW482" s="85"/>
      <c r="BX482" s="85"/>
      <c r="BY482" s="85"/>
      <c r="BZ482" s="85"/>
      <c r="CA482" s="85"/>
      <c r="CB482" s="85"/>
      <c r="CC482" s="85"/>
      <c r="CD482" s="85"/>
      <c r="CE482" s="85"/>
      <c r="CF482" s="85"/>
      <c r="CG482" s="85"/>
      <c r="CH482" s="85"/>
      <c r="CI482" s="85"/>
      <c r="CJ482" s="85"/>
      <c r="CK482" s="85"/>
      <c r="CL482" s="85">
        <v>0</v>
      </c>
      <c r="CM482" s="110">
        <v>28840000</v>
      </c>
      <c r="CN482" s="85"/>
      <c r="CO482" s="89">
        <v>46290</v>
      </c>
      <c r="CP482" s="89">
        <f t="shared" si="17"/>
        <v>46470</v>
      </c>
      <c r="CQ482" s="115">
        <v>28840000</v>
      </c>
      <c r="CR482" s="85" t="s">
        <v>149</v>
      </c>
      <c r="CS482" s="89">
        <v>46041</v>
      </c>
      <c r="CT482" s="128">
        <v>1846101033045</v>
      </c>
      <c r="CU482" s="85"/>
      <c r="CV482" s="85"/>
      <c r="CW482" s="85" t="s">
        <v>5464</v>
      </c>
      <c r="CX482" s="85" t="s">
        <v>447</v>
      </c>
      <c r="CY482" s="85" t="s">
        <v>1214</v>
      </c>
      <c r="CZ482" s="85">
        <v>2537</v>
      </c>
      <c r="DA482" s="85" t="s">
        <v>152</v>
      </c>
      <c r="DB482" s="85">
        <v>5</v>
      </c>
      <c r="DC482" s="85" t="s">
        <v>153</v>
      </c>
      <c r="DD482" s="85"/>
      <c r="DE482" s="85"/>
      <c r="DF482" s="85"/>
      <c r="DG482" s="85"/>
      <c r="DH482" s="85"/>
      <c r="DI482" s="85"/>
      <c r="DJ482" s="85"/>
      <c r="DK482" s="85"/>
      <c r="DL482" s="85"/>
      <c r="DM482" s="85"/>
      <c r="DN482" s="85"/>
      <c r="DO482" s="85"/>
      <c r="DP482" s="85"/>
      <c r="DQ482" s="85"/>
      <c r="DR482" s="85"/>
      <c r="DS482" s="85"/>
      <c r="DT482" s="86"/>
      <c r="DU482" s="81"/>
      <c r="DV482" s="72"/>
      <c r="DW482" s="72"/>
      <c r="DX482" s="72"/>
      <c r="DY482" s="72"/>
      <c r="DZ482" s="74"/>
      <c r="EA482" s="68"/>
      <c r="EB482" s="68"/>
      <c r="EC482" s="68"/>
      <c r="ED482" s="68"/>
      <c r="EE482" s="68"/>
      <c r="EF482" s="68"/>
      <c r="EG482" s="68"/>
      <c r="EH482" s="68"/>
      <c r="EI482" s="68"/>
      <c r="EJ482" s="68"/>
      <c r="EK482" s="68"/>
    </row>
    <row r="483" spans="1:141" ht="30" customHeight="1">
      <c r="A483" s="3" t="s">
        <v>4104</v>
      </c>
      <c r="B483" s="84">
        <v>2026</v>
      </c>
      <c r="C483" s="85" t="s">
        <v>5482</v>
      </c>
      <c r="D483" s="85"/>
      <c r="E483" s="85" t="s">
        <v>125</v>
      </c>
      <c r="F483" s="85">
        <v>146572</v>
      </c>
      <c r="G483" s="89">
        <v>46032</v>
      </c>
      <c r="H483" s="85" t="s">
        <v>5453</v>
      </c>
      <c r="I483" s="85" t="s">
        <v>5483</v>
      </c>
      <c r="J483" s="92" t="s">
        <v>5484</v>
      </c>
      <c r="K483" s="92" t="s">
        <v>5485</v>
      </c>
      <c r="L483" s="85" t="s">
        <v>5486</v>
      </c>
      <c r="M483" s="85" t="s">
        <v>5458</v>
      </c>
      <c r="N483" s="85">
        <v>80111700</v>
      </c>
      <c r="O483" s="85" t="s">
        <v>5459</v>
      </c>
      <c r="P483" s="85" t="s">
        <v>5487</v>
      </c>
      <c r="Q483" s="85">
        <v>84</v>
      </c>
      <c r="R483" s="89">
        <v>46028</v>
      </c>
      <c r="S483" s="85">
        <v>1829</v>
      </c>
      <c r="T483" s="89">
        <v>46048</v>
      </c>
      <c r="U483" s="85" t="s">
        <v>134</v>
      </c>
      <c r="V483" s="85" t="s">
        <v>135</v>
      </c>
      <c r="W483" s="85" t="s">
        <v>460</v>
      </c>
      <c r="X483" s="85">
        <v>1</v>
      </c>
      <c r="Y483" s="85" t="s">
        <v>5461</v>
      </c>
      <c r="Z483" s="85" t="s">
        <v>5486</v>
      </c>
      <c r="AA483" s="85" t="s">
        <v>138</v>
      </c>
      <c r="AB483" s="85" t="s">
        <v>139</v>
      </c>
      <c r="AC483" s="85" t="s">
        <v>447</v>
      </c>
      <c r="AD483" s="85"/>
      <c r="AE483" s="85">
        <v>52483443</v>
      </c>
      <c r="AF483" s="85">
        <v>0</v>
      </c>
      <c r="AG483" s="89">
        <v>29070</v>
      </c>
      <c r="AH483" s="85" t="s">
        <v>5488</v>
      </c>
      <c r="AI483" s="85"/>
      <c r="AJ483" s="92">
        <v>3105784091</v>
      </c>
      <c r="AK483" s="85" t="s">
        <v>4121</v>
      </c>
      <c r="AL483" s="85" t="s">
        <v>3187</v>
      </c>
      <c r="AM483" s="85" t="s">
        <v>234</v>
      </c>
      <c r="AN483" s="85" t="s">
        <v>5340</v>
      </c>
      <c r="AO483" s="85">
        <v>1110505661</v>
      </c>
      <c r="AP483" s="85" t="s">
        <v>5341</v>
      </c>
      <c r="AQ483" s="85"/>
      <c r="AR483" s="85"/>
      <c r="AS483" s="89">
        <v>46062</v>
      </c>
      <c r="AT483" s="85"/>
      <c r="AU483" s="85"/>
      <c r="AV483" s="85"/>
      <c r="AW483" s="85"/>
      <c r="AX483" s="85" t="s">
        <v>5342</v>
      </c>
      <c r="AY483" s="85" t="s">
        <v>147</v>
      </c>
      <c r="AZ483" s="105">
        <v>46038</v>
      </c>
      <c r="BA483" s="105">
        <v>46039</v>
      </c>
      <c r="BB483" s="115">
        <v>28840000</v>
      </c>
      <c r="BC483" s="105">
        <v>46048</v>
      </c>
      <c r="BD483" s="105">
        <v>46290</v>
      </c>
      <c r="BE483" s="105">
        <f t="shared" si="18"/>
        <v>46290</v>
      </c>
      <c r="BF483" s="122"/>
      <c r="BG483" s="85" t="s">
        <v>929</v>
      </c>
      <c r="BH483" s="110">
        <v>3605000</v>
      </c>
      <c r="BI483" s="85"/>
      <c r="BJ483" s="85"/>
      <c r="BK483" s="85"/>
      <c r="BL483" s="85"/>
      <c r="BM483" s="85"/>
      <c r="BN483" s="85"/>
      <c r="BO483" s="85"/>
      <c r="BP483" s="85"/>
      <c r="BQ483" s="85"/>
      <c r="BR483" s="85"/>
      <c r="BS483" s="85"/>
      <c r="BT483" s="85"/>
      <c r="BU483" s="85"/>
      <c r="BV483" s="85"/>
      <c r="BW483" s="85"/>
      <c r="BX483" s="85"/>
      <c r="BY483" s="85"/>
      <c r="BZ483" s="85"/>
      <c r="CA483" s="85"/>
      <c r="CB483" s="85"/>
      <c r="CC483" s="85"/>
      <c r="CD483" s="85"/>
      <c r="CE483" s="85"/>
      <c r="CF483" s="85"/>
      <c r="CG483" s="85"/>
      <c r="CH483" s="85"/>
      <c r="CI483" s="85"/>
      <c r="CJ483" s="85"/>
      <c r="CK483" s="85"/>
      <c r="CL483" s="85">
        <v>0</v>
      </c>
      <c r="CM483" s="110">
        <v>28840000</v>
      </c>
      <c r="CN483" s="85"/>
      <c r="CO483" s="89">
        <v>46290</v>
      </c>
      <c r="CP483" s="89">
        <f t="shared" si="17"/>
        <v>46470</v>
      </c>
      <c r="CQ483" s="115">
        <v>28840000</v>
      </c>
      <c r="CR483" s="85" t="s">
        <v>172</v>
      </c>
      <c r="CS483" s="89">
        <v>46042</v>
      </c>
      <c r="CT483" s="128" t="s">
        <v>5489</v>
      </c>
      <c r="CU483" s="85"/>
      <c r="CV483" s="85"/>
      <c r="CW483" s="85" t="s">
        <v>5464</v>
      </c>
      <c r="CX483" s="85" t="s">
        <v>447</v>
      </c>
      <c r="CY483" s="85" t="s">
        <v>957</v>
      </c>
      <c r="CZ483" s="85">
        <v>2537</v>
      </c>
      <c r="DA483" s="85" t="s">
        <v>152</v>
      </c>
      <c r="DB483" s="85">
        <v>5</v>
      </c>
      <c r="DC483" s="85" t="s">
        <v>153</v>
      </c>
      <c r="DD483" s="85"/>
      <c r="DE483" s="85"/>
      <c r="DF483" s="85"/>
      <c r="DG483" s="85"/>
      <c r="DH483" s="85"/>
      <c r="DI483" s="85"/>
      <c r="DJ483" s="85"/>
      <c r="DK483" s="85"/>
      <c r="DL483" s="85"/>
      <c r="DM483" s="85"/>
      <c r="DN483" s="85"/>
      <c r="DO483" s="85"/>
      <c r="DP483" s="85"/>
      <c r="DQ483" s="85"/>
      <c r="DR483" s="85"/>
      <c r="DS483" s="85"/>
      <c r="DT483" s="86"/>
      <c r="DU483" s="81"/>
      <c r="DV483" s="72"/>
      <c r="DW483" s="72"/>
      <c r="DX483" s="72"/>
      <c r="DY483" s="72"/>
      <c r="DZ483" s="74"/>
      <c r="EA483" s="68"/>
      <c r="EB483" s="68"/>
      <c r="EC483" s="68"/>
      <c r="ED483" s="68"/>
      <c r="EE483" s="68"/>
      <c r="EF483" s="68"/>
      <c r="EG483" s="68"/>
      <c r="EH483" s="68"/>
      <c r="EI483" s="68"/>
      <c r="EJ483" s="68"/>
      <c r="EK483" s="68"/>
    </row>
    <row r="484" spans="1:141" ht="30" customHeight="1">
      <c r="A484" s="3" t="s">
        <v>4104</v>
      </c>
      <c r="B484" s="84">
        <v>2026</v>
      </c>
      <c r="C484" s="85" t="s">
        <v>5490</v>
      </c>
      <c r="D484" s="85"/>
      <c r="E484" s="85" t="s">
        <v>125</v>
      </c>
      <c r="F484" s="85">
        <v>145562</v>
      </c>
      <c r="G484" s="89">
        <v>46038</v>
      </c>
      <c r="H484" s="85" t="s">
        <v>5491</v>
      </c>
      <c r="I484" s="85" t="s">
        <v>5492</v>
      </c>
      <c r="J484" s="92" t="s">
        <v>5493</v>
      </c>
      <c r="K484" s="92" t="s">
        <v>5494</v>
      </c>
      <c r="L484" s="85" t="s">
        <v>5495</v>
      </c>
      <c r="M484" s="85" t="s">
        <v>5496</v>
      </c>
      <c r="N484" s="85">
        <v>80111700</v>
      </c>
      <c r="O484" s="85" t="s">
        <v>5497</v>
      </c>
      <c r="P484" s="85" t="s">
        <v>5498</v>
      </c>
      <c r="Q484" s="85">
        <v>47</v>
      </c>
      <c r="R484" s="89">
        <v>46028</v>
      </c>
      <c r="S484" s="85">
        <v>215</v>
      </c>
      <c r="T484" s="89">
        <v>46037</v>
      </c>
      <c r="U484" s="85" t="s">
        <v>134</v>
      </c>
      <c r="V484" s="85" t="s">
        <v>135</v>
      </c>
      <c r="W484" s="85" t="s">
        <v>136</v>
      </c>
      <c r="X484" s="85">
        <v>1</v>
      </c>
      <c r="Y484" s="85" t="s">
        <v>137</v>
      </c>
      <c r="Z484" s="85" t="s">
        <v>5495</v>
      </c>
      <c r="AA484" s="85" t="s">
        <v>138</v>
      </c>
      <c r="AB484" s="85" t="s">
        <v>164</v>
      </c>
      <c r="AC484" s="85" t="s">
        <v>5499</v>
      </c>
      <c r="AD484" s="85"/>
      <c r="AE484" s="85">
        <v>1069078587</v>
      </c>
      <c r="AF484" s="85">
        <v>9</v>
      </c>
      <c r="AG484" s="89">
        <v>33377</v>
      </c>
      <c r="AH484" s="85" t="s">
        <v>5500</v>
      </c>
      <c r="AI484" s="85"/>
      <c r="AJ484" s="92">
        <v>3193809629</v>
      </c>
      <c r="AK484" s="85" t="s">
        <v>5501</v>
      </c>
      <c r="AL484" s="85" t="s">
        <v>3187</v>
      </c>
      <c r="AM484" s="85" t="s">
        <v>385</v>
      </c>
      <c r="AN484" s="85" t="s">
        <v>145</v>
      </c>
      <c r="AO484" s="85">
        <v>0</v>
      </c>
      <c r="AP484" s="85">
        <v>0</v>
      </c>
      <c r="AQ484" s="85"/>
      <c r="AR484" s="85"/>
      <c r="AS484" s="89">
        <v>46062</v>
      </c>
      <c r="AT484" s="85"/>
      <c r="AU484" s="85"/>
      <c r="AV484" s="85"/>
      <c r="AW484" s="85"/>
      <c r="AX484" s="85" t="s">
        <v>146</v>
      </c>
      <c r="AY484" s="85" t="s">
        <v>147</v>
      </c>
      <c r="AZ484" s="105">
        <v>46032</v>
      </c>
      <c r="BA484" s="105">
        <v>46033</v>
      </c>
      <c r="BB484" s="115">
        <v>127974000</v>
      </c>
      <c r="BC484" s="105">
        <v>46037</v>
      </c>
      <c r="BD484" s="105">
        <v>46370</v>
      </c>
      <c r="BE484" s="105">
        <f t="shared" si="18"/>
        <v>46370</v>
      </c>
      <c r="BF484" s="122"/>
      <c r="BG484" s="85" t="s">
        <v>148</v>
      </c>
      <c r="BH484" s="110">
        <v>11634000</v>
      </c>
      <c r="BI484" s="85"/>
      <c r="BJ484" s="85"/>
      <c r="BK484" s="85"/>
      <c r="BL484" s="85"/>
      <c r="BM484" s="85"/>
      <c r="BN484" s="85"/>
      <c r="BO484" s="85"/>
      <c r="BP484" s="85"/>
      <c r="BQ484" s="85"/>
      <c r="BR484" s="85"/>
      <c r="BS484" s="85"/>
      <c r="BT484" s="85"/>
      <c r="BU484" s="85"/>
      <c r="BV484" s="85"/>
      <c r="BW484" s="85"/>
      <c r="BX484" s="85"/>
      <c r="BY484" s="85"/>
      <c r="BZ484" s="85"/>
      <c r="CA484" s="85"/>
      <c r="CB484" s="85"/>
      <c r="CC484" s="85"/>
      <c r="CD484" s="85"/>
      <c r="CE484" s="85"/>
      <c r="CF484" s="85"/>
      <c r="CG484" s="85"/>
      <c r="CH484" s="85"/>
      <c r="CI484" s="85"/>
      <c r="CJ484" s="85"/>
      <c r="CK484" s="85"/>
      <c r="CL484" s="85">
        <v>0</v>
      </c>
      <c r="CM484" s="110">
        <v>127974000</v>
      </c>
      <c r="CN484" s="85"/>
      <c r="CO484" s="89">
        <v>46370</v>
      </c>
      <c r="CP484" s="89">
        <f t="shared" si="17"/>
        <v>46550</v>
      </c>
      <c r="CQ484" s="115">
        <v>127974000</v>
      </c>
      <c r="CR484" s="85" t="s">
        <v>342</v>
      </c>
      <c r="CS484" s="89">
        <v>46035</v>
      </c>
      <c r="CT484" s="128">
        <v>100073396</v>
      </c>
      <c r="CU484" s="85"/>
      <c r="CV484" s="85"/>
      <c r="CW484" s="85" t="s">
        <v>150</v>
      </c>
      <c r="CX484" s="85" t="s">
        <v>5499</v>
      </c>
      <c r="CY484" s="85" t="s">
        <v>5502</v>
      </c>
      <c r="CZ484" s="85">
        <v>2537</v>
      </c>
      <c r="DA484" s="85" t="s">
        <v>152</v>
      </c>
      <c r="DB484" s="85">
        <v>1</v>
      </c>
      <c r="DC484" s="85" t="s">
        <v>153</v>
      </c>
      <c r="DD484" s="85"/>
      <c r="DE484" s="85"/>
      <c r="DF484" s="85"/>
      <c r="DG484" s="85"/>
      <c r="DH484" s="85"/>
      <c r="DI484" s="85"/>
      <c r="DJ484" s="85"/>
      <c r="DK484" s="85"/>
      <c r="DL484" s="85"/>
      <c r="DM484" s="85"/>
      <c r="DN484" s="85"/>
      <c r="DO484" s="85"/>
      <c r="DP484" s="85"/>
      <c r="DQ484" s="85"/>
      <c r="DR484" s="85"/>
      <c r="DS484" s="85"/>
      <c r="DT484" s="86"/>
      <c r="DU484" s="81"/>
      <c r="DV484" s="72"/>
      <c r="DW484" s="72"/>
      <c r="DX484" s="72"/>
      <c r="DY484" s="72"/>
      <c r="DZ484" s="74"/>
      <c r="EA484" s="68"/>
      <c r="EB484" s="68"/>
      <c r="EC484" s="68"/>
      <c r="ED484" s="68"/>
      <c r="EE484" s="68"/>
      <c r="EF484" s="68"/>
      <c r="EG484" s="68"/>
      <c r="EH484" s="68"/>
      <c r="EI484" s="68"/>
      <c r="EJ484" s="68"/>
      <c r="EK484" s="68"/>
    </row>
    <row r="485" spans="1:141" ht="30" customHeight="1">
      <c r="A485" s="3" t="s">
        <v>4104</v>
      </c>
      <c r="B485" s="84">
        <v>2026</v>
      </c>
      <c r="C485" s="85" t="s">
        <v>5503</v>
      </c>
      <c r="D485" s="85"/>
      <c r="E485" s="85" t="s">
        <v>125</v>
      </c>
      <c r="F485" s="85">
        <v>146572</v>
      </c>
      <c r="G485" s="89">
        <v>46036</v>
      </c>
      <c r="H485" s="85" t="s">
        <v>5453</v>
      </c>
      <c r="I485" s="85" t="s">
        <v>5504</v>
      </c>
      <c r="J485" s="92" t="s">
        <v>5505</v>
      </c>
      <c r="K485" s="92" t="s">
        <v>5506</v>
      </c>
      <c r="L485" s="85" t="s">
        <v>5507</v>
      </c>
      <c r="M485" s="85" t="s">
        <v>5458</v>
      </c>
      <c r="N485" s="85">
        <v>80111700</v>
      </c>
      <c r="O485" s="85" t="s">
        <v>5459</v>
      </c>
      <c r="P485" s="85" t="s">
        <v>5508</v>
      </c>
      <c r="Q485" s="85">
        <v>84</v>
      </c>
      <c r="R485" s="89">
        <v>46028</v>
      </c>
      <c r="S485" s="85">
        <v>1789</v>
      </c>
      <c r="T485" s="89">
        <v>46044</v>
      </c>
      <c r="U485" s="85" t="s">
        <v>134</v>
      </c>
      <c r="V485" s="85" t="s">
        <v>135</v>
      </c>
      <c r="W485" s="85" t="s">
        <v>136</v>
      </c>
      <c r="X485" s="85">
        <v>1</v>
      </c>
      <c r="Y485" s="85" t="s">
        <v>5461</v>
      </c>
      <c r="Z485" s="85" t="s">
        <v>5507</v>
      </c>
      <c r="AA485" s="85" t="s">
        <v>138</v>
      </c>
      <c r="AB485" s="85" t="s">
        <v>139</v>
      </c>
      <c r="AC485" s="85" t="s">
        <v>218</v>
      </c>
      <c r="AD485" s="85"/>
      <c r="AE485" s="85">
        <v>1140414461</v>
      </c>
      <c r="AF485" s="85">
        <v>9</v>
      </c>
      <c r="AG485" s="89">
        <v>30706</v>
      </c>
      <c r="AH485" s="85" t="s">
        <v>5509</v>
      </c>
      <c r="AI485" s="85"/>
      <c r="AJ485" s="92">
        <v>3208256827</v>
      </c>
      <c r="AK485" s="85" t="s">
        <v>5510</v>
      </c>
      <c r="AL485" s="85" t="s">
        <v>3187</v>
      </c>
      <c r="AM485" s="85" t="s">
        <v>144</v>
      </c>
      <c r="AN485" s="85" t="s">
        <v>5340</v>
      </c>
      <c r="AO485" s="85">
        <v>1110505661</v>
      </c>
      <c r="AP485" s="85" t="s">
        <v>5341</v>
      </c>
      <c r="AQ485" s="85"/>
      <c r="AR485" s="85"/>
      <c r="AS485" s="89">
        <v>46062</v>
      </c>
      <c r="AT485" s="85"/>
      <c r="AU485" s="85"/>
      <c r="AV485" s="85"/>
      <c r="AW485" s="85"/>
      <c r="AX485" s="85" t="s">
        <v>5342</v>
      </c>
      <c r="AY485" s="85" t="s">
        <v>147</v>
      </c>
      <c r="AZ485" s="105">
        <v>46038</v>
      </c>
      <c r="BA485" s="105">
        <v>46039</v>
      </c>
      <c r="BB485" s="115">
        <v>28840000</v>
      </c>
      <c r="BC485" s="105">
        <v>46045</v>
      </c>
      <c r="BD485" s="105">
        <v>46287</v>
      </c>
      <c r="BE485" s="105">
        <f t="shared" si="18"/>
        <v>46287</v>
      </c>
      <c r="BF485" s="122"/>
      <c r="BG485" s="85" t="s">
        <v>929</v>
      </c>
      <c r="BH485" s="110">
        <v>3605000</v>
      </c>
      <c r="BI485" s="85"/>
      <c r="BJ485" s="85"/>
      <c r="BK485" s="85"/>
      <c r="BL485" s="85"/>
      <c r="BM485" s="85"/>
      <c r="BN485" s="85"/>
      <c r="BO485" s="85"/>
      <c r="BP485" s="85"/>
      <c r="BQ485" s="85"/>
      <c r="BR485" s="85"/>
      <c r="BS485" s="85"/>
      <c r="BT485" s="85"/>
      <c r="BU485" s="85"/>
      <c r="BV485" s="85"/>
      <c r="BW485" s="85"/>
      <c r="BX485" s="85"/>
      <c r="BY485" s="85"/>
      <c r="BZ485" s="85"/>
      <c r="CA485" s="85"/>
      <c r="CB485" s="85"/>
      <c r="CC485" s="85"/>
      <c r="CD485" s="85"/>
      <c r="CE485" s="85"/>
      <c r="CF485" s="85"/>
      <c r="CG485" s="85"/>
      <c r="CH485" s="85"/>
      <c r="CI485" s="85"/>
      <c r="CJ485" s="85"/>
      <c r="CK485" s="85"/>
      <c r="CL485" s="85">
        <v>0</v>
      </c>
      <c r="CM485" s="110">
        <v>28840000</v>
      </c>
      <c r="CN485" s="85"/>
      <c r="CO485" s="89">
        <v>46287</v>
      </c>
      <c r="CP485" s="89">
        <f t="shared" si="17"/>
        <v>46467</v>
      </c>
      <c r="CQ485" s="115">
        <v>28840000</v>
      </c>
      <c r="CR485" s="85" t="s">
        <v>223</v>
      </c>
      <c r="CS485" s="89">
        <v>46041</v>
      </c>
      <c r="CT485" s="128">
        <v>1846101033005</v>
      </c>
      <c r="CU485" s="85"/>
      <c r="CV485" s="85"/>
      <c r="CW485" s="85" t="s">
        <v>5464</v>
      </c>
      <c r="CX485" s="85" t="s">
        <v>218</v>
      </c>
      <c r="CY485" s="85" t="s">
        <v>5511</v>
      </c>
      <c r="CZ485" s="85">
        <v>2537</v>
      </c>
      <c r="DA485" s="85" t="s">
        <v>152</v>
      </c>
      <c r="DB485" s="85">
        <v>5</v>
      </c>
      <c r="DC485" s="85" t="s">
        <v>153</v>
      </c>
      <c r="DD485" s="85"/>
      <c r="DE485" s="85"/>
      <c r="DF485" s="85"/>
      <c r="DG485" s="85"/>
      <c r="DH485" s="85"/>
      <c r="DI485" s="85"/>
      <c r="DJ485" s="85"/>
      <c r="DK485" s="85"/>
      <c r="DL485" s="85"/>
      <c r="DM485" s="85"/>
      <c r="DN485" s="85"/>
      <c r="DO485" s="85"/>
      <c r="DP485" s="85"/>
      <c r="DQ485" s="85"/>
      <c r="DR485" s="85"/>
      <c r="DS485" s="85"/>
      <c r="DT485" s="86"/>
      <c r="DU485" s="81"/>
      <c r="DV485" s="72"/>
      <c r="DW485" s="72"/>
      <c r="DX485" s="72"/>
      <c r="DY485" s="72"/>
      <c r="DZ485" s="74"/>
      <c r="EA485" s="68"/>
      <c r="EB485" s="68"/>
      <c r="EC485" s="68"/>
      <c r="ED485" s="68"/>
      <c r="EE485" s="68"/>
      <c r="EF485" s="68"/>
      <c r="EG485" s="68"/>
      <c r="EH485" s="68"/>
      <c r="EI485" s="68"/>
      <c r="EJ485" s="68"/>
      <c r="EK485" s="68"/>
    </row>
    <row r="486" spans="1:141" ht="30" customHeight="1">
      <c r="A486" s="3" t="s">
        <v>4104</v>
      </c>
      <c r="B486" s="84">
        <v>2026</v>
      </c>
      <c r="C486" s="85" t="s">
        <v>5512</v>
      </c>
      <c r="D486" s="85"/>
      <c r="E486" s="85" t="s">
        <v>125</v>
      </c>
      <c r="F486" s="85">
        <v>145368</v>
      </c>
      <c r="G486" s="89">
        <v>46037</v>
      </c>
      <c r="H486" s="85" t="s">
        <v>2744</v>
      </c>
      <c r="I486" s="85" t="s">
        <v>5513</v>
      </c>
      <c r="J486" s="92" t="s">
        <v>5514</v>
      </c>
      <c r="K486" s="92" t="s">
        <v>5515</v>
      </c>
      <c r="L486" s="85" t="s">
        <v>5516</v>
      </c>
      <c r="M486" s="85" t="s">
        <v>2749</v>
      </c>
      <c r="N486" s="85">
        <v>80111700</v>
      </c>
      <c r="O486" s="85" t="s">
        <v>2750</v>
      </c>
      <c r="P486" s="85" t="s">
        <v>5517</v>
      </c>
      <c r="Q486" s="85">
        <v>31</v>
      </c>
      <c r="R486" s="89">
        <v>46028</v>
      </c>
      <c r="S486" s="85">
        <v>1703</v>
      </c>
      <c r="T486" s="89">
        <v>46042</v>
      </c>
      <c r="U486" s="85" t="s">
        <v>134</v>
      </c>
      <c r="V486" s="85" t="s">
        <v>135</v>
      </c>
      <c r="W486" s="85" t="s">
        <v>460</v>
      </c>
      <c r="X486" s="85">
        <v>1</v>
      </c>
      <c r="Y486" s="85" t="s">
        <v>2752</v>
      </c>
      <c r="Z486" s="85" t="s">
        <v>5516</v>
      </c>
      <c r="AA486" s="85" t="s">
        <v>138</v>
      </c>
      <c r="AB486" s="85" t="s">
        <v>139</v>
      </c>
      <c r="AC486" s="85" t="s">
        <v>203</v>
      </c>
      <c r="AD486" s="85"/>
      <c r="AE486" s="85">
        <v>1013609480</v>
      </c>
      <c r="AF486" s="85">
        <v>6</v>
      </c>
      <c r="AG486" s="89">
        <v>32883</v>
      </c>
      <c r="AH486" s="85" t="s">
        <v>5518</v>
      </c>
      <c r="AI486" s="85"/>
      <c r="AJ486" s="92">
        <v>3202917183</v>
      </c>
      <c r="AK486" s="85" t="s">
        <v>5519</v>
      </c>
      <c r="AL486" s="85" t="s">
        <v>3187</v>
      </c>
      <c r="AM486" s="85" t="s">
        <v>385</v>
      </c>
      <c r="AN486" s="85" t="s">
        <v>2740</v>
      </c>
      <c r="AO486" s="85">
        <v>52116336</v>
      </c>
      <c r="AP486" s="85" t="s">
        <v>927</v>
      </c>
      <c r="AQ486" s="85"/>
      <c r="AR486" s="85"/>
      <c r="AS486" s="89">
        <v>46062</v>
      </c>
      <c r="AT486" s="85"/>
      <c r="AU486" s="85"/>
      <c r="AV486" s="85"/>
      <c r="AW486" s="85"/>
      <c r="AX486" s="85" t="s">
        <v>2741</v>
      </c>
      <c r="AY486" s="85" t="s">
        <v>147</v>
      </c>
      <c r="AZ486" s="105">
        <v>46032</v>
      </c>
      <c r="BA486" s="105">
        <v>46038</v>
      </c>
      <c r="BB486" s="115">
        <v>24520000</v>
      </c>
      <c r="BC486" s="105">
        <v>46043</v>
      </c>
      <c r="BD486" s="105">
        <v>46285</v>
      </c>
      <c r="BE486" s="105">
        <f t="shared" si="18"/>
        <v>46285</v>
      </c>
      <c r="BF486" s="122"/>
      <c r="BG486" s="85" t="s">
        <v>929</v>
      </c>
      <c r="BH486" s="110">
        <v>3065000</v>
      </c>
      <c r="BI486" s="85"/>
      <c r="BJ486" s="85"/>
      <c r="BK486" s="85"/>
      <c r="BL486" s="85"/>
      <c r="BM486" s="85"/>
      <c r="BN486" s="85"/>
      <c r="BO486" s="85"/>
      <c r="BP486" s="85"/>
      <c r="BQ486" s="85"/>
      <c r="BR486" s="85"/>
      <c r="BS486" s="85"/>
      <c r="BT486" s="85"/>
      <c r="BU486" s="85"/>
      <c r="BV486" s="85"/>
      <c r="BW486" s="85"/>
      <c r="BX486" s="85"/>
      <c r="BY486" s="85"/>
      <c r="BZ486" s="85"/>
      <c r="CA486" s="85"/>
      <c r="CB486" s="85"/>
      <c r="CC486" s="85"/>
      <c r="CD486" s="85"/>
      <c r="CE486" s="85"/>
      <c r="CF486" s="85"/>
      <c r="CG486" s="85"/>
      <c r="CH486" s="85"/>
      <c r="CI486" s="85"/>
      <c r="CJ486" s="85"/>
      <c r="CK486" s="85"/>
      <c r="CL486" s="85">
        <v>0</v>
      </c>
      <c r="CM486" s="110">
        <v>24520000</v>
      </c>
      <c r="CN486" s="85"/>
      <c r="CO486" s="89">
        <v>46285</v>
      </c>
      <c r="CP486" s="89">
        <f t="shared" si="17"/>
        <v>46465</v>
      </c>
      <c r="CQ486" s="115">
        <v>24520000</v>
      </c>
      <c r="CR486" s="85" t="s">
        <v>172</v>
      </c>
      <c r="CS486" s="89">
        <v>46038</v>
      </c>
      <c r="CT486" s="128" t="s">
        <v>5520</v>
      </c>
      <c r="CU486" s="85"/>
      <c r="CV486" s="85"/>
      <c r="CW486" s="85" t="s">
        <v>2755</v>
      </c>
      <c r="CX486" s="85" t="s">
        <v>203</v>
      </c>
      <c r="CY486" s="85" t="s">
        <v>947</v>
      </c>
      <c r="CZ486" s="85">
        <v>2537</v>
      </c>
      <c r="DA486" s="85" t="s">
        <v>152</v>
      </c>
      <c r="DB486" s="85">
        <v>1</v>
      </c>
      <c r="DC486" s="85" t="s">
        <v>153</v>
      </c>
      <c r="DD486" s="85"/>
      <c r="DE486" s="85"/>
      <c r="DF486" s="85"/>
      <c r="DG486" s="85"/>
      <c r="DH486" s="85"/>
      <c r="DI486" s="85"/>
      <c r="DJ486" s="85"/>
      <c r="DK486" s="85"/>
      <c r="DL486" s="85"/>
      <c r="DM486" s="85"/>
      <c r="DN486" s="85"/>
      <c r="DO486" s="85"/>
      <c r="DP486" s="85"/>
      <c r="DQ486" s="85"/>
      <c r="DR486" s="85"/>
      <c r="DS486" s="85"/>
      <c r="DT486" s="86"/>
      <c r="DU486" s="81"/>
      <c r="DV486" s="72"/>
      <c r="DW486" s="72"/>
      <c r="DX486" s="72"/>
      <c r="DY486" s="72"/>
      <c r="DZ486" s="74"/>
      <c r="EA486" s="68"/>
      <c r="EB486" s="68"/>
      <c r="EC486" s="68"/>
      <c r="ED486" s="68"/>
      <c r="EE486" s="68"/>
      <c r="EF486" s="68"/>
      <c r="EG486" s="68"/>
      <c r="EH486" s="68"/>
      <c r="EI486" s="68"/>
      <c r="EJ486" s="68"/>
      <c r="EK486" s="68"/>
    </row>
    <row r="487" spans="1:141" ht="30" customHeight="1">
      <c r="A487" s="3" t="s">
        <v>4104</v>
      </c>
      <c r="B487" s="84">
        <v>2026</v>
      </c>
      <c r="C487" s="85" t="s">
        <v>5521</v>
      </c>
      <c r="D487" s="85"/>
      <c r="E487" s="85" t="s">
        <v>125</v>
      </c>
      <c r="F487" s="85">
        <v>145029</v>
      </c>
      <c r="G487" s="89">
        <v>46041</v>
      </c>
      <c r="H487" s="85" t="s">
        <v>389</v>
      </c>
      <c r="I487" s="85" t="s">
        <v>5522</v>
      </c>
      <c r="J487" s="92" t="s">
        <v>5523</v>
      </c>
      <c r="K487" s="92" t="s">
        <v>5524</v>
      </c>
      <c r="L487" s="85" t="s">
        <v>5525</v>
      </c>
      <c r="M487" s="85" t="s">
        <v>394</v>
      </c>
      <c r="N487" s="85">
        <v>80111700</v>
      </c>
      <c r="O487" s="85" t="s">
        <v>395</v>
      </c>
      <c r="P487" s="85" t="s">
        <v>5526</v>
      </c>
      <c r="Q487" s="85">
        <v>6</v>
      </c>
      <c r="R487" s="89">
        <v>46027</v>
      </c>
      <c r="S487" s="85">
        <v>253</v>
      </c>
      <c r="T487" s="89">
        <v>46037</v>
      </c>
      <c r="U487" s="85" t="s">
        <v>134</v>
      </c>
      <c r="V487" s="85" t="s">
        <v>135</v>
      </c>
      <c r="W487" s="85" t="s">
        <v>136</v>
      </c>
      <c r="X487" s="85">
        <v>1</v>
      </c>
      <c r="Y487" s="85" t="s">
        <v>397</v>
      </c>
      <c r="Z487" s="85" t="s">
        <v>5525</v>
      </c>
      <c r="AA487" s="85" t="s">
        <v>138</v>
      </c>
      <c r="AB487" s="85" t="s">
        <v>139</v>
      </c>
      <c r="AC487" s="85" t="s">
        <v>140</v>
      </c>
      <c r="AD487" s="85"/>
      <c r="AE487" s="85">
        <v>1010188555</v>
      </c>
      <c r="AF487" s="85">
        <v>0</v>
      </c>
      <c r="AG487" s="89">
        <v>32905</v>
      </c>
      <c r="AH487" s="85" t="s">
        <v>5527</v>
      </c>
      <c r="AI487" s="85"/>
      <c r="AJ487" s="92">
        <v>3003761286</v>
      </c>
      <c r="AK487" s="85" t="s">
        <v>5528</v>
      </c>
      <c r="AL487" s="85" t="s">
        <v>3187</v>
      </c>
      <c r="AM487" s="85" t="s">
        <v>234</v>
      </c>
      <c r="AN487" s="85" t="s">
        <v>400</v>
      </c>
      <c r="AO487" s="85">
        <v>51698679</v>
      </c>
      <c r="AP487" s="85" t="s">
        <v>401</v>
      </c>
      <c r="AQ487" s="85"/>
      <c r="AR487" s="85"/>
      <c r="AS487" s="89">
        <v>46062</v>
      </c>
      <c r="AT487" s="85"/>
      <c r="AU487" s="85"/>
      <c r="AV487" s="85"/>
      <c r="AW487" s="85"/>
      <c r="AX487" s="85" t="s">
        <v>171</v>
      </c>
      <c r="AY487" s="85" t="s">
        <v>147</v>
      </c>
      <c r="AZ487" s="105">
        <v>46029</v>
      </c>
      <c r="BA487" s="105">
        <v>46035</v>
      </c>
      <c r="BB487" s="115">
        <v>63844000</v>
      </c>
      <c r="BC487" s="105">
        <v>46036</v>
      </c>
      <c r="BD487" s="105">
        <v>46369</v>
      </c>
      <c r="BE487" s="105">
        <f t="shared" si="18"/>
        <v>46369</v>
      </c>
      <c r="BF487" s="122"/>
      <c r="BG487" s="85" t="s">
        <v>148</v>
      </c>
      <c r="BH487" s="110">
        <v>5804000</v>
      </c>
      <c r="BI487" s="85"/>
      <c r="BJ487" s="85"/>
      <c r="BK487" s="85"/>
      <c r="BL487" s="85"/>
      <c r="BM487" s="85"/>
      <c r="BN487" s="85"/>
      <c r="BO487" s="85"/>
      <c r="BP487" s="85"/>
      <c r="BQ487" s="85"/>
      <c r="BR487" s="85"/>
      <c r="BS487" s="85"/>
      <c r="BT487" s="85"/>
      <c r="BU487" s="85"/>
      <c r="BV487" s="85"/>
      <c r="BW487" s="85"/>
      <c r="BX487" s="85"/>
      <c r="BY487" s="85"/>
      <c r="BZ487" s="85"/>
      <c r="CA487" s="85"/>
      <c r="CB487" s="85"/>
      <c r="CC487" s="85"/>
      <c r="CD487" s="85"/>
      <c r="CE487" s="85"/>
      <c r="CF487" s="85"/>
      <c r="CG487" s="85"/>
      <c r="CH487" s="85"/>
      <c r="CI487" s="85"/>
      <c r="CJ487" s="85"/>
      <c r="CK487" s="85"/>
      <c r="CL487" s="85">
        <v>0</v>
      </c>
      <c r="CM487" s="110">
        <v>63844000</v>
      </c>
      <c r="CN487" s="85"/>
      <c r="CO487" s="89">
        <v>46369</v>
      </c>
      <c r="CP487" s="89">
        <f t="shared" si="17"/>
        <v>46549</v>
      </c>
      <c r="CQ487" s="115">
        <v>63844000</v>
      </c>
      <c r="CR487" s="85" t="s">
        <v>149</v>
      </c>
      <c r="CS487" s="89">
        <v>46035</v>
      </c>
      <c r="CT487" s="128">
        <v>1846101032471</v>
      </c>
      <c r="CU487" s="85"/>
      <c r="CV487" s="85"/>
      <c r="CW487" s="85" t="s">
        <v>402</v>
      </c>
      <c r="CX487" s="85" t="s">
        <v>140</v>
      </c>
      <c r="CY487" s="85" t="s">
        <v>207</v>
      </c>
      <c r="CZ487" s="85">
        <v>2537</v>
      </c>
      <c r="DA487" s="85" t="s">
        <v>152</v>
      </c>
      <c r="DB487" s="85">
        <v>1</v>
      </c>
      <c r="DC487" s="85" t="s">
        <v>153</v>
      </c>
      <c r="DD487" s="85"/>
      <c r="DE487" s="85"/>
      <c r="DF487" s="85"/>
      <c r="DG487" s="85"/>
      <c r="DH487" s="85"/>
      <c r="DI487" s="85"/>
      <c r="DJ487" s="85"/>
      <c r="DK487" s="85"/>
      <c r="DL487" s="85"/>
      <c r="DM487" s="85"/>
      <c r="DN487" s="85"/>
      <c r="DO487" s="85"/>
      <c r="DP487" s="85"/>
      <c r="DQ487" s="85"/>
      <c r="DR487" s="85"/>
      <c r="DS487" s="85"/>
      <c r="DT487" s="86"/>
      <c r="DU487" s="81"/>
      <c r="DV487" s="72"/>
      <c r="DW487" s="72"/>
      <c r="DX487" s="72"/>
      <c r="DY487" s="72"/>
      <c r="DZ487" s="74"/>
      <c r="EA487" s="68"/>
      <c r="EB487" s="68"/>
      <c r="EC487" s="68"/>
      <c r="ED487" s="68"/>
      <c r="EE487" s="68"/>
      <c r="EF487" s="68"/>
      <c r="EG487" s="68"/>
      <c r="EH487" s="68"/>
      <c r="EI487" s="68"/>
      <c r="EJ487" s="68"/>
      <c r="EK487" s="68"/>
    </row>
    <row r="488" spans="1:141" ht="30" customHeight="1">
      <c r="A488" s="3" t="s">
        <v>4104</v>
      </c>
      <c r="B488" s="84">
        <v>2026</v>
      </c>
      <c r="C488" s="85" t="s">
        <v>5529</v>
      </c>
      <c r="D488" s="85"/>
      <c r="E488" s="85" t="s">
        <v>125</v>
      </c>
      <c r="F488" s="85">
        <v>145205</v>
      </c>
      <c r="G488" s="89">
        <v>46031</v>
      </c>
      <c r="H488" s="85" t="s">
        <v>5530</v>
      </c>
      <c r="I488" s="85" t="s">
        <v>5531</v>
      </c>
      <c r="J488" s="92" t="s">
        <v>5532</v>
      </c>
      <c r="K488" s="92" t="s">
        <v>5533</v>
      </c>
      <c r="L488" s="85" t="s">
        <v>5534</v>
      </c>
      <c r="M488" s="85" t="s">
        <v>5535</v>
      </c>
      <c r="N488" s="85">
        <v>80111700</v>
      </c>
      <c r="O488" s="85" t="s">
        <v>5536</v>
      </c>
      <c r="P488" s="85" t="s">
        <v>5537</v>
      </c>
      <c r="Q488" s="85">
        <v>19</v>
      </c>
      <c r="R488" s="89">
        <v>46028</v>
      </c>
      <c r="S488" s="85">
        <v>1770</v>
      </c>
      <c r="T488" s="89">
        <v>46044</v>
      </c>
      <c r="U488" s="85" t="s">
        <v>134</v>
      </c>
      <c r="V488" s="85" t="s">
        <v>135</v>
      </c>
      <c r="W488" s="85" t="s">
        <v>136</v>
      </c>
      <c r="X488" s="85">
        <v>1</v>
      </c>
      <c r="Y488" s="85" t="s">
        <v>5538</v>
      </c>
      <c r="Z488" s="85" t="s">
        <v>5534</v>
      </c>
      <c r="AA488" s="85" t="s">
        <v>138</v>
      </c>
      <c r="AB488" s="85" t="s">
        <v>164</v>
      </c>
      <c r="AC488" s="85" t="s">
        <v>140</v>
      </c>
      <c r="AD488" s="85"/>
      <c r="AE488" s="85">
        <v>80878166</v>
      </c>
      <c r="AF488" s="85">
        <v>3</v>
      </c>
      <c r="AG488" s="89">
        <v>31103</v>
      </c>
      <c r="AH488" s="85" t="s">
        <v>5539</v>
      </c>
      <c r="AI488" s="85" t="e">
        <v>#REF!</v>
      </c>
      <c r="AJ488" s="92" t="s">
        <v>5540</v>
      </c>
      <c r="AK488" s="85" t="s">
        <v>5541</v>
      </c>
      <c r="AL488" s="85" t="s">
        <v>3187</v>
      </c>
      <c r="AM488" s="85" t="s">
        <v>222</v>
      </c>
      <c r="AN488" s="85" t="s">
        <v>5087</v>
      </c>
      <c r="AO488" s="85">
        <v>1024483230</v>
      </c>
      <c r="AP488" s="85" t="s">
        <v>5088</v>
      </c>
      <c r="AQ488" s="85"/>
      <c r="AR488" s="85"/>
      <c r="AS488" s="89">
        <v>46062</v>
      </c>
      <c r="AT488" s="85"/>
      <c r="AU488" s="85"/>
      <c r="AV488" s="85"/>
      <c r="AW488" s="85"/>
      <c r="AX488" s="85" t="s">
        <v>5089</v>
      </c>
      <c r="AY488" s="85" t="s">
        <v>147</v>
      </c>
      <c r="AZ488" s="105">
        <v>46038</v>
      </c>
      <c r="BA488" s="105">
        <v>46038</v>
      </c>
      <c r="BB488" s="115">
        <v>99902000</v>
      </c>
      <c r="BC488" s="105">
        <v>46044</v>
      </c>
      <c r="BD488" s="105">
        <v>46377</v>
      </c>
      <c r="BE488" s="105">
        <f t="shared" si="18"/>
        <v>46377</v>
      </c>
      <c r="BF488" s="122"/>
      <c r="BG488" s="85" t="s">
        <v>148</v>
      </c>
      <c r="BH488" s="110">
        <v>9082000</v>
      </c>
      <c r="BI488" s="85"/>
      <c r="BJ488" s="85"/>
      <c r="BK488" s="85"/>
      <c r="BL488" s="85"/>
      <c r="BM488" s="85"/>
      <c r="BN488" s="85"/>
      <c r="BO488" s="85"/>
      <c r="BP488" s="85"/>
      <c r="BQ488" s="85"/>
      <c r="BR488" s="85"/>
      <c r="BS488" s="85"/>
      <c r="BT488" s="85"/>
      <c r="BU488" s="85"/>
      <c r="BV488" s="85"/>
      <c r="BW488" s="85"/>
      <c r="BX488" s="85"/>
      <c r="BY488" s="85"/>
      <c r="BZ488" s="85"/>
      <c r="CA488" s="85"/>
      <c r="CB488" s="85"/>
      <c r="CC488" s="85"/>
      <c r="CD488" s="85"/>
      <c r="CE488" s="85"/>
      <c r="CF488" s="85"/>
      <c r="CG488" s="85"/>
      <c r="CH488" s="85"/>
      <c r="CI488" s="85"/>
      <c r="CJ488" s="85"/>
      <c r="CK488" s="85"/>
      <c r="CL488" s="85">
        <v>0</v>
      </c>
      <c r="CM488" s="110">
        <v>99902000</v>
      </c>
      <c r="CN488" s="85"/>
      <c r="CO488" s="89">
        <v>46377</v>
      </c>
      <c r="CP488" s="89">
        <f t="shared" si="17"/>
        <v>46557</v>
      </c>
      <c r="CQ488" s="115">
        <v>99902000</v>
      </c>
      <c r="CR488" s="85" t="s">
        <v>223</v>
      </c>
      <c r="CS488" s="89">
        <v>46042</v>
      </c>
      <c r="CT488" s="128">
        <v>1146101098007</v>
      </c>
      <c r="CU488" s="85"/>
      <c r="CV488" s="85"/>
      <c r="CW488" s="85" t="s">
        <v>5542</v>
      </c>
      <c r="CX488" s="85" t="s">
        <v>140</v>
      </c>
      <c r="CY488" s="85" t="s">
        <v>5543</v>
      </c>
      <c r="CZ488" s="85">
        <v>2537</v>
      </c>
      <c r="DA488" s="85" t="s">
        <v>152</v>
      </c>
      <c r="DB488" s="85">
        <v>1</v>
      </c>
      <c r="DC488" s="85" t="s">
        <v>153</v>
      </c>
      <c r="DD488" s="85"/>
      <c r="DE488" s="85"/>
      <c r="DF488" s="85"/>
      <c r="DG488" s="85"/>
      <c r="DH488" s="85"/>
      <c r="DI488" s="85"/>
      <c r="DJ488" s="85"/>
      <c r="DK488" s="85"/>
      <c r="DL488" s="85"/>
      <c r="DM488" s="85"/>
      <c r="DN488" s="85"/>
      <c r="DO488" s="85"/>
      <c r="DP488" s="85"/>
      <c r="DQ488" s="85"/>
      <c r="DR488" s="85"/>
      <c r="DS488" s="85"/>
      <c r="DT488" s="86"/>
      <c r="DU488" s="81"/>
      <c r="DV488" s="72"/>
      <c r="DW488" s="72"/>
      <c r="DX488" s="72"/>
      <c r="DY488" s="72"/>
      <c r="DZ488" s="74"/>
      <c r="EA488" s="68"/>
      <c r="EB488" s="68"/>
      <c r="EC488" s="68"/>
      <c r="ED488" s="68"/>
      <c r="EE488" s="68"/>
      <c r="EF488" s="68"/>
      <c r="EG488" s="68"/>
      <c r="EH488" s="68"/>
      <c r="EI488" s="68"/>
      <c r="EJ488" s="68"/>
      <c r="EK488" s="68"/>
    </row>
    <row r="489" spans="1:141" ht="30" customHeight="1">
      <c r="A489" s="3" t="s">
        <v>4104</v>
      </c>
      <c r="B489" s="84">
        <v>2026</v>
      </c>
      <c r="C489" s="85" t="s">
        <v>5544</v>
      </c>
      <c r="D489" s="85"/>
      <c r="E489" s="85" t="s">
        <v>125</v>
      </c>
      <c r="F489" s="85">
        <v>145410</v>
      </c>
      <c r="G489" s="89">
        <v>46038</v>
      </c>
      <c r="H489" s="85" t="s">
        <v>1180</v>
      </c>
      <c r="I489" s="85" t="s">
        <v>5545</v>
      </c>
      <c r="J489" s="92" t="s">
        <v>5546</v>
      </c>
      <c r="K489" s="92" t="s">
        <v>5547</v>
      </c>
      <c r="L489" s="85" t="s">
        <v>5548</v>
      </c>
      <c r="M489" s="85" t="s">
        <v>1185</v>
      </c>
      <c r="N489" s="85">
        <v>80111700</v>
      </c>
      <c r="O489" s="85" t="s">
        <v>1186</v>
      </c>
      <c r="P489" s="85" t="s">
        <v>5549</v>
      </c>
      <c r="Q489" s="85">
        <v>162</v>
      </c>
      <c r="R489" s="89">
        <v>46031</v>
      </c>
      <c r="S489" s="85">
        <v>173</v>
      </c>
      <c r="T489" s="89">
        <v>46043</v>
      </c>
      <c r="U489" s="85" t="s">
        <v>2216</v>
      </c>
      <c r="V489" s="85" t="s">
        <v>135</v>
      </c>
      <c r="W489" s="85" t="s">
        <v>136</v>
      </c>
      <c r="X489" s="85">
        <v>1</v>
      </c>
      <c r="Y489" s="85" t="s">
        <v>1188</v>
      </c>
      <c r="Z489" s="85" t="s">
        <v>5548</v>
      </c>
      <c r="AA489" s="85" t="s">
        <v>138</v>
      </c>
      <c r="AB489" s="85" t="s">
        <v>139</v>
      </c>
      <c r="AC489" s="85" t="s">
        <v>203</v>
      </c>
      <c r="AD489" s="85"/>
      <c r="AE489" s="85">
        <v>52985110</v>
      </c>
      <c r="AF489" s="85">
        <v>8</v>
      </c>
      <c r="AG489" s="89">
        <v>30277</v>
      </c>
      <c r="AH489" s="85" t="s">
        <v>1824</v>
      </c>
      <c r="AI489" s="85" t="e">
        <v>#REF!</v>
      </c>
      <c r="AJ489" s="92">
        <v>3176184455</v>
      </c>
      <c r="AK489" s="85" t="s">
        <v>5550</v>
      </c>
      <c r="AL489" s="85" t="s">
        <v>3187</v>
      </c>
      <c r="AM489" s="85" t="s">
        <v>234</v>
      </c>
      <c r="AN489" s="85" t="s">
        <v>1049</v>
      </c>
      <c r="AO489" s="85">
        <v>1010190690</v>
      </c>
      <c r="AP489" s="85" t="s">
        <v>1050</v>
      </c>
      <c r="AQ489" s="85"/>
      <c r="AR489" s="85"/>
      <c r="AS489" s="89">
        <v>46062</v>
      </c>
      <c r="AT489" s="85"/>
      <c r="AU489" s="85"/>
      <c r="AV489" s="85"/>
      <c r="AW489" s="85"/>
      <c r="AX489" s="85" t="s">
        <v>1051</v>
      </c>
      <c r="AY489" s="85" t="s">
        <v>147</v>
      </c>
      <c r="AZ489" s="105">
        <v>46035</v>
      </c>
      <c r="BA489" s="105">
        <v>46036</v>
      </c>
      <c r="BB489" s="115">
        <v>46432000</v>
      </c>
      <c r="BC489" s="105">
        <v>46041</v>
      </c>
      <c r="BD489" s="105">
        <v>46283</v>
      </c>
      <c r="BE489" s="105">
        <f t="shared" si="18"/>
        <v>46283</v>
      </c>
      <c r="BF489" s="122"/>
      <c r="BG489" s="85" t="s">
        <v>929</v>
      </c>
      <c r="BH489" s="110">
        <v>5804000</v>
      </c>
      <c r="BI489" s="85"/>
      <c r="BJ489" s="85"/>
      <c r="BK489" s="85"/>
      <c r="BL489" s="85"/>
      <c r="BM489" s="85"/>
      <c r="BN489" s="85"/>
      <c r="BO489" s="85"/>
      <c r="BP489" s="85"/>
      <c r="BQ489" s="85"/>
      <c r="BR489" s="85"/>
      <c r="BS489" s="85"/>
      <c r="BT489" s="85"/>
      <c r="BU489" s="85"/>
      <c r="BV489" s="85"/>
      <c r="BW489" s="85"/>
      <c r="BX489" s="85"/>
      <c r="BY489" s="85"/>
      <c r="BZ489" s="85"/>
      <c r="CA489" s="85"/>
      <c r="CB489" s="85"/>
      <c r="CC489" s="85"/>
      <c r="CD489" s="85"/>
      <c r="CE489" s="85"/>
      <c r="CF489" s="85"/>
      <c r="CG489" s="85"/>
      <c r="CH489" s="85"/>
      <c r="CI489" s="85"/>
      <c r="CJ489" s="85"/>
      <c r="CK489" s="85"/>
      <c r="CL489" s="85">
        <v>0</v>
      </c>
      <c r="CM489" s="110">
        <v>46432000</v>
      </c>
      <c r="CN489" s="85"/>
      <c r="CO489" s="89">
        <v>46283</v>
      </c>
      <c r="CP489" s="89">
        <f t="shared" si="17"/>
        <v>46463</v>
      </c>
      <c r="CQ489" s="115">
        <v>46432000</v>
      </c>
      <c r="CR489" s="85" t="s">
        <v>258</v>
      </c>
      <c r="CS489" s="89">
        <v>46038</v>
      </c>
      <c r="CT489" s="128">
        <v>4432521</v>
      </c>
      <c r="CU489" s="85"/>
      <c r="CV489" s="85"/>
      <c r="CW489" s="85" t="s">
        <v>1192</v>
      </c>
      <c r="CX489" s="85" t="s">
        <v>203</v>
      </c>
      <c r="CY489" s="85" t="s">
        <v>947</v>
      </c>
      <c r="CZ489" s="85">
        <v>2537</v>
      </c>
      <c r="DA489" s="85" t="s">
        <v>152</v>
      </c>
      <c r="DB489" s="85">
        <v>1</v>
      </c>
      <c r="DC489" s="85" t="s">
        <v>153</v>
      </c>
      <c r="DD489" s="85"/>
      <c r="DE489" s="85"/>
      <c r="DF489" s="85"/>
      <c r="DG489" s="85"/>
      <c r="DH489" s="85"/>
      <c r="DI489" s="85"/>
      <c r="DJ489" s="85"/>
      <c r="DK489" s="85"/>
      <c r="DL489" s="85"/>
      <c r="DM489" s="85"/>
      <c r="DN489" s="85"/>
      <c r="DO489" s="85"/>
      <c r="DP489" s="85"/>
      <c r="DQ489" s="85"/>
      <c r="DR489" s="85"/>
      <c r="DS489" s="85"/>
      <c r="DT489" s="86"/>
      <c r="DU489" s="81"/>
      <c r="DV489" s="72"/>
      <c r="DW489" s="72"/>
      <c r="DX489" s="72"/>
      <c r="DY489" s="72"/>
      <c r="DZ489" s="74"/>
      <c r="EA489" s="68"/>
      <c r="EB489" s="68"/>
      <c r="EC489" s="68"/>
      <c r="ED489" s="68"/>
      <c r="EE489" s="68"/>
      <c r="EF489" s="68"/>
      <c r="EG489" s="68"/>
      <c r="EH489" s="68"/>
      <c r="EI489" s="68"/>
      <c r="EJ489" s="68"/>
      <c r="EK489" s="68"/>
    </row>
    <row r="490" spans="1:141" ht="30" customHeight="1">
      <c r="A490" s="3" t="s">
        <v>4104</v>
      </c>
      <c r="B490" s="84">
        <v>2026</v>
      </c>
      <c r="C490" s="85" t="s">
        <v>5551</v>
      </c>
      <c r="D490" s="85"/>
      <c r="E490" s="85" t="s">
        <v>125</v>
      </c>
      <c r="F490" s="85">
        <v>149753</v>
      </c>
      <c r="G490" s="89">
        <v>46042</v>
      </c>
      <c r="H490" s="85" t="s">
        <v>5552</v>
      </c>
      <c r="I490" s="85" t="s">
        <v>5553</v>
      </c>
      <c r="J490" s="92" t="s">
        <v>5554</v>
      </c>
      <c r="K490" s="92" t="s">
        <v>5555</v>
      </c>
      <c r="L490" s="85" t="s">
        <v>5556</v>
      </c>
      <c r="M490" s="85" t="s">
        <v>5557</v>
      </c>
      <c r="N490" s="85">
        <v>80111700</v>
      </c>
      <c r="O490" s="85" t="s">
        <v>5558</v>
      </c>
      <c r="P490" s="85" t="s">
        <v>5559</v>
      </c>
      <c r="Q490" s="85">
        <v>162</v>
      </c>
      <c r="R490" s="89">
        <v>46031</v>
      </c>
      <c r="S490" s="85">
        <v>392</v>
      </c>
      <c r="T490" s="89">
        <v>46041</v>
      </c>
      <c r="U490" s="85" t="s">
        <v>134</v>
      </c>
      <c r="V490" s="85" t="s">
        <v>135</v>
      </c>
      <c r="W490" s="85" t="s">
        <v>136</v>
      </c>
      <c r="X490" s="85">
        <v>1</v>
      </c>
      <c r="Y490" s="85" t="s">
        <v>5560</v>
      </c>
      <c r="Z490" s="85" t="s">
        <v>5556</v>
      </c>
      <c r="AA490" s="85" t="s">
        <v>138</v>
      </c>
      <c r="AB490" s="85" t="s">
        <v>139</v>
      </c>
      <c r="AC490" s="85" t="s">
        <v>203</v>
      </c>
      <c r="AD490" s="85"/>
      <c r="AE490" s="85">
        <v>52412467</v>
      </c>
      <c r="AF490" s="85">
        <v>3</v>
      </c>
      <c r="AG490" s="89">
        <v>27854</v>
      </c>
      <c r="AH490" s="85" t="s">
        <v>5561</v>
      </c>
      <c r="AI490" s="85" t="e">
        <v>#REF!</v>
      </c>
      <c r="AJ490" s="92">
        <v>3132461102</v>
      </c>
      <c r="AK490" s="85" t="s">
        <v>5562</v>
      </c>
      <c r="AL490" s="85" t="s">
        <v>3187</v>
      </c>
      <c r="AM490" s="85" t="s">
        <v>234</v>
      </c>
      <c r="AN490" s="85" t="s">
        <v>5563</v>
      </c>
      <c r="AO490" s="85">
        <v>80857080</v>
      </c>
      <c r="AP490" s="85" t="s">
        <v>5564</v>
      </c>
      <c r="AQ490" s="85"/>
      <c r="AR490" s="85"/>
      <c r="AS490" s="89">
        <v>46062</v>
      </c>
      <c r="AT490" s="85"/>
      <c r="AU490" s="85"/>
      <c r="AV490" s="85"/>
      <c r="AW490" s="85"/>
      <c r="AX490" s="85" t="s">
        <v>5565</v>
      </c>
      <c r="AY490" s="85" t="s">
        <v>147</v>
      </c>
      <c r="AZ490" s="105">
        <v>46036</v>
      </c>
      <c r="BA490" s="105">
        <v>46037</v>
      </c>
      <c r="BB490" s="115">
        <v>46432000</v>
      </c>
      <c r="BC490" s="105">
        <v>46043</v>
      </c>
      <c r="BD490" s="105">
        <v>46285</v>
      </c>
      <c r="BE490" s="105">
        <f t="shared" si="18"/>
        <v>46285</v>
      </c>
      <c r="BF490" s="122"/>
      <c r="BG490" s="85" t="s">
        <v>929</v>
      </c>
      <c r="BH490" s="110">
        <v>5804000</v>
      </c>
      <c r="BI490" s="85"/>
      <c r="BJ490" s="85"/>
      <c r="BK490" s="85"/>
      <c r="BL490" s="85"/>
      <c r="BM490" s="85"/>
      <c r="BN490" s="85"/>
      <c r="BO490" s="85"/>
      <c r="BP490" s="85"/>
      <c r="BQ490" s="85"/>
      <c r="BR490" s="85"/>
      <c r="BS490" s="85"/>
      <c r="BT490" s="85"/>
      <c r="BU490" s="85"/>
      <c r="BV490" s="85"/>
      <c r="BW490" s="85"/>
      <c r="BX490" s="85"/>
      <c r="BY490" s="85"/>
      <c r="BZ490" s="85"/>
      <c r="CA490" s="85"/>
      <c r="CB490" s="85"/>
      <c r="CC490" s="85"/>
      <c r="CD490" s="85"/>
      <c r="CE490" s="85"/>
      <c r="CF490" s="85"/>
      <c r="CG490" s="85"/>
      <c r="CH490" s="85"/>
      <c r="CI490" s="85"/>
      <c r="CJ490" s="85"/>
      <c r="CK490" s="85"/>
      <c r="CL490" s="85">
        <v>0</v>
      </c>
      <c r="CM490" s="110">
        <v>46432000</v>
      </c>
      <c r="CN490" s="85"/>
      <c r="CO490" s="89">
        <v>46285</v>
      </c>
      <c r="CP490" s="89">
        <f t="shared" si="17"/>
        <v>46465</v>
      </c>
      <c r="CQ490" s="115">
        <v>46432000</v>
      </c>
      <c r="CR490" s="85" t="s">
        <v>223</v>
      </c>
      <c r="CS490" s="89">
        <v>46037</v>
      </c>
      <c r="CT490" s="128">
        <v>1146101096721</v>
      </c>
      <c r="CU490" s="85"/>
      <c r="CV490" s="85"/>
      <c r="CW490" s="85" t="s">
        <v>5566</v>
      </c>
      <c r="CX490" s="85" t="s">
        <v>203</v>
      </c>
      <c r="CY490" s="85" t="s">
        <v>1849</v>
      </c>
      <c r="CZ490" s="85">
        <v>2599</v>
      </c>
      <c r="DA490" s="85" t="s">
        <v>5567</v>
      </c>
      <c r="DB490" s="85">
        <v>3</v>
      </c>
      <c r="DC490" s="85" t="s">
        <v>153</v>
      </c>
      <c r="DD490" s="85"/>
      <c r="DE490" s="85"/>
      <c r="DF490" s="85"/>
      <c r="DG490" s="85"/>
      <c r="DH490" s="85"/>
      <c r="DI490" s="85"/>
      <c r="DJ490" s="85"/>
      <c r="DK490" s="85"/>
      <c r="DL490" s="85"/>
      <c r="DM490" s="85"/>
      <c r="DN490" s="85"/>
      <c r="DO490" s="85"/>
      <c r="DP490" s="85"/>
      <c r="DQ490" s="85"/>
      <c r="DR490" s="85"/>
      <c r="DS490" s="85"/>
      <c r="DT490" s="86"/>
      <c r="DU490" s="81"/>
      <c r="DV490" s="72"/>
      <c r="DW490" s="72"/>
      <c r="DX490" s="72"/>
      <c r="DY490" s="72"/>
      <c r="DZ490" s="74"/>
      <c r="EA490" s="68"/>
      <c r="EB490" s="68"/>
      <c r="EC490" s="68"/>
      <c r="ED490" s="68"/>
      <c r="EE490" s="68"/>
      <c r="EF490" s="68"/>
      <c r="EG490" s="68"/>
      <c r="EH490" s="68"/>
      <c r="EI490" s="68"/>
      <c r="EJ490" s="68"/>
      <c r="EK490" s="68"/>
    </row>
    <row r="491" spans="1:141" ht="30" customHeight="1">
      <c r="A491" s="3" t="s">
        <v>4104</v>
      </c>
      <c r="B491" s="84">
        <v>2026</v>
      </c>
      <c r="C491" s="85" t="s">
        <v>5568</v>
      </c>
      <c r="D491" s="85"/>
      <c r="E491" s="85" t="s">
        <v>125</v>
      </c>
      <c r="F491" s="85">
        <v>147371</v>
      </c>
      <c r="G491" s="89">
        <v>46040</v>
      </c>
      <c r="H491" s="85" t="s">
        <v>5569</v>
      </c>
      <c r="I491" s="85" t="s">
        <v>5570</v>
      </c>
      <c r="J491" s="92" t="s">
        <v>5571</v>
      </c>
      <c r="K491" s="92" t="s">
        <v>5572</v>
      </c>
      <c r="L491" s="85" t="s">
        <v>5573</v>
      </c>
      <c r="M491" s="85" t="s">
        <v>5574</v>
      </c>
      <c r="N491" s="85">
        <v>80111700</v>
      </c>
      <c r="O491" s="85" t="s">
        <v>5575</v>
      </c>
      <c r="P491" s="85" t="s">
        <v>5576</v>
      </c>
      <c r="Q491" s="85">
        <v>147</v>
      </c>
      <c r="R491" s="89">
        <v>46028</v>
      </c>
      <c r="S491" s="85">
        <v>1705</v>
      </c>
      <c r="T491" s="89">
        <v>46042</v>
      </c>
      <c r="U491" s="85" t="s">
        <v>3609</v>
      </c>
      <c r="V491" s="85" t="s">
        <v>135</v>
      </c>
      <c r="W491" s="85" t="s">
        <v>136</v>
      </c>
      <c r="X491" s="85">
        <v>1</v>
      </c>
      <c r="Y491" s="85" t="s">
        <v>5577</v>
      </c>
      <c r="Z491" s="85" t="s">
        <v>5573</v>
      </c>
      <c r="AA491" s="85" t="s">
        <v>138</v>
      </c>
      <c r="AB491" s="85" t="s">
        <v>139</v>
      </c>
      <c r="AC491" s="85" t="s">
        <v>218</v>
      </c>
      <c r="AD491" s="85"/>
      <c r="AE491" s="85">
        <v>1082992254</v>
      </c>
      <c r="AF491" s="85">
        <v>9</v>
      </c>
      <c r="AG491" s="89">
        <v>34663</v>
      </c>
      <c r="AH491" s="85" t="s">
        <v>5578</v>
      </c>
      <c r="AI491" s="85"/>
      <c r="AJ491" s="92">
        <v>0</v>
      </c>
      <c r="AK491" s="85" t="s">
        <v>5579</v>
      </c>
      <c r="AL491" s="85" t="s">
        <v>3187</v>
      </c>
      <c r="AM491" s="85" t="s">
        <v>144</v>
      </c>
      <c r="AN491" s="85" t="s">
        <v>3712</v>
      </c>
      <c r="AO491" s="85">
        <v>79553844</v>
      </c>
      <c r="AP491" s="85" t="s">
        <v>3713</v>
      </c>
      <c r="AQ491" s="85"/>
      <c r="AR491" s="85"/>
      <c r="AS491" s="89">
        <v>46062</v>
      </c>
      <c r="AT491" s="85"/>
      <c r="AU491" s="85"/>
      <c r="AV491" s="85"/>
      <c r="AW491" s="85"/>
      <c r="AX491" s="85" t="s">
        <v>3714</v>
      </c>
      <c r="AY491" s="85" t="s">
        <v>147</v>
      </c>
      <c r="AZ491" s="105">
        <v>46036</v>
      </c>
      <c r="BA491" s="105">
        <v>46038</v>
      </c>
      <c r="BB491" s="115">
        <v>63352000</v>
      </c>
      <c r="BC491" s="105">
        <v>46045</v>
      </c>
      <c r="BD491" s="105">
        <v>46279</v>
      </c>
      <c r="BE491" s="105">
        <f t="shared" si="18"/>
        <v>46279</v>
      </c>
      <c r="BF491" s="122"/>
      <c r="BG491" s="85" t="s">
        <v>929</v>
      </c>
      <c r="BH491" s="110">
        <v>7919000</v>
      </c>
      <c r="BI491" s="85"/>
      <c r="BJ491" s="85"/>
      <c r="BK491" s="85"/>
      <c r="BL491" s="85"/>
      <c r="BM491" s="85"/>
      <c r="BN491" s="85"/>
      <c r="BO491" s="85"/>
      <c r="BP491" s="85"/>
      <c r="BQ491" s="85"/>
      <c r="BR491" s="85"/>
      <c r="BS491" s="85"/>
      <c r="BT491" s="85"/>
      <c r="BU491" s="85"/>
      <c r="BV491" s="85"/>
      <c r="BW491" s="85"/>
      <c r="BX491" s="85"/>
      <c r="BY491" s="85"/>
      <c r="BZ491" s="85"/>
      <c r="CA491" s="85"/>
      <c r="CB491" s="85"/>
      <c r="CC491" s="85"/>
      <c r="CD491" s="85"/>
      <c r="CE491" s="85"/>
      <c r="CF491" s="85"/>
      <c r="CG491" s="85"/>
      <c r="CH491" s="85"/>
      <c r="CI491" s="85"/>
      <c r="CJ491" s="85"/>
      <c r="CK491" s="85"/>
      <c r="CL491" s="85">
        <v>0</v>
      </c>
      <c r="CM491" s="110">
        <v>63352000</v>
      </c>
      <c r="CN491" s="85"/>
      <c r="CO491" s="89">
        <v>46279</v>
      </c>
      <c r="CP491" s="89">
        <f t="shared" si="17"/>
        <v>46459</v>
      </c>
      <c r="CQ491" s="115">
        <v>63352000</v>
      </c>
      <c r="CR491" s="85" t="s">
        <v>1464</v>
      </c>
      <c r="CS491" s="89">
        <v>46044</v>
      </c>
      <c r="CT491" s="128" t="s">
        <v>5580</v>
      </c>
      <c r="CU491" s="85"/>
      <c r="CV491" s="85"/>
      <c r="CW491" s="85" t="s">
        <v>5581</v>
      </c>
      <c r="CX491" s="85" t="s">
        <v>218</v>
      </c>
      <c r="CY491" s="85" t="s">
        <v>1736</v>
      </c>
      <c r="CZ491" s="85">
        <v>2583</v>
      </c>
      <c r="DA491" s="85" t="s">
        <v>3614</v>
      </c>
      <c r="DB491" s="85">
        <v>5</v>
      </c>
      <c r="DC491" s="85" t="s">
        <v>153</v>
      </c>
      <c r="DD491" s="85"/>
      <c r="DE491" s="85"/>
      <c r="DF491" s="85"/>
      <c r="DG491" s="85"/>
      <c r="DH491" s="85"/>
      <c r="DI491" s="85"/>
      <c r="DJ491" s="85"/>
      <c r="DK491" s="85"/>
      <c r="DL491" s="85"/>
      <c r="DM491" s="85"/>
      <c r="DN491" s="85"/>
      <c r="DO491" s="85"/>
      <c r="DP491" s="85"/>
      <c r="DQ491" s="85"/>
      <c r="DR491" s="85"/>
      <c r="DS491" s="85"/>
      <c r="DT491" s="86"/>
      <c r="DU491" s="81"/>
      <c r="DV491" s="72"/>
      <c r="DW491" s="72"/>
      <c r="DX491" s="72"/>
      <c r="DY491" s="72"/>
      <c r="DZ491" s="74"/>
      <c r="EA491" s="68"/>
      <c r="EB491" s="68"/>
      <c r="EC491" s="68"/>
      <c r="ED491" s="68"/>
      <c r="EE491" s="68"/>
      <c r="EF491" s="68"/>
      <c r="EG491" s="68"/>
      <c r="EH491" s="68"/>
      <c r="EI491" s="68"/>
      <c r="EJ491" s="68"/>
      <c r="EK491" s="68"/>
    </row>
    <row r="492" spans="1:141" ht="30" customHeight="1">
      <c r="A492" s="3" t="s">
        <v>4104</v>
      </c>
      <c r="B492" s="84">
        <v>2026</v>
      </c>
      <c r="C492" s="85" t="s">
        <v>5582</v>
      </c>
      <c r="D492" s="85"/>
      <c r="E492" s="85" t="s">
        <v>125</v>
      </c>
      <c r="F492" s="85">
        <v>147350</v>
      </c>
      <c r="G492" s="89">
        <v>46042</v>
      </c>
      <c r="H492" s="85" t="s">
        <v>3740</v>
      </c>
      <c r="I492" s="85" t="s">
        <v>5583</v>
      </c>
      <c r="J492" s="92" t="s">
        <v>5584</v>
      </c>
      <c r="K492" s="92" t="s">
        <v>5585</v>
      </c>
      <c r="L492" s="85" t="s">
        <v>5586</v>
      </c>
      <c r="M492" s="85" t="s">
        <v>3745</v>
      </c>
      <c r="N492" s="85">
        <v>80111700</v>
      </c>
      <c r="O492" s="85" t="s">
        <v>3746</v>
      </c>
      <c r="P492" s="85" t="s">
        <v>5587</v>
      </c>
      <c r="Q492" s="85">
        <v>155</v>
      </c>
      <c r="R492" s="89">
        <v>46030</v>
      </c>
      <c r="S492" s="85">
        <v>314</v>
      </c>
      <c r="T492" s="89">
        <v>46041</v>
      </c>
      <c r="U492" s="85" t="s">
        <v>3609</v>
      </c>
      <c r="V492" s="85" t="s">
        <v>135</v>
      </c>
      <c r="W492" s="85" t="s">
        <v>460</v>
      </c>
      <c r="X492" s="85">
        <v>1</v>
      </c>
      <c r="Y492" s="85" t="s">
        <v>4178</v>
      </c>
      <c r="Z492" s="85" t="s">
        <v>5586</v>
      </c>
      <c r="AA492" s="85" t="s">
        <v>138</v>
      </c>
      <c r="AB492" s="85" t="s">
        <v>164</v>
      </c>
      <c r="AC492" s="85" t="s">
        <v>461</v>
      </c>
      <c r="AD492" s="85"/>
      <c r="AE492" s="85">
        <v>1032409492</v>
      </c>
      <c r="AF492" s="85">
        <v>5</v>
      </c>
      <c r="AG492" s="89">
        <v>31895</v>
      </c>
      <c r="AH492" s="85" t="s">
        <v>5588</v>
      </c>
      <c r="AI492" s="85" t="e">
        <v>#REF!</v>
      </c>
      <c r="AJ492" s="92">
        <v>3224657223</v>
      </c>
      <c r="AK492" s="85" t="s">
        <v>5589</v>
      </c>
      <c r="AL492" s="85" t="s">
        <v>143</v>
      </c>
      <c r="AM492" s="85" t="s">
        <v>144</v>
      </c>
      <c r="AN492" s="85" t="s">
        <v>3712</v>
      </c>
      <c r="AO492" s="85">
        <v>79553844</v>
      </c>
      <c r="AP492" s="85" t="s">
        <v>3713</v>
      </c>
      <c r="AQ492" s="85"/>
      <c r="AR492" s="85"/>
      <c r="AS492" s="89">
        <v>46062</v>
      </c>
      <c r="AT492" s="85"/>
      <c r="AU492" s="85"/>
      <c r="AV492" s="85"/>
      <c r="AW492" s="85"/>
      <c r="AX492" s="85" t="s">
        <v>3714</v>
      </c>
      <c r="AY492" s="85" t="s">
        <v>147</v>
      </c>
      <c r="AZ492" s="105">
        <v>46031</v>
      </c>
      <c r="BA492" s="105">
        <v>46038</v>
      </c>
      <c r="BB492" s="115">
        <v>17000000</v>
      </c>
      <c r="BC492" s="105">
        <v>46045</v>
      </c>
      <c r="BD492" s="105">
        <v>46287</v>
      </c>
      <c r="BE492" s="105">
        <f t="shared" si="18"/>
        <v>46287</v>
      </c>
      <c r="BF492" s="122"/>
      <c r="BG492" s="85" t="s">
        <v>929</v>
      </c>
      <c r="BH492" s="110">
        <v>2125000</v>
      </c>
      <c r="BI492" s="85"/>
      <c r="BJ492" s="85"/>
      <c r="BK492" s="85"/>
      <c r="BL492" s="85"/>
      <c r="BM492" s="85"/>
      <c r="BN492" s="85"/>
      <c r="BO492" s="85"/>
      <c r="BP492" s="85"/>
      <c r="BQ492" s="85"/>
      <c r="BR492" s="85"/>
      <c r="BS492" s="85"/>
      <c r="BT492" s="85"/>
      <c r="BU492" s="85"/>
      <c r="BV492" s="85"/>
      <c r="BW492" s="85"/>
      <c r="BX492" s="85"/>
      <c r="BY492" s="85"/>
      <c r="BZ492" s="85"/>
      <c r="CA492" s="85"/>
      <c r="CB492" s="85"/>
      <c r="CC492" s="85"/>
      <c r="CD492" s="85"/>
      <c r="CE492" s="85"/>
      <c r="CF492" s="85"/>
      <c r="CG492" s="85"/>
      <c r="CH492" s="85"/>
      <c r="CI492" s="85"/>
      <c r="CJ492" s="85"/>
      <c r="CK492" s="85"/>
      <c r="CL492" s="85">
        <v>0</v>
      </c>
      <c r="CM492" s="110">
        <v>17000000</v>
      </c>
      <c r="CN492" s="85"/>
      <c r="CO492" s="89">
        <v>46287</v>
      </c>
      <c r="CP492" s="89">
        <f t="shared" si="17"/>
        <v>46467</v>
      </c>
      <c r="CQ492" s="115">
        <v>17000000</v>
      </c>
      <c r="CR492" s="85" t="s">
        <v>149</v>
      </c>
      <c r="CS492" s="89">
        <v>46042</v>
      </c>
      <c r="CT492" s="128">
        <v>3344101271964</v>
      </c>
      <c r="CU492" s="85"/>
      <c r="CV492" s="85"/>
      <c r="CW492" s="85" t="s">
        <v>3752</v>
      </c>
      <c r="CX492" s="85" t="s">
        <v>461</v>
      </c>
      <c r="CY492" s="85" t="s">
        <v>957</v>
      </c>
      <c r="CZ492" s="85">
        <v>2583</v>
      </c>
      <c r="DA492" s="85" t="s">
        <v>3614</v>
      </c>
      <c r="DB492" s="85">
        <v>5</v>
      </c>
      <c r="DC492" s="85" t="s">
        <v>153</v>
      </c>
      <c r="DD492" s="85"/>
      <c r="DE492" s="85"/>
      <c r="DF492" s="85"/>
      <c r="DG492" s="85"/>
      <c r="DH492" s="85"/>
      <c r="DI492" s="85"/>
      <c r="DJ492" s="85"/>
      <c r="DK492" s="85"/>
      <c r="DL492" s="85"/>
      <c r="DM492" s="85"/>
      <c r="DN492" s="85"/>
      <c r="DO492" s="85"/>
      <c r="DP492" s="85"/>
      <c r="DQ492" s="85"/>
      <c r="DR492" s="85"/>
      <c r="DS492" s="85"/>
      <c r="DT492" s="86"/>
      <c r="DU492" s="81"/>
      <c r="DV492" s="72"/>
      <c r="DW492" s="72"/>
      <c r="DX492" s="72"/>
      <c r="DY492" s="72"/>
      <c r="DZ492" s="74"/>
      <c r="EA492" s="68"/>
      <c r="EB492" s="68"/>
      <c r="EC492" s="68"/>
      <c r="ED492" s="68"/>
      <c r="EE492" s="68"/>
      <c r="EF492" s="68"/>
      <c r="EG492" s="68"/>
      <c r="EH492" s="68"/>
      <c r="EI492" s="68"/>
      <c r="EJ492" s="68"/>
      <c r="EK492" s="68"/>
    </row>
    <row r="493" spans="1:141" ht="30" customHeight="1">
      <c r="A493" s="3" t="s">
        <v>4104</v>
      </c>
      <c r="B493" s="84">
        <v>2026</v>
      </c>
      <c r="C493" s="85" t="s">
        <v>5590</v>
      </c>
      <c r="D493" s="85"/>
      <c r="E493" s="85" t="s">
        <v>125</v>
      </c>
      <c r="F493" s="85">
        <v>147126</v>
      </c>
      <c r="G493" s="89">
        <v>46038</v>
      </c>
      <c r="H493" s="85" t="s">
        <v>5591</v>
      </c>
      <c r="I493" s="85" t="s">
        <v>5592</v>
      </c>
      <c r="J493" s="92" t="s">
        <v>5593</v>
      </c>
      <c r="K493" s="92" t="s">
        <v>5594</v>
      </c>
      <c r="L493" s="85" t="s">
        <v>5595</v>
      </c>
      <c r="M493" s="85" t="s">
        <v>5596</v>
      </c>
      <c r="N493" s="85">
        <v>80111700</v>
      </c>
      <c r="O493" s="85" t="s">
        <v>5597</v>
      </c>
      <c r="P493" s="85" t="s">
        <v>5598</v>
      </c>
      <c r="Q493" s="85">
        <v>214</v>
      </c>
      <c r="R493" s="89">
        <v>46036</v>
      </c>
      <c r="S493" s="85">
        <v>1706</v>
      </c>
      <c r="T493" s="89">
        <v>46042</v>
      </c>
      <c r="U493" s="85" t="s">
        <v>4985</v>
      </c>
      <c r="V493" s="85" t="s">
        <v>135</v>
      </c>
      <c r="W493" s="85" t="s">
        <v>136</v>
      </c>
      <c r="X493" s="85">
        <v>1</v>
      </c>
      <c r="Y493" s="85" t="s">
        <v>5599</v>
      </c>
      <c r="Z493" s="85" t="s">
        <v>5595</v>
      </c>
      <c r="AA493" s="85" t="s">
        <v>138</v>
      </c>
      <c r="AB493" s="85" t="s">
        <v>164</v>
      </c>
      <c r="AC493" s="85" t="s">
        <v>203</v>
      </c>
      <c r="AD493" s="85"/>
      <c r="AE493" s="85">
        <v>1073239578</v>
      </c>
      <c r="AF493" s="85">
        <v>9</v>
      </c>
      <c r="AG493" s="89">
        <v>33889</v>
      </c>
      <c r="AH493" s="85" t="s">
        <v>5600</v>
      </c>
      <c r="AI493" s="85"/>
      <c r="AJ493" s="92">
        <v>0</v>
      </c>
      <c r="AK493" s="85" t="s">
        <v>5601</v>
      </c>
      <c r="AL493" s="85" t="s">
        <v>143</v>
      </c>
      <c r="AM493" s="85" t="s">
        <v>144</v>
      </c>
      <c r="AN493" s="85" t="s">
        <v>4826</v>
      </c>
      <c r="AO493" s="85">
        <v>52371623</v>
      </c>
      <c r="AP493" s="85" t="s">
        <v>4827</v>
      </c>
      <c r="AQ493" s="85"/>
      <c r="AR493" s="85"/>
      <c r="AS493" s="89">
        <v>46062</v>
      </c>
      <c r="AT493" s="85"/>
      <c r="AU493" s="85"/>
      <c r="AV493" s="85"/>
      <c r="AW493" s="85"/>
      <c r="AX493" s="85" t="s">
        <v>4828</v>
      </c>
      <c r="AY493" s="85" t="s">
        <v>147</v>
      </c>
      <c r="AZ493" s="105">
        <v>46038</v>
      </c>
      <c r="BA493" s="105">
        <v>46038</v>
      </c>
      <c r="BB493" s="115">
        <v>46432000</v>
      </c>
      <c r="BC493" s="105">
        <v>46043</v>
      </c>
      <c r="BD493" s="105">
        <v>46285</v>
      </c>
      <c r="BE493" s="105">
        <f t="shared" ref="BE493:BE522" si="19">$CO493</f>
        <v>46285</v>
      </c>
      <c r="BF493" s="122"/>
      <c r="BG493" s="85" t="s">
        <v>929</v>
      </c>
      <c r="BH493" s="110">
        <v>5804000</v>
      </c>
      <c r="BI493" s="85"/>
      <c r="BJ493" s="85"/>
      <c r="BK493" s="85"/>
      <c r="BL493" s="85"/>
      <c r="BM493" s="85"/>
      <c r="BN493" s="85"/>
      <c r="BO493" s="85"/>
      <c r="BP493" s="85"/>
      <c r="BQ493" s="85"/>
      <c r="BR493" s="85"/>
      <c r="BS493" s="85"/>
      <c r="BT493" s="85"/>
      <c r="BU493" s="85"/>
      <c r="BV493" s="85"/>
      <c r="BW493" s="85"/>
      <c r="BX493" s="85"/>
      <c r="BY493" s="85"/>
      <c r="BZ493" s="85"/>
      <c r="CA493" s="85"/>
      <c r="CB493" s="85"/>
      <c r="CC493" s="85"/>
      <c r="CD493" s="85"/>
      <c r="CE493" s="85"/>
      <c r="CF493" s="85"/>
      <c r="CG493" s="85"/>
      <c r="CH493" s="85"/>
      <c r="CI493" s="85"/>
      <c r="CJ493" s="85"/>
      <c r="CK493" s="85"/>
      <c r="CL493" s="85">
        <v>0</v>
      </c>
      <c r="CM493" s="110">
        <v>46432000</v>
      </c>
      <c r="CN493" s="85"/>
      <c r="CO493" s="89">
        <v>46285</v>
      </c>
      <c r="CP493" s="89">
        <f t="shared" si="17"/>
        <v>46465</v>
      </c>
      <c r="CQ493" s="115">
        <v>46432000</v>
      </c>
      <c r="CR493" s="85" t="s">
        <v>149</v>
      </c>
      <c r="CS493" s="89">
        <v>46039</v>
      </c>
      <c r="CT493" s="128">
        <v>3744101045983</v>
      </c>
      <c r="CU493" s="85"/>
      <c r="CV493" s="85"/>
      <c r="CW493" s="85" t="s">
        <v>5602</v>
      </c>
      <c r="CX493" s="85" t="s">
        <v>203</v>
      </c>
      <c r="CY493" s="85" t="s">
        <v>5603</v>
      </c>
      <c r="CZ493" s="85">
        <v>2599</v>
      </c>
      <c r="DA493" s="85" t="s">
        <v>5567</v>
      </c>
      <c r="DB493" s="85">
        <v>1</v>
      </c>
      <c r="DC493" s="85" t="s">
        <v>153</v>
      </c>
      <c r="DD493" s="85"/>
      <c r="DE493" s="85"/>
      <c r="DF493" s="85"/>
      <c r="DG493" s="85"/>
      <c r="DH493" s="85"/>
      <c r="DI493" s="85"/>
      <c r="DJ493" s="85"/>
      <c r="DK493" s="85"/>
      <c r="DL493" s="85"/>
      <c r="DM493" s="85"/>
      <c r="DN493" s="85"/>
      <c r="DO493" s="85"/>
      <c r="DP493" s="85"/>
      <c r="DQ493" s="85"/>
      <c r="DR493" s="85"/>
      <c r="DS493" s="85"/>
      <c r="DT493" s="86"/>
      <c r="DU493" s="81"/>
      <c r="DV493" s="72"/>
      <c r="DW493" s="72"/>
      <c r="DX493" s="72"/>
      <c r="DY493" s="72"/>
      <c r="DZ493" s="74"/>
      <c r="EA493" s="68"/>
      <c r="EB493" s="68"/>
      <c r="EC493" s="68"/>
      <c r="ED493" s="68"/>
      <c r="EE493" s="68"/>
      <c r="EF493" s="68"/>
      <c r="EG493" s="68"/>
      <c r="EH493" s="68"/>
      <c r="EI493" s="68"/>
      <c r="EJ493" s="68"/>
      <c r="EK493" s="68"/>
    </row>
    <row r="494" spans="1:141" ht="30" customHeight="1">
      <c r="A494" s="3" t="s">
        <v>4104</v>
      </c>
      <c r="B494" s="84">
        <v>2026</v>
      </c>
      <c r="C494" s="85" t="s">
        <v>5604</v>
      </c>
      <c r="D494" s="85"/>
      <c r="E494" s="85" t="s">
        <v>125</v>
      </c>
      <c r="F494" s="85">
        <v>146423</v>
      </c>
      <c r="G494" s="89">
        <v>46038</v>
      </c>
      <c r="H494" s="85" t="s">
        <v>5605</v>
      </c>
      <c r="I494" s="85" t="s">
        <v>5606</v>
      </c>
      <c r="J494" s="92" t="s">
        <v>5607</v>
      </c>
      <c r="K494" s="92" t="s">
        <v>5608</v>
      </c>
      <c r="L494" s="85" t="s">
        <v>5609</v>
      </c>
      <c r="M494" s="85" t="s">
        <v>5610</v>
      </c>
      <c r="N494" s="85">
        <v>80111700</v>
      </c>
      <c r="O494" s="85" t="s">
        <v>5611</v>
      </c>
      <c r="P494" s="85" t="s">
        <v>5612</v>
      </c>
      <c r="Q494" s="85">
        <v>61</v>
      </c>
      <c r="R494" s="89">
        <v>46028</v>
      </c>
      <c r="S494" s="85">
        <v>1707</v>
      </c>
      <c r="T494" s="89">
        <v>46042</v>
      </c>
      <c r="U494" s="85" t="s">
        <v>5613</v>
      </c>
      <c r="V494" s="85" t="s">
        <v>135</v>
      </c>
      <c r="W494" s="85" t="s">
        <v>136</v>
      </c>
      <c r="X494" s="85">
        <v>1</v>
      </c>
      <c r="Y494" s="85" t="s">
        <v>5614</v>
      </c>
      <c r="Z494" s="85" t="s">
        <v>5609</v>
      </c>
      <c r="AA494" s="85" t="s">
        <v>138</v>
      </c>
      <c r="AB494" s="85" t="s">
        <v>164</v>
      </c>
      <c r="AC494" s="85" t="s">
        <v>2329</v>
      </c>
      <c r="AD494" s="85"/>
      <c r="AE494" s="85">
        <v>80257080</v>
      </c>
      <c r="AF494" s="85">
        <v>4</v>
      </c>
      <c r="AG494" s="89">
        <v>30329</v>
      </c>
      <c r="AH494" s="85" t="s">
        <v>5615</v>
      </c>
      <c r="AI494" s="85"/>
      <c r="AJ494" s="92">
        <v>3006595498</v>
      </c>
      <c r="AK494" s="85" t="s">
        <v>5616</v>
      </c>
      <c r="AL494" s="85" t="s">
        <v>3187</v>
      </c>
      <c r="AM494" s="85" t="s">
        <v>144</v>
      </c>
      <c r="AN494" s="85" t="s">
        <v>145</v>
      </c>
      <c r="AO494" s="85">
        <v>0</v>
      </c>
      <c r="AP494" s="85">
        <v>0</v>
      </c>
      <c r="AQ494" s="85"/>
      <c r="AR494" s="85"/>
      <c r="AS494" s="89">
        <v>46062</v>
      </c>
      <c r="AT494" s="85"/>
      <c r="AU494" s="85"/>
      <c r="AV494" s="85"/>
      <c r="AW494" s="85"/>
      <c r="AX494" s="85" t="s">
        <v>146</v>
      </c>
      <c r="AY494" s="85" t="s">
        <v>147</v>
      </c>
      <c r="AZ494" s="105">
        <v>46037</v>
      </c>
      <c r="BA494" s="105">
        <v>46042</v>
      </c>
      <c r="BB494" s="115">
        <v>118976000</v>
      </c>
      <c r="BC494" s="105">
        <v>46042</v>
      </c>
      <c r="BD494" s="105">
        <v>46375</v>
      </c>
      <c r="BE494" s="105">
        <f t="shared" si="19"/>
        <v>46375</v>
      </c>
      <c r="BF494" s="122"/>
      <c r="BG494" s="85" t="s">
        <v>148</v>
      </c>
      <c r="BH494" s="110">
        <v>10816000</v>
      </c>
      <c r="BI494" s="85"/>
      <c r="BJ494" s="85"/>
      <c r="BK494" s="85"/>
      <c r="BL494" s="85"/>
      <c r="BM494" s="85"/>
      <c r="BN494" s="85"/>
      <c r="BO494" s="85"/>
      <c r="BP494" s="85"/>
      <c r="BQ494" s="85"/>
      <c r="BR494" s="85"/>
      <c r="BS494" s="85"/>
      <c r="BT494" s="85"/>
      <c r="BU494" s="85"/>
      <c r="BV494" s="85"/>
      <c r="BW494" s="85"/>
      <c r="BX494" s="85"/>
      <c r="BY494" s="85"/>
      <c r="BZ494" s="85"/>
      <c r="CA494" s="85"/>
      <c r="CB494" s="85"/>
      <c r="CC494" s="85"/>
      <c r="CD494" s="85"/>
      <c r="CE494" s="85"/>
      <c r="CF494" s="85"/>
      <c r="CG494" s="85"/>
      <c r="CH494" s="85"/>
      <c r="CI494" s="85"/>
      <c r="CJ494" s="85"/>
      <c r="CK494" s="85"/>
      <c r="CL494" s="85">
        <v>0</v>
      </c>
      <c r="CM494" s="110">
        <v>118976000</v>
      </c>
      <c r="CN494" s="85"/>
      <c r="CO494" s="89">
        <v>46375</v>
      </c>
      <c r="CP494" s="89">
        <f t="shared" si="17"/>
        <v>46555</v>
      </c>
      <c r="CQ494" s="115">
        <v>118976000</v>
      </c>
      <c r="CR494" s="85" t="s">
        <v>223</v>
      </c>
      <c r="CS494" s="89">
        <v>46041</v>
      </c>
      <c r="CT494" s="128">
        <v>1846101033061</v>
      </c>
      <c r="CU494" s="85"/>
      <c r="CV494" s="85"/>
      <c r="CW494" s="85" t="s">
        <v>5617</v>
      </c>
      <c r="CX494" s="85" t="s">
        <v>2329</v>
      </c>
      <c r="CY494" s="85" t="s">
        <v>5618</v>
      </c>
      <c r="CZ494" s="85">
        <v>2599</v>
      </c>
      <c r="DA494" s="85" t="s">
        <v>5567</v>
      </c>
      <c r="DB494" s="85">
        <v>1</v>
      </c>
      <c r="DC494" s="85" t="s">
        <v>153</v>
      </c>
      <c r="DD494" s="85"/>
      <c r="DE494" s="85"/>
      <c r="DF494" s="85"/>
      <c r="DG494" s="85"/>
      <c r="DH494" s="85"/>
      <c r="DI494" s="85"/>
      <c r="DJ494" s="85"/>
      <c r="DK494" s="85"/>
      <c r="DL494" s="85"/>
      <c r="DM494" s="85"/>
      <c r="DN494" s="85"/>
      <c r="DO494" s="85"/>
      <c r="DP494" s="85"/>
      <c r="DQ494" s="85"/>
      <c r="DR494" s="85"/>
      <c r="DS494" s="85"/>
      <c r="DT494" s="86"/>
      <c r="DU494" s="81"/>
      <c r="DV494" s="72"/>
      <c r="DW494" s="72"/>
      <c r="DX494" s="72"/>
      <c r="DY494" s="72"/>
      <c r="DZ494" s="74"/>
      <c r="EA494" s="68"/>
      <c r="EB494" s="68"/>
      <c r="EC494" s="68"/>
      <c r="ED494" s="68"/>
      <c r="EE494" s="68"/>
      <c r="EF494" s="68"/>
      <c r="EG494" s="68"/>
      <c r="EH494" s="68"/>
      <c r="EI494" s="68"/>
      <c r="EJ494" s="68"/>
      <c r="EK494" s="68"/>
    </row>
    <row r="495" spans="1:141" ht="30" customHeight="1">
      <c r="A495" s="3" t="s">
        <v>4104</v>
      </c>
      <c r="B495" s="84">
        <v>2026</v>
      </c>
      <c r="C495" s="85" t="s">
        <v>5619</v>
      </c>
      <c r="D495" s="85"/>
      <c r="E495" s="85" t="s">
        <v>125</v>
      </c>
      <c r="F495" s="85">
        <v>146532</v>
      </c>
      <c r="G495" s="89">
        <v>46042</v>
      </c>
      <c r="H495" s="85" t="s">
        <v>5620</v>
      </c>
      <c r="I495" s="85" t="s">
        <v>5621</v>
      </c>
      <c r="J495" s="92" t="s">
        <v>5622</v>
      </c>
      <c r="K495" s="92" t="s">
        <v>5623</v>
      </c>
      <c r="L495" s="85" t="s">
        <v>5624</v>
      </c>
      <c r="M495" s="85" t="s">
        <v>5625</v>
      </c>
      <c r="N495" s="85">
        <v>80111700</v>
      </c>
      <c r="O495" s="85" t="s">
        <v>5626</v>
      </c>
      <c r="P495" s="85" t="s">
        <v>5627</v>
      </c>
      <c r="Q495" s="85">
        <v>80</v>
      </c>
      <c r="R495" s="89">
        <v>46028</v>
      </c>
      <c r="S495" s="85">
        <v>1708</v>
      </c>
      <c r="T495" s="89">
        <v>46042</v>
      </c>
      <c r="U495" s="85" t="s">
        <v>5613</v>
      </c>
      <c r="V495" s="85" t="s">
        <v>135</v>
      </c>
      <c r="W495" s="85" t="s">
        <v>136</v>
      </c>
      <c r="X495" s="85">
        <v>1</v>
      </c>
      <c r="Y495" s="85" t="s">
        <v>5560</v>
      </c>
      <c r="Z495" s="85" t="s">
        <v>5624</v>
      </c>
      <c r="AA495" s="85" t="s">
        <v>138</v>
      </c>
      <c r="AB495" s="85" t="s">
        <v>164</v>
      </c>
      <c r="AC495" s="85" t="s">
        <v>268</v>
      </c>
      <c r="AD495" s="85"/>
      <c r="AE495" s="85">
        <v>1019084310</v>
      </c>
      <c r="AF495" s="85">
        <v>9</v>
      </c>
      <c r="AG495" s="89">
        <v>34122</v>
      </c>
      <c r="AH495" s="85" t="s">
        <v>5628</v>
      </c>
      <c r="AI495" s="85" t="e">
        <v>#REF!</v>
      </c>
      <c r="AJ495" s="92">
        <v>3125689313</v>
      </c>
      <c r="AK495" s="85" t="s">
        <v>5629</v>
      </c>
      <c r="AL495" s="85" t="s">
        <v>3187</v>
      </c>
      <c r="AM495" s="85" t="s">
        <v>144</v>
      </c>
      <c r="AN495" s="85" t="s">
        <v>5563</v>
      </c>
      <c r="AO495" s="85">
        <v>80857080</v>
      </c>
      <c r="AP495" s="85" t="s">
        <v>5564</v>
      </c>
      <c r="AQ495" s="85"/>
      <c r="AR495" s="85"/>
      <c r="AS495" s="89">
        <v>46062</v>
      </c>
      <c r="AT495" s="85"/>
      <c r="AU495" s="85"/>
      <c r="AV495" s="85"/>
      <c r="AW495" s="85"/>
      <c r="AX495" s="85" t="s">
        <v>5565</v>
      </c>
      <c r="AY495" s="85" t="s">
        <v>147</v>
      </c>
      <c r="AZ495" s="105">
        <v>46038</v>
      </c>
      <c r="BA495" s="105">
        <v>46038</v>
      </c>
      <c r="BB495" s="115">
        <v>46432000</v>
      </c>
      <c r="BC495" s="105">
        <v>46042</v>
      </c>
      <c r="BD495" s="105">
        <v>46284</v>
      </c>
      <c r="BE495" s="105">
        <f t="shared" si="19"/>
        <v>46284</v>
      </c>
      <c r="BF495" s="122"/>
      <c r="BG495" s="85" t="s">
        <v>929</v>
      </c>
      <c r="BH495" s="110">
        <v>5804000</v>
      </c>
      <c r="BI495" s="85"/>
      <c r="BJ495" s="85"/>
      <c r="BK495" s="85"/>
      <c r="BL495" s="85"/>
      <c r="BM495" s="85"/>
      <c r="BN495" s="85"/>
      <c r="BO495" s="85"/>
      <c r="BP495" s="85"/>
      <c r="BQ495" s="85"/>
      <c r="BR495" s="85"/>
      <c r="BS495" s="85"/>
      <c r="BT495" s="85"/>
      <c r="BU495" s="85"/>
      <c r="BV495" s="85"/>
      <c r="BW495" s="85"/>
      <c r="BX495" s="85"/>
      <c r="BY495" s="85"/>
      <c r="BZ495" s="85"/>
      <c r="CA495" s="85"/>
      <c r="CB495" s="85"/>
      <c r="CC495" s="85"/>
      <c r="CD495" s="85"/>
      <c r="CE495" s="85"/>
      <c r="CF495" s="85"/>
      <c r="CG495" s="85"/>
      <c r="CH495" s="85"/>
      <c r="CI495" s="85"/>
      <c r="CJ495" s="85"/>
      <c r="CK495" s="85"/>
      <c r="CL495" s="85">
        <v>0</v>
      </c>
      <c r="CM495" s="110">
        <v>46432000</v>
      </c>
      <c r="CN495" s="85"/>
      <c r="CO495" s="89">
        <v>46284</v>
      </c>
      <c r="CP495" s="89">
        <f t="shared" si="17"/>
        <v>46464</v>
      </c>
      <c r="CQ495" s="115">
        <v>46432000</v>
      </c>
      <c r="CR495" s="85" t="s">
        <v>223</v>
      </c>
      <c r="CS495" s="89">
        <v>46041</v>
      </c>
      <c r="CT495" s="128">
        <v>1146101097871</v>
      </c>
      <c r="CU495" s="85"/>
      <c r="CV495" s="85"/>
      <c r="CW495" s="85" t="s">
        <v>5630</v>
      </c>
      <c r="CX495" s="85" t="s">
        <v>274</v>
      </c>
      <c r="CY495" s="85" t="e">
        <v>#N/A</v>
      </c>
      <c r="CZ495" s="85">
        <v>2425</v>
      </c>
      <c r="DA495" s="85" t="s">
        <v>5631</v>
      </c>
      <c r="DB495" s="85">
        <v>3</v>
      </c>
      <c r="DC495" s="85" t="s">
        <v>153</v>
      </c>
      <c r="DD495" s="85"/>
      <c r="DE495" s="85"/>
      <c r="DF495" s="85"/>
      <c r="DG495" s="85"/>
      <c r="DH495" s="85"/>
      <c r="DI495" s="85"/>
      <c r="DJ495" s="85"/>
      <c r="DK495" s="85"/>
      <c r="DL495" s="85"/>
      <c r="DM495" s="85"/>
      <c r="DN495" s="85"/>
      <c r="DO495" s="85"/>
      <c r="DP495" s="85"/>
      <c r="DQ495" s="85"/>
      <c r="DR495" s="85"/>
      <c r="DS495" s="85"/>
      <c r="DT495" s="86"/>
      <c r="DU495" s="81"/>
      <c r="DV495" s="72"/>
      <c r="DW495" s="72"/>
      <c r="DX495" s="72"/>
      <c r="DY495" s="72"/>
      <c r="DZ495" s="74"/>
      <c r="EA495" s="68"/>
      <c r="EB495" s="68"/>
      <c r="EC495" s="68"/>
      <c r="ED495" s="68"/>
      <c r="EE495" s="68"/>
      <c r="EF495" s="68"/>
      <c r="EG495" s="68"/>
      <c r="EH495" s="68"/>
      <c r="EI495" s="68"/>
      <c r="EJ495" s="68"/>
      <c r="EK495" s="68"/>
    </row>
    <row r="496" spans="1:141" ht="30" customHeight="1">
      <c r="A496" s="3" t="s">
        <v>4104</v>
      </c>
      <c r="B496" s="84">
        <v>2026</v>
      </c>
      <c r="C496" s="85" t="s">
        <v>5632</v>
      </c>
      <c r="D496" s="85"/>
      <c r="E496" s="85" t="s">
        <v>125</v>
      </c>
      <c r="F496" s="85">
        <v>146532</v>
      </c>
      <c r="G496" s="89">
        <v>46042</v>
      </c>
      <c r="H496" s="85" t="s">
        <v>5620</v>
      </c>
      <c r="I496" s="85" t="s">
        <v>5633</v>
      </c>
      <c r="J496" s="92" t="s">
        <v>5634</v>
      </c>
      <c r="K496" s="92" t="s">
        <v>5635</v>
      </c>
      <c r="L496" s="85" t="s">
        <v>5636</v>
      </c>
      <c r="M496" s="85" t="s">
        <v>5625</v>
      </c>
      <c r="N496" s="85">
        <v>80111700</v>
      </c>
      <c r="O496" s="85" t="s">
        <v>5626</v>
      </c>
      <c r="P496" s="85" t="s">
        <v>5637</v>
      </c>
      <c r="Q496" s="85">
        <v>80</v>
      </c>
      <c r="R496" s="89">
        <v>46028</v>
      </c>
      <c r="S496" s="85">
        <v>1709</v>
      </c>
      <c r="T496" s="89">
        <v>46042</v>
      </c>
      <c r="U496" s="85" t="s">
        <v>5613</v>
      </c>
      <c r="V496" s="85" t="s">
        <v>135</v>
      </c>
      <c r="W496" s="85" t="s">
        <v>136</v>
      </c>
      <c r="X496" s="85">
        <v>1</v>
      </c>
      <c r="Y496" s="85" t="s">
        <v>5638</v>
      </c>
      <c r="Z496" s="85" t="s">
        <v>5636</v>
      </c>
      <c r="AA496" s="85" t="s">
        <v>138</v>
      </c>
      <c r="AB496" s="85" t="s">
        <v>139</v>
      </c>
      <c r="AC496" s="85" t="s">
        <v>268</v>
      </c>
      <c r="AD496" s="85"/>
      <c r="AE496" s="85">
        <v>1019008624</v>
      </c>
      <c r="AF496" s="85">
        <v>2</v>
      </c>
      <c r="AG496" s="89">
        <v>31668</v>
      </c>
      <c r="AH496" s="85" t="s">
        <v>5639</v>
      </c>
      <c r="AI496" s="85" t="e">
        <v>#REF!</v>
      </c>
      <c r="AJ496" s="92" t="e">
        <v>#REF!</v>
      </c>
      <c r="AK496" s="85" t="s">
        <v>5640</v>
      </c>
      <c r="AL496" s="85" t="s">
        <v>3187</v>
      </c>
      <c r="AM496" s="85" t="s">
        <v>234</v>
      </c>
      <c r="AN496" s="85" t="s">
        <v>5563</v>
      </c>
      <c r="AO496" s="85">
        <v>80857080</v>
      </c>
      <c r="AP496" s="85" t="s">
        <v>5564</v>
      </c>
      <c r="AQ496" s="85"/>
      <c r="AR496" s="85"/>
      <c r="AS496" s="89">
        <v>46062</v>
      </c>
      <c r="AT496" s="85"/>
      <c r="AU496" s="85"/>
      <c r="AV496" s="85"/>
      <c r="AW496" s="85"/>
      <c r="AX496" s="85" t="s">
        <v>5565</v>
      </c>
      <c r="AY496" s="85" t="s">
        <v>147</v>
      </c>
      <c r="AZ496" s="105">
        <v>46038</v>
      </c>
      <c r="BA496" s="105">
        <v>46038</v>
      </c>
      <c r="BB496" s="115">
        <v>46432000</v>
      </c>
      <c r="BC496" s="105">
        <v>46043</v>
      </c>
      <c r="BD496" s="105">
        <v>46285</v>
      </c>
      <c r="BE496" s="105">
        <f t="shared" si="19"/>
        <v>46285</v>
      </c>
      <c r="BF496" s="122"/>
      <c r="BG496" s="85" t="s">
        <v>929</v>
      </c>
      <c r="BH496" s="110">
        <v>5804000</v>
      </c>
      <c r="BI496" s="85"/>
      <c r="BJ496" s="85"/>
      <c r="BK496" s="85"/>
      <c r="BL496" s="85"/>
      <c r="BM496" s="85"/>
      <c r="BN496" s="85"/>
      <c r="BO496" s="85"/>
      <c r="BP496" s="85"/>
      <c r="BQ496" s="85"/>
      <c r="BR496" s="85"/>
      <c r="BS496" s="85"/>
      <c r="BT496" s="85"/>
      <c r="BU496" s="85"/>
      <c r="BV496" s="85"/>
      <c r="BW496" s="85"/>
      <c r="BX496" s="85"/>
      <c r="BY496" s="85"/>
      <c r="BZ496" s="85"/>
      <c r="CA496" s="85"/>
      <c r="CB496" s="85"/>
      <c r="CC496" s="85"/>
      <c r="CD496" s="85"/>
      <c r="CE496" s="85"/>
      <c r="CF496" s="85"/>
      <c r="CG496" s="85"/>
      <c r="CH496" s="85"/>
      <c r="CI496" s="85"/>
      <c r="CJ496" s="85"/>
      <c r="CK496" s="85"/>
      <c r="CL496" s="85">
        <v>0</v>
      </c>
      <c r="CM496" s="110">
        <v>46432000</v>
      </c>
      <c r="CN496" s="85"/>
      <c r="CO496" s="89">
        <v>46285</v>
      </c>
      <c r="CP496" s="89">
        <f t="shared" si="17"/>
        <v>46465</v>
      </c>
      <c r="CQ496" s="115">
        <v>46432000</v>
      </c>
      <c r="CR496" s="85" t="s">
        <v>149</v>
      </c>
      <c r="CS496" s="89">
        <v>46041</v>
      </c>
      <c r="CT496" s="128">
        <v>1146101098196</v>
      </c>
      <c r="CU496" s="85"/>
      <c r="CV496" s="85"/>
      <c r="CW496" s="85" t="s">
        <v>5641</v>
      </c>
      <c r="CX496" s="85" t="s">
        <v>274</v>
      </c>
      <c r="CY496" s="85" t="e">
        <v>#N/A</v>
      </c>
      <c r="CZ496" s="85">
        <v>2425</v>
      </c>
      <c r="DA496" s="85" t="s">
        <v>5631</v>
      </c>
      <c r="DB496" s="85">
        <v>3</v>
      </c>
      <c r="DC496" s="85" t="s">
        <v>153</v>
      </c>
      <c r="DD496" s="85"/>
      <c r="DE496" s="85"/>
      <c r="DF496" s="85"/>
      <c r="DG496" s="85"/>
      <c r="DH496" s="85"/>
      <c r="DI496" s="85"/>
      <c r="DJ496" s="85"/>
      <c r="DK496" s="85"/>
      <c r="DL496" s="85"/>
      <c r="DM496" s="85"/>
      <c r="DN496" s="85"/>
      <c r="DO496" s="85"/>
      <c r="DP496" s="85"/>
      <c r="DQ496" s="85"/>
      <c r="DR496" s="85"/>
      <c r="DS496" s="85"/>
      <c r="DT496" s="86"/>
      <c r="DU496" s="81"/>
      <c r="DV496" s="72"/>
      <c r="DW496" s="72"/>
      <c r="DX496" s="72"/>
      <c r="DY496" s="72"/>
      <c r="DZ496" s="74"/>
      <c r="EA496" s="68"/>
      <c r="EB496" s="68"/>
      <c r="EC496" s="68"/>
      <c r="ED496" s="68"/>
      <c r="EE496" s="68"/>
      <c r="EF496" s="68"/>
      <c r="EG496" s="68"/>
      <c r="EH496" s="68"/>
      <c r="EI496" s="68"/>
      <c r="EJ496" s="68"/>
      <c r="EK496" s="68"/>
    </row>
    <row r="497" spans="1:141" ht="30" customHeight="1">
      <c r="A497" s="3" t="s">
        <v>4104</v>
      </c>
      <c r="B497" s="84">
        <v>2026</v>
      </c>
      <c r="C497" s="85" t="s">
        <v>5642</v>
      </c>
      <c r="D497" s="85"/>
      <c r="E497" s="85" t="s">
        <v>125</v>
      </c>
      <c r="F497" s="85">
        <v>146554</v>
      </c>
      <c r="G497" s="89">
        <v>46038</v>
      </c>
      <c r="H497" s="85" t="s">
        <v>5643</v>
      </c>
      <c r="I497" s="85" t="s">
        <v>5644</v>
      </c>
      <c r="J497" s="92" t="s">
        <v>5645</v>
      </c>
      <c r="K497" s="92" t="s">
        <v>5646</v>
      </c>
      <c r="L497" s="85" t="s">
        <v>5647</v>
      </c>
      <c r="M497" s="85" t="s">
        <v>5648</v>
      </c>
      <c r="N497" s="85">
        <v>80111700</v>
      </c>
      <c r="O497" s="85" t="s">
        <v>5649</v>
      </c>
      <c r="P497" s="85" t="s">
        <v>5650</v>
      </c>
      <c r="Q497" s="85">
        <v>81</v>
      </c>
      <c r="R497" s="89">
        <v>46028</v>
      </c>
      <c r="S497" s="85">
        <v>1710</v>
      </c>
      <c r="T497" s="89">
        <v>46042</v>
      </c>
      <c r="U497" s="85" t="s">
        <v>5613</v>
      </c>
      <c r="V497" s="85" t="s">
        <v>135</v>
      </c>
      <c r="W497" s="85" t="s">
        <v>136</v>
      </c>
      <c r="X497" s="85">
        <v>1</v>
      </c>
      <c r="Y497" s="85" t="s">
        <v>5651</v>
      </c>
      <c r="Z497" s="85" t="s">
        <v>5647</v>
      </c>
      <c r="AA497" s="85" t="s">
        <v>138</v>
      </c>
      <c r="AB497" s="85" t="s">
        <v>139</v>
      </c>
      <c r="AC497" s="85" t="s">
        <v>203</v>
      </c>
      <c r="AD497" s="85"/>
      <c r="AE497" s="85">
        <v>1014250704</v>
      </c>
      <c r="AF497" s="85">
        <v>0</v>
      </c>
      <c r="AG497" s="89">
        <v>34347</v>
      </c>
      <c r="AH497" s="85" t="s">
        <v>5652</v>
      </c>
      <c r="AI497" s="85" t="e">
        <v>#REF!</v>
      </c>
      <c r="AJ497" s="92">
        <v>3106283842</v>
      </c>
      <c r="AK497" s="85" t="s">
        <v>5653</v>
      </c>
      <c r="AL497" s="85" t="s">
        <v>143</v>
      </c>
      <c r="AM497" s="85" t="s">
        <v>385</v>
      </c>
      <c r="AN497" s="85" t="s">
        <v>5563</v>
      </c>
      <c r="AO497" s="85">
        <v>80857080</v>
      </c>
      <c r="AP497" s="85" t="s">
        <v>5564</v>
      </c>
      <c r="AQ497" s="85"/>
      <c r="AR497" s="85"/>
      <c r="AS497" s="89">
        <v>46062</v>
      </c>
      <c r="AT497" s="85"/>
      <c r="AU497" s="85"/>
      <c r="AV497" s="85"/>
      <c r="AW497" s="85"/>
      <c r="AX497" s="85" t="s">
        <v>5565</v>
      </c>
      <c r="AY497" s="85" t="s">
        <v>147</v>
      </c>
      <c r="AZ497" s="105">
        <v>46037</v>
      </c>
      <c r="BA497" s="105">
        <v>46038</v>
      </c>
      <c r="BB497" s="115">
        <v>46432000</v>
      </c>
      <c r="BC497" s="105">
        <v>46043</v>
      </c>
      <c r="BD497" s="105">
        <v>46285</v>
      </c>
      <c r="BE497" s="105">
        <f t="shared" si="19"/>
        <v>46285</v>
      </c>
      <c r="BF497" s="122"/>
      <c r="BG497" s="85" t="s">
        <v>929</v>
      </c>
      <c r="BH497" s="110">
        <v>5804000</v>
      </c>
      <c r="BI497" s="85"/>
      <c r="BJ497" s="85"/>
      <c r="BK497" s="85"/>
      <c r="BL497" s="85"/>
      <c r="BM497" s="85"/>
      <c r="BN497" s="85"/>
      <c r="BO497" s="85"/>
      <c r="BP497" s="85"/>
      <c r="BQ497" s="85"/>
      <c r="BR497" s="85"/>
      <c r="BS497" s="85"/>
      <c r="BT497" s="85"/>
      <c r="BU497" s="85"/>
      <c r="BV497" s="85"/>
      <c r="BW497" s="85"/>
      <c r="BX497" s="85"/>
      <c r="BY497" s="85"/>
      <c r="BZ497" s="85"/>
      <c r="CA497" s="85"/>
      <c r="CB497" s="85"/>
      <c r="CC497" s="85"/>
      <c r="CD497" s="85"/>
      <c r="CE497" s="85"/>
      <c r="CF497" s="85"/>
      <c r="CG497" s="85"/>
      <c r="CH497" s="85"/>
      <c r="CI497" s="85"/>
      <c r="CJ497" s="85"/>
      <c r="CK497" s="85"/>
      <c r="CL497" s="85">
        <v>0</v>
      </c>
      <c r="CM497" s="110">
        <v>46432000</v>
      </c>
      <c r="CN497" s="85"/>
      <c r="CO497" s="89">
        <v>46285</v>
      </c>
      <c r="CP497" s="89">
        <f t="shared" si="17"/>
        <v>46465</v>
      </c>
      <c r="CQ497" s="115">
        <v>46432000</v>
      </c>
      <c r="CR497" s="85" t="s">
        <v>2055</v>
      </c>
      <c r="CS497" s="89">
        <v>46041</v>
      </c>
      <c r="CT497" s="128">
        <v>2546101046958</v>
      </c>
      <c r="CU497" s="85"/>
      <c r="CV497" s="85"/>
      <c r="CW497" s="85" t="s">
        <v>5654</v>
      </c>
      <c r="CX497" s="85" t="s">
        <v>203</v>
      </c>
      <c r="CY497" s="85" t="s">
        <v>1204</v>
      </c>
      <c r="CZ497" s="85">
        <v>2439</v>
      </c>
      <c r="DA497" s="85" t="s">
        <v>4990</v>
      </c>
      <c r="DB497" s="85">
        <v>3</v>
      </c>
      <c r="DC497" s="85" t="s">
        <v>153</v>
      </c>
      <c r="DD497" s="85"/>
      <c r="DE497" s="85"/>
      <c r="DF497" s="85"/>
      <c r="DG497" s="85"/>
      <c r="DH497" s="85"/>
      <c r="DI497" s="85"/>
      <c r="DJ497" s="85"/>
      <c r="DK497" s="85"/>
      <c r="DL497" s="85"/>
      <c r="DM497" s="85"/>
      <c r="DN497" s="85"/>
      <c r="DO497" s="85"/>
      <c r="DP497" s="85"/>
      <c r="DQ497" s="85"/>
      <c r="DR497" s="85"/>
      <c r="DS497" s="85"/>
      <c r="DT497" s="86"/>
      <c r="DU497" s="81"/>
      <c r="DV497" s="72"/>
      <c r="DW497" s="72"/>
      <c r="DX497" s="72"/>
      <c r="DY497" s="72"/>
      <c r="DZ497" s="74"/>
      <c r="EA497" s="68"/>
      <c r="EB497" s="68"/>
      <c r="EC497" s="68"/>
      <c r="ED497" s="68"/>
      <c r="EE497" s="68"/>
      <c r="EF497" s="68"/>
      <c r="EG497" s="68"/>
      <c r="EH497" s="68"/>
      <c r="EI497" s="68"/>
      <c r="EJ497" s="68"/>
      <c r="EK497" s="68"/>
    </row>
    <row r="498" spans="1:141" ht="30" customHeight="1">
      <c r="A498" s="3" t="s">
        <v>4104</v>
      </c>
      <c r="B498" s="84">
        <v>2026</v>
      </c>
      <c r="C498" s="85" t="s">
        <v>5655</v>
      </c>
      <c r="D498" s="85"/>
      <c r="E498" s="85" t="s">
        <v>125</v>
      </c>
      <c r="F498" s="85">
        <v>146554</v>
      </c>
      <c r="G498" s="89">
        <v>46045</v>
      </c>
      <c r="H498" s="85" t="s">
        <v>5643</v>
      </c>
      <c r="I498" s="85" t="s">
        <v>5656</v>
      </c>
      <c r="J498" s="92" t="s">
        <v>5657</v>
      </c>
      <c r="K498" s="92" t="s">
        <v>5658</v>
      </c>
      <c r="L498" s="85" t="s">
        <v>5659</v>
      </c>
      <c r="M498" s="85" t="s">
        <v>5648</v>
      </c>
      <c r="N498" s="85">
        <v>80111700</v>
      </c>
      <c r="O498" s="85" t="s">
        <v>5649</v>
      </c>
      <c r="P498" s="85" t="s">
        <v>5660</v>
      </c>
      <c r="Q498" s="85">
        <v>81</v>
      </c>
      <c r="R498" s="89">
        <v>46028</v>
      </c>
      <c r="S498" s="85">
        <v>1711</v>
      </c>
      <c r="T498" s="89">
        <v>46042</v>
      </c>
      <c r="U498" s="85" t="s">
        <v>5613</v>
      </c>
      <c r="V498" s="85" t="s">
        <v>135</v>
      </c>
      <c r="W498" s="85" t="s">
        <v>136</v>
      </c>
      <c r="X498" s="85">
        <v>1</v>
      </c>
      <c r="Y498" s="85" t="s">
        <v>5651</v>
      </c>
      <c r="Z498" s="85" t="s">
        <v>5659</v>
      </c>
      <c r="AA498" s="85" t="s">
        <v>138</v>
      </c>
      <c r="AB498" s="85" t="s">
        <v>139</v>
      </c>
      <c r="AC498" s="85" t="s">
        <v>203</v>
      </c>
      <c r="AD498" s="85"/>
      <c r="AE498" s="85">
        <v>52785500</v>
      </c>
      <c r="AF498" s="85">
        <v>9</v>
      </c>
      <c r="AG498" s="89">
        <v>32875</v>
      </c>
      <c r="AH498" s="85" t="s">
        <v>5661</v>
      </c>
      <c r="AI498" s="85" t="e">
        <v>#REF!</v>
      </c>
      <c r="AJ498" s="92">
        <v>3006784893</v>
      </c>
      <c r="AK498" s="85" t="s">
        <v>5662</v>
      </c>
      <c r="AL498" s="85" t="s">
        <v>143</v>
      </c>
      <c r="AM498" s="85" t="s">
        <v>144</v>
      </c>
      <c r="AN498" s="85" t="s">
        <v>5563</v>
      </c>
      <c r="AO498" s="85">
        <v>80857080</v>
      </c>
      <c r="AP498" s="85" t="s">
        <v>5564</v>
      </c>
      <c r="AQ498" s="85"/>
      <c r="AR498" s="85"/>
      <c r="AS498" s="89">
        <v>46062</v>
      </c>
      <c r="AT498" s="85"/>
      <c r="AU498" s="85"/>
      <c r="AV498" s="85"/>
      <c r="AW498" s="85"/>
      <c r="AX498" s="85" t="s">
        <v>5565</v>
      </c>
      <c r="AY498" s="85" t="s">
        <v>147</v>
      </c>
      <c r="AZ498" s="105">
        <v>46037</v>
      </c>
      <c r="BA498" s="105">
        <v>46038</v>
      </c>
      <c r="BB498" s="115">
        <v>46432000</v>
      </c>
      <c r="BC498" s="105">
        <v>46043</v>
      </c>
      <c r="BD498" s="105">
        <v>46285</v>
      </c>
      <c r="BE498" s="105">
        <f t="shared" si="19"/>
        <v>46285</v>
      </c>
      <c r="BF498" s="122"/>
      <c r="BG498" s="85" t="s">
        <v>929</v>
      </c>
      <c r="BH498" s="110">
        <v>5804000</v>
      </c>
      <c r="BI498" s="85"/>
      <c r="BJ498" s="85"/>
      <c r="BK498" s="85"/>
      <c r="BL498" s="85"/>
      <c r="BM498" s="85"/>
      <c r="BN498" s="85"/>
      <c r="BO498" s="85"/>
      <c r="BP498" s="85"/>
      <c r="BQ498" s="85"/>
      <c r="BR498" s="85"/>
      <c r="BS498" s="85"/>
      <c r="BT498" s="85"/>
      <c r="BU498" s="85"/>
      <c r="BV498" s="85"/>
      <c r="BW498" s="85"/>
      <c r="BX498" s="85"/>
      <c r="BY498" s="85"/>
      <c r="BZ498" s="85"/>
      <c r="CA498" s="85"/>
      <c r="CB498" s="85"/>
      <c r="CC498" s="85"/>
      <c r="CD498" s="85"/>
      <c r="CE498" s="85"/>
      <c r="CF498" s="85"/>
      <c r="CG498" s="85"/>
      <c r="CH498" s="85"/>
      <c r="CI498" s="85"/>
      <c r="CJ498" s="85"/>
      <c r="CK498" s="85"/>
      <c r="CL498" s="85">
        <v>0</v>
      </c>
      <c r="CM498" s="110">
        <v>46432000</v>
      </c>
      <c r="CN498" s="85"/>
      <c r="CO498" s="89">
        <v>46285</v>
      </c>
      <c r="CP498" s="89">
        <f t="shared" si="17"/>
        <v>46465</v>
      </c>
      <c r="CQ498" s="115">
        <v>46432000</v>
      </c>
      <c r="CR498" s="85" t="s">
        <v>223</v>
      </c>
      <c r="CS498" s="89">
        <v>46041</v>
      </c>
      <c r="CT498" s="128">
        <v>3344101271912</v>
      </c>
      <c r="CU498" s="85"/>
      <c r="CV498" s="85"/>
      <c r="CW498" s="85" t="s">
        <v>5602</v>
      </c>
      <c r="CX498" s="85" t="s">
        <v>203</v>
      </c>
      <c r="CY498" s="85" t="s">
        <v>4621</v>
      </c>
      <c r="CZ498" s="85">
        <v>2599</v>
      </c>
      <c r="DA498" s="85" t="s">
        <v>5567</v>
      </c>
      <c r="DB498" s="85">
        <v>3</v>
      </c>
      <c r="DC498" s="85" t="s">
        <v>153</v>
      </c>
      <c r="DD498" s="85"/>
      <c r="DE498" s="85"/>
      <c r="DF498" s="85"/>
      <c r="DG498" s="85"/>
      <c r="DH498" s="85"/>
      <c r="DI498" s="85"/>
      <c r="DJ498" s="85"/>
      <c r="DK498" s="85"/>
      <c r="DL498" s="85"/>
      <c r="DM498" s="85"/>
      <c r="DN498" s="85"/>
      <c r="DO498" s="85"/>
      <c r="DP498" s="85"/>
      <c r="DQ498" s="85"/>
      <c r="DR498" s="85"/>
      <c r="DS498" s="85"/>
      <c r="DT498" s="86"/>
      <c r="DU498" s="81"/>
      <c r="DV498" s="72"/>
      <c r="DW498" s="72"/>
      <c r="DX498" s="72"/>
      <c r="DY498" s="72"/>
      <c r="DZ498" s="74"/>
      <c r="EA498" s="68"/>
      <c r="EB498" s="68"/>
      <c r="EC498" s="68"/>
      <c r="ED498" s="68"/>
      <c r="EE498" s="68"/>
      <c r="EF498" s="68"/>
      <c r="EG498" s="68"/>
      <c r="EH498" s="68"/>
      <c r="EI498" s="68"/>
      <c r="EJ498" s="68"/>
      <c r="EK498" s="68"/>
    </row>
    <row r="499" spans="1:141" ht="30" customHeight="1">
      <c r="A499" s="3" t="s">
        <v>4104</v>
      </c>
      <c r="B499" s="84">
        <v>2026</v>
      </c>
      <c r="C499" s="85" t="s">
        <v>5663</v>
      </c>
      <c r="D499" s="85"/>
      <c r="E499" s="85" t="s">
        <v>125</v>
      </c>
      <c r="F499" s="85">
        <v>146561</v>
      </c>
      <c r="G499" s="89">
        <v>46045</v>
      </c>
      <c r="H499" s="85" t="s">
        <v>5664</v>
      </c>
      <c r="I499" s="85" t="s">
        <v>5665</v>
      </c>
      <c r="J499" s="92" t="s">
        <v>5666</v>
      </c>
      <c r="K499" s="92" t="s">
        <v>5667</v>
      </c>
      <c r="L499" s="85" t="s">
        <v>5668</v>
      </c>
      <c r="M499" s="85" t="s">
        <v>5669</v>
      </c>
      <c r="N499" s="85">
        <v>80111700</v>
      </c>
      <c r="O499" s="85" t="s">
        <v>5670</v>
      </c>
      <c r="P499" s="85" t="s">
        <v>5671</v>
      </c>
      <c r="Q499" s="85">
        <v>178</v>
      </c>
      <c r="R499" s="89">
        <v>46031</v>
      </c>
      <c r="S499" s="85">
        <v>1769</v>
      </c>
      <c r="T499" s="89">
        <v>46044</v>
      </c>
      <c r="U499" s="85" t="s">
        <v>5613</v>
      </c>
      <c r="V499" s="85" t="s">
        <v>135</v>
      </c>
      <c r="W499" s="85" t="s">
        <v>460</v>
      </c>
      <c r="X499" s="85">
        <v>1</v>
      </c>
      <c r="Y499" s="85" t="s">
        <v>5672</v>
      </c>
      <c r="Z499" s="85" t="s">
        <v>5668</v>
      </c>
      <c r="AA499" s="85" t="s">
        <v>138</v>
      </c>
      <c r="AB499" s="85" t="s">
        <v>164</v>
      </c>
      <c r="AC499" s="85" t="s">
        <v>447</v>
      </c>
      <c r="AD499" s="85"/>
      <c r="AE499" s="85">
        <v>1015464163</v>
      </c>
      <c r="AF499" s="85">
        <v>9</v>
      </c>
      <c r="AG499" s="89">
        <v>35292</v>
      </c>
      <c r="AH499" s="85" t="s">
        <v>5673</v>
      </c>
      <c r="AI499" s="85" t="e">
        <v>#REF!</v>
      </c>
      <c r="AJ499" s="92" t="e">
        <v>#REF!</v>
      </c>
      <c r="AK499" s="85" t="s">
        <v>5674</v>
      </c>
      <c r="AL499" s="85" t="s">
        <v>3187</v>
      </c>
      <c r="AM499" s="85" t="s">
        <v>234</v>
      </c>
      <c r="AN499" s="85" t="s">
        <v>5563</v>
      </c>
      <c r="AO499" s="85">
        <v>80857080</v>
      </c>
      <c r="AP499" s="85" t="s">
        <v>5564</v>
      </c>
      <c r="AQ499" s="85"/>
      <c r="AR499" s="85"/>
      <c r="AS499" s="89">
        <v>46062</v>
      </c>
      <c r="AT499" s="85"/>
      <c r="AU499" s="85"/>
      <c r="AV499" s="85"/>
      <c r="AW499" s="85"/>
      <c r="AX499" s="85" t="s">
        <v>5565</v>
      </c>
      <c r="AY499" s="85" t="s">
        <v>147</v>
      </c>
      <c r="AZ499" s="105">
        <v>46038</v>
      </c>
      <c r="BA499" s="105">
        <v>46042</v>
      </c>
      <c r="BB499" s="115">
        <v>37136000</v>
      </c>
      <c r="BC499" s="105">
        <v>46044</v>
      </c>
      <c r="BD499" s="105">
        <v>46286</v>
      </c>
      <c r="BE499" s="105">
        <f t="shared" si="19"/>
        <v>46286</v>
      </c>
      <c r="BF499" s="122"/>
      <c r="BG499" s="85" t="s">
        <v>929</v>
      </c>
      <c r="BH499" s="110">
        <v>4642000</v>
      </c>
      <c r="BI499" s="85"/>
      <c r="BJ499" s="85"/>
      <c r="BK499" s="85"/>
      <c r="BL499" s="85"/>
      <c r="BM499" s="85"/>
      <c r="BN499" s="85"/>
      <c r="BO499" s="85"/>
      <c r="BP499" s="85"/>
      <c r="BQ499" s="85"/>
      <c r="BR499" s="85"/>
      <c r="BS499" s="85"/>
      <c r="BT499" s="85"/>
      <c r="BU499" s="85"/>
      <c r="BV499" s="85"/>
      <c r="BW499" s="85"/>
      <c r="BX499" s="85"/>
      <c r="BY499" s="85"/>
      <c r="BZ499" s="85"/>
      <c r="CA499" s="85"/>
      <c r="CB499" s="85"/>
      <c r="CC499" s="85"/>
      <c r="CD499" s="85"/>
      <c r="CE499" s="85"/>
      <c r="CF499" s="85"/>
      <c r="CG499" s="85"/>
      <c r="CH499" s="85"/>
      <c r="CI499" s="85"/>
      <c r="CJ499" s="85"/>
      <c r="CK499" s="85"/>
      <c r="CL499" s="85">
        <v>0</v>
      </c>
      <c r="CM499" s="110">
        <v>37136000</v>
      </c>
      <c r="CN499" s="85"/>
      <c r="CO499" s="89">
        <v>46286</v>
      </c>
      <c r="CP499" s="89">
        <f t="shared" si="17"/>
        <v>46466</v>
      </c>
      <c r="CQ499" s="115">
        <v>37136000</v>
      </c>
      <c r="CR499" s="85" t="s">
        <v>223</v>
      </c>
      <c r="CS499" s="89">
        <v>46041</v>
      </c>
      <c r="CT499" s="128">
        <v>3344101271924</v>
      </c>
      <c r="CU499" s="85"/>
      <c r="CV499" s="85"/>
      <c r="CW499" s="85" t="s">
        <v>5675</v>
      </c>
      <c r="CX499" s="85" t="s">
        <v>447</v>
      </c>
      <c r="CY499" s="85" t="s">
        <v>5676</v>
      </c>
      <c r="CZ499" s="85">
        <v>2599</v>
      </c>
      <c r="DA499" s="85" t="s">
        <v>5567</v>
      </c>
      <c r="DB499" s="85">
        <v>1</v>
      </c>
      <c r="DC499" s="85" t="s">
        <v>153</v>
      </c>
      <c r="DD499" s="85"/>
      <c r="DE499" s="85"/>
      <c r="DF499" s="85"/>
      <c r="DG499" s="85"/>
      <c r="DH499" s="85"/>
      <c r="DI499" s="85"/>
      <c r="DJ499" s="85"/>
      <c r="DK499" s="85"/>
      <c r="DL499" s="85"/>
      <c r="DM499" s="85"/>
      <c r="DN499" s="85"/>
      <c r="DO499" s="85"/>
      <c r="DP499" s="85"/>
      <c r="DQ499" s="85"/>
      <c r="DR499" s="85"/>
      <c r="DS499" s="85"/>
      <c r="DT499" s="86"/>
      <c r="DU499" s="81"/>
      <c r="DV499" s="72"/>
      <c r="DW499" s="72"/>
      <c r="DX499" s="72"/>
      <c r="DY499" s="72"/>
      <c r="DZ499" s="74"/>
      <c r="EA499" s="68"/>
      <c r="EB499" s="68"/>
      <c r="EC499" s="68"/>
      <c r="ED499" s="68"/>
      <c r="EE499" s="68"/>
      <c r="EF499" s="68"/>
      <c r="EG499" s="68"/>
      <c r="EH499" s="68"/>
      <c r="EI499" s="68"/>
      <c r="EJ499" s="68"/>
      <c r="EK499" s="68"/>
    </row>
    <row r="500" spans="1:141" ht="30" customHeight="1">
      <c r="A500" s="3" t="s">
        <v>4104</v>
      </c>
      <c r="B500" s="84">
        <v>2026</v>
      </c>
      <c r="C500" s="85" t="s">
        <v>5677</v>
      </c>
      <c r="D500" s="85"/>
      <c r="E500" s="85" t="s">
        <v>125</v>
      </c>
      <c r="F500" s="85">
        <v>146561</v>
      </c>
      <c r="G500" s="89">
        <v>46045</v>
      </c>
      <c r="H500" s="85" t="s">
        <v>5664</v>
      </c>
      <c r="I500" s="85" t="s">
        <v>5678</v>
      </c>
      <c r="J500" s="92" t="s">
        <v>5679</v>
      </c>
      <c r="K500" s="92" t="s">
        <v>5680</v>
      </c>
      <c r="L500" s="85" t="s">
        <v>5681</v>
      </c>
      <c r="M500" s="85" t="s">
        <v>5669</v>
      </c>
      <c r="N500" s="85">
        <v>80111700</v>
      </c>
      <c r="O500" s="85" t="s">
        <v>5670</v>
      </c>
      <c r="P500" s="85" t="s">
        <v>5682</v>
      </c>
      <c r="Q500" s="85">
        <v>178</v>
      </c>
      <c r="R500" s="89">
        <v>46031</v>
      </c>
      <c r="S500" s="85">
        <v>1768</v>
      </c>
      <c r="T500" s="89">
        <v>46044</v>
      </c>
      <c r="U500" s="85" t="s">
        <v>5613</v>
      </c>
      <c r="V500" s="85" t="s">
        <v>135</v>
      </c>
      <c r="W500" s="85" t="s">
        <v>460</v>
      </c>
      <c r="X500" s="85">
        <v>1</v>
      </c>
      <c r="Y500" s="85" t="s">
        <v>5672</v>
      </c>
      <c r="Z500" s="85" t="s">
        <v>5681</v>
      </c>
      <c r="AA500" s="85" t="s">
        <v>138</v>
      </c>
      <c r="AB500" s="85" t="s">
        <v>164</v>
      </c>
      <c r="AC500" s="85" t="s">
        <v>203</v>
      </c>
      <c r="AD500" s="85"/>
      <c r="AE500" s="85">
        <v>80854743</v>
      </c>
      <c r="AF500" s="85">
        <v>1</v>
      </c>
      <c r="AG500" s="89">
        <v>31374</v>
      </c>
      <c r="AH500" s="85" t="s">
        <v>5683</v>
      </c>
      <c r="AI500" s="85" t="e">
        <v>#REF!</v>
      </c>
      <c r="AJ500" s="92" t="e">
        <v>#REF!</v>
      </c>
      <c r="AK500" s="85" t="s">
        <v>5684</v>
      </c>
      <c r="AL500" s="85" t="s">
        <v>5685</v>
      </c>
      <c r="AM500" s="85" t="s">
        <v>385</v>
      </c>
      <c r="AN500" s="85" t="s">
        <v>5563</v>
      </c>
      <c r="AO500" s="85">
        <v>80857080</v>
      </c>
      <c r="AP500" s="85" t="s">
        <v>5564</v>
      </c>
      <c r="AQ500" s="85"/>
      <c r="AR500" s="85"/>
      <c r="AS500" s="89">
        <v>46062</v>
      </c>
      <c r="AT500" s="85"/>
      <c r="AU500" s="85"/>
      <c r="AV500" s="85"/>
      <c r="AW500" s="85"/>
      <c r="AX500" s="85" t="s">
        <v>5565</v>
      </c>
      <c r="AY500" s="85" t="s">
        <v>147</v>
      </c>
      <c r="AZ500" s="105">
        <v>46038</v>
      </c>
      <c r="BA500" s="105">
        <v>46045</v>
      </c>
      <c r="BB500" s="115">
        <v>37136000</v>
      </c>
      <c r="BC500" s="105">
        <v>46045</v>
      </c>
      <c r="BD500" s="105">
        <v>46283</v>
      </c>
      <c r="BE500" s="105">
        <f t="shared" si="19"/>
        <v>46283</v>
      </c>
      <c r="BF500" s="122"/>
      <c r="BG500" s="85" t="s">
        <v>929</v>
      </c>
      <c r="BH500" s="110">
        <v>4642000</v>
      </c>
      <c r="BI500" s="85"/>
      <c r="BJ500" s="85"/>
      <c r="BK500" s="85"/>
      <c r="BL500" s="85"/>
      <c r="BM500" s="85"/>
      <c r="BN500" s="85"/>
      <c r="BO500" s="85"/>
      <c r="BP500" s="85"/>
      <c r="BQ500" s="85"/>
      <c r="BR500" s="85"/>
      <c r="BS500" s="85"/>
      <c r="BT500" s="85"/>
      <c r="BU500" s="85"/>
      <c r="BV500" s="85"/>
      <c r="BW500" s="85"/>
      <c r="BX500" s="85"/>
      <c r="BY500" s="85"/>
      <c r="BZ500" s="85"/>
      <c r="CA500" s="85"/>
      <c r="CB500" s="85"/>
      <c r="CC500" s="85"/>
      <c r="CD500" s="85"/>
      <c r="CE500" s="85"/>
      <c r="CF500" s="85"/>
      <c r="CG500" s="85"/>
      <c r="CH500" s="85"/>
      <c r="CI500" s="85"/>
      <c r="CJ500" s="85"/>
      <c r="CK500" s="85"/>
      <c r="CL500" s="85">
        <v>0</v>
      </c>
      <c r="CM500" s="110">
        <v>37136000</v>
      </c>
      <c r="CN500" s="85"/>
      <c r="CO500" s="89">
        <v>46283</v>
      </c>
      <c r="CP500" s="89">
        <f t="shared" si="17"/>
        <v>46463</v>
      </c>
      <c r="CQ500" s="115">
        <v>37136000</v>
      </c>
      <c r="CR500" s="85" t="s">
        <v>223</v>
      </c>
      <c r="CS500" s="89">
        <v>46041</v>
      </c>
      <c r="CT500" s="128">
        <v>2144101489890</v>
      </c>
      <c r="CU500" s="85"/>
      <c r="CV500" s="85"/>
      <c r="CW500" s="85" t="s">
        <v>5675</v>
      </c>
      <c r="CX500" s="85" t="s">
        <v>203</v>
      </c>
      <c r="CY500" s="85" t="s">
        <v>1251</v>
      </c>
      <c r="CZ500" s="85">
        <v>2599</v>
      </c>
      <c r="DA500" s="85" t="s">
        <v>5567</v>
      </c>
      <c r="DB500" s="85">
        <v>1</v>
      </c>
      <c r="DC500" s="85" t="s">
        <v>153</v>
      </c>
      <c r="DD500" s="85"/>
      <c r="DE500" s="85"/>
      <c r="DF500" s="85"/>
      <c r="DG500" s="85"/>
      <c r="DH500" s="85"/>
      <c r="DI500" s="85"/>
      <c r="DJ500" s="85"/>
      <c r="DK500" s="85"/>
      <c r="DL500" s="85"/>
      <c r="DM500" s="85"/>
      <c r="DN500" s="85"/>
      <c r="DO500" s="85"/>
      <c r="DP500" s="85"/>
      <c r="DQ500" s="85"/>
      <c r="DR500" s="85"/>
      <c r="DS500" s="85"/>
      <c r="DT500" s="86"/>
      <c r="DU500" s="81"/>
      <c r="DV500" s="72"/>
      <c r="DW500" s="72"/>
      <c r="DX500" s="72"/>
      <c r="DY500" s="72"/>
      <c r="DZ500" s="74"/>
      <c r="EA500" s="68"/>
      <c r="EB500" s="68"/>
      <c r="EC500" s="68"/>
      <c r="ED500" s="68"/>
      <c r="EE500" s="68"/>
      <c r="EF500" s="68"/>
      <c r="EG500" s="68"/>
      <c r="EH500" s="68"/>
      <c r="EI500" s="68"/>
      <c r="EJ500" s="68"/>
      <c r="EK500" s="68"/>
    </row>
    <row r="501" spans="1:141" ht="30" customHeight="1">
      <c r="A501" s="3" t="s">
        <v>4104</v>
      </c>
      <c r="B501" s="84">
        <v>2026</v>
      </c>
      <c r="C501" s="85" t="s">
        <v>5686</v>
      </c>
      <c r="D501" s="85"/>
      <c r="E501" s="85" t="s">
        <v>125</v>
      </c>
      <c r="F501" s="85">
        <v>146566</v>
      </c>
      <c r="G501" s="89">
        <v>46044</v>
      </c>
      <c r="H501" s="85" t="s">
        <v>5687</v>
      </c>
      <c r="I501" s="85" t="s">
        <v>5688</v>
      </c>
      <c r="J501" s="92" t="s">
        <v>5689</v>
      </c>
      <c r="K501" s="92" t="s">
        <v>5690</v>
      </c>
      <c r="L501" s="85" t="s">
        <v>5691</v>
      </c>
      <c r="M501" s="85" t="s">
        <v>5692</v>
      </c>
      <c r="N501" s="85">
        <v>80111700</v>
      </c>
      <c r="O501" s="85" t="s">
        <v>5693</v>
      </c>
      <c r="P501" s="85" t="s">
        <v>5694</v>
      </c>
      <c r="Q501" s="85">
        <v>82</v>
      </c>
      <c r="R501" s="89">
        <v>46028</v>
      </c>
      <c r="S501" s="85">
        <v>1712</v>
      </c>
      <c r="T501" s="89">
        <v>46042</v>
      </c>
      <c r="U501" s="85" t="s">
        <v>5613</v>
      </c>
      <c r="V501" s="85" t="s">
        <v>135</v>
      </c>
      <c r="W501" s="85" t="s">
        <v>460</v>
      </c>
      <c r="X501" s="85">
        <v>1</v>
      </c>
      <c r="Y501" s="85" t="s">
        <v>5695</v>
      </c>
      <c r="Z501" s="85" t="s">
        <v>5691</v>
      </c>
      <c r="AA501" s="85" t="s">
        <v>138</v>
      </c>
      <c r="AB501" s="85" t="s">
        <v>164</v>
      </c>
      <c r="AC501" s="85" t="s">
        <v>218</v>
      </c>
      <c r="AD501" s="85"/>
      <c r="AE501" s="85">
        <v>1015441274</v>
      </c>
      <c r="AF501" s="85">
        <v>9</v>
      </c>
      <c r="AG501" s="89">
        <v>34243</v>
      </c>
      <c r="AH501" s="85" t="s">
        <v>5696</v>
      </c>
      <c r="AI501" s="85" t="e">
        <v>#REF!</v>
      </c>
      <c r="AJ501" s="92" t="e">
        <v>#REF!</v>
      </c>
      <c r="AK501" s="85" t="s">
        <v>5697</v>
      </c>
      <c r="AL501" s="85" t="s">
        <v>3187</v>
      </c>
      <c r="AM501" s="85" t="s">
        <v>144</v>
      </c>
      <c r="AN501" s="85" t="s">
        <v>5563</v>
      </c>
      <c r="AO501" s="85">
        <v>80857080</v>
      </c>
      <c r="AP501" s="85" t="s">
        <v>5564</v>
      </c>
      <c r="AQ501" s="85"/>
      <c r="AR501" s="85"/>
      <c r="AS501" s="89">
        <v>46062</v>
      </c>
      <c r="AT501" s="85"/>
      <c r="AU501" s="85"/>
      <c r="AV501" s="85"/>
      <c r="AW501" s="85"/>
      <c r="AX501" s="85" t="s">
        <v>5565</v>
      </c>
      <c r="AY501" s="85" t="s">
        <v>147</v>
      </c>
      <c r="AZ501" s="105">
        <v>46037</v>
      </c>
      <c r="BA501" s="105">
        <v>46038</v>
      </c>
      <c r="BB501" s="115">
        <v>37136000</v>
      </c>
      <c r="BC501" s="105">
        <v>46043</v>
      </c>
      <c r="BD501" s="105">
        <v>46285</v>
      </c>
      <c r="BE501" s="105">
        <f t="shared" si="19"/>
        <v>46285</v>
      </c>
      <c r="BF501" s="122"/>
      <c r="BG501" s="85" t="s">
        <v>929</v>
      </c>
      <c r="BH501" s="110">
        <v>4642000</v>
      </c>
      <c r="BI501" s="85"/>
      <c r="BJ501" s="85"/>
      <c r="BK501" s="85"/>
      <c r="BL501" s="85"/>
      <c r="BM501" s="85"/>
      <c r="BN501" s="85"/>
      <c r="BO501" s="85"/>
      <c r="BP501" s="85"/>
      <c r="BQ501" s="85"/>
      <c r="BR501" s="85"/>
      <c r="BS501" s="85"/>
      <c r="BT501" s="85"/>
      <c r="BU501" s="85"/>
      <c r="BV501" s="85"/>
      <c r="BW501" s="85"/>
      <c r="BX501" s="85"/>
      <c r="BY501" s="85"/>
      <c r="BZ501" s="85"/>
      <c r="CA501" s="85"/>
      <c r="CB501" s="85"/>
      <c r="CC501" s="85"/>
      <c r="CD501" s="85"/>
      <c r="CE501" s="85"/>
      <c r="CF501" s="85"/>
      <c r="CG501" s="85"/>
      <c r="CH501" s="85"/>
      <c r="CI501" s="85"/>
      <c r="CJ501" s="85"/>
      <c r="CK501" s="85"/>
      <c r="CL501" s="85">
        <v>0</v>
      </c>
      <c r="CM501" s="110">
        <v>37136000</v>
      </c>
      <c r="CN501" s="85"/>
      <c r="CO501" s="89">
        <v>46285</v>
      </c>
      <c r="CP501" s="89">
        <f t="shared" si="17"/>
        <v>46465</v>
      </c>
      <c r="CQ501" s="115">
        <v>37136000</v>
      </c>
      <c r="CR501" s="85" t="s">
        <v>223</v>
      </c>
      <c r="CS501" s="89">
        <v>46041</v>
      </c>
      <c r="CT501" s="128">
        <v>3746101008241</v>
      </c>
      <c r="CU501" s="85"/>
      <c r="CV501" s="85"/>
      <c r="CW501" s="85" t="s">
        <v>5698</v>
      </c>
      <c r="CX501" s="85" t="s">
        <v>218</v>
      </c>
      <c r="CY501" s="85" t="s">
        <v>261</v>
      </c>
      <c r="CZ501" s="85">
        <v>2599</v>
      </c>
      <c r="DA501" s="85" t="s">
        <v>5567</v>
      </c>
      <c r="DB501" s="85">
        <v>1</v>
      </c>
      <c r="DC501" s="85" t="s">
        <v>153</v>
      </c>
      <c r="DD501" s="85"/>
      <c r="DE501" s="85"/>
      <c r="DF501" s="85"/>
      <c r="DG501" s="85"/>
      <c r="DH501" s="85"/>
      <c r="DI501" s="85"/>
      <c r="DJ501" s="85"/>
      <c r="DK501" s="85"/>
      <c r="DL501" s="85"/>
      <c r="DM501" s="85"/>
      <c r="DN501" s="85"/>
      <c r="DO501" s="85"/>
      <c r="DP501" s="85"/>
      <c r="DQ501" s="85"/>
      <c r="DR501" s="85"/>
      <c r="DS501" s="85"/>
      <c r="DT501" s="86"/>
      <c r="DU501" s="81"/>
      <c r="DV501" s="72"/>
      <c r="DW501" s="72"/>
      <c r="DX501" s="72"/>
      <c r="DY501" s="72"/>
      <c r="DZ501" s="74"/>
      <c r="EA501" s="68"/>
      <c r="EB501" s="68"/>
      <c r="EC501" s="68"/>
      <c r="ED501" s="68"/>
      <c r="EE501" s="68"/>
      <c r="EF501" s="68"/>
      <c r="EG501" s="68"/>
      <c r="EH501" s="68"/>
      <c r="EI501" s="68"/>
      <c r="EJ501" s="68"/>
      <c r="EK501" s="68"/>
    </row>
    <row r="502" spans="1:141" ht="30" customHeight="1">
      <c r="A502" s="3" t="s">
        <v>4104</v>
      </c>
      <c r="B502" s="84">
        <v>2026</v>
      </c>
      <c r="C502" s="85" t="s">
        <v>5699</v>
      </c>
      <c r="D502" s="85"/>
      <c r="E502" s="85" t="s">
        <v>125</v>
      </c>
      <c r="F502" s="85">
        <v>152160</v>
      </c>
      <c r="G502" s="89">
        <v>46036</v>
      </c>
      <c r="H502" s="85" t="s">
        <v>5700</v>
      </c>
      <c r="I502" s="85" t="s">
        <v>5701</v>
      </c>
      <c r="J502" s="92" t="s">
        <v>5702</v>
      </c>
      <c r="K502" s="92" t="s">
        <v>5703</v>
      </c>
      <c r="L502" s="85" t="s">
        <v>5704</v>
      </c>
      <c r="M502" s="85" t="s">
        <v>5705</v>
      </c>
      <c r="N502" s="85">
        <v>80111700</v>
      </c>
      <c r="O502" s="85" t="s">
        <v>5706</v>
      </c>
      <c r="P502" s="85" t="s">
        <v>5707</v>
      </c>
      <c r="Q502" s="85">
        <v>2139</v>
      </c>
      <c r="R502" s="89">
        <v>46041</v>
      </c>
      <c r="S502" s="85">
        <v>1859</v>
      </c>
      <c r="T502" s="89">
        <v>46048</v>
      </c>
      <c r="U502" s="85" t="s">
        <v>5613</v>
      </c>
      <c r="V502" s="85" t="s">
        <v>135</v>
      </c>
      <c r="W502" s="85" t="s">
        <v>136</v>
      </c>
      <c r="X502" s="85">
        <v>1</v>
      </c>
      <c r="Y502" s="85" t="s">
        <v>5708</v>
      </c>
      <c r="Z502" s="85" t="s">
        <v>5704</v>
      </c>
      <c r="AA502" s="85" t="s">
        <v>138</v>
      </c>
      <c r="AB502" s="85" t="s">
        <v>139</v>
      </c>
      <c r="AC502" s="85" t="s">
        <v>5709</v>
      </c>
      <c r="AD502" s="85"/>
      <c r="AE502" s="85">
        <v>1019003873</v>
      </c>
      <c r="AF502" s="85">
        <v>7</v>
      </c>
      <c r="AG502" s="89">
        <v>31505</v>
      </c>
      <c r="AH502" s="85" t="s">
        <v>5710</v>
      </c>
      <c r="AI502" s="85" t="e">
        <v>#REF!</v>
      </c>
      <c r="AJ502" s="92" t="e">
        <v>#REF!</v>
      </c>
      <c r="AK502" s="85" t="s">
        <v>5711</v>
      </c>
      <c r="AL502" s="85" t="s">
        <v>3187</v>
      </c>
      <c r="AM502" s="85" t="s">
        <v>144</v>
      </c>
      <c r="AN502" s="85" t="s">
        <v>5563</v>
      </c>
      <c r="AO502" s="85">
        <v>80857080</v>
      </c>
      <c r="AP502" s="85" t="s">
        <v>5564</v>
      </c>
      <c r="AQ502" s="85"/>
      <c r="AR502" s="85"/>
      <c r="AS502" s="89">
        <v>46062</v>
      </c>
      <c r="AT502" s="85"/>
      <c r="AU502" s="85"/>
      <c r="AV502" s="85"/>
      <c r="AW502" s="85"/>
      <c r="AX502" s="85" t="s">
        <v>5565</v>
      </c>
      <c r="AY502" s="85" t="s">
        <v>147</v>
      </c>
      <c r="AZ502" s="105">
        <v>46045</v>
      </c>
      <c r="BA502" s="105">
        <v>46045</v>
      </c>
      <c r="BB502" s="115">
        <v>34824000</v>
      </c>
      <c r="BC502" s="105">
        <v>46048</v>
      </c>
      <c r="BD502" s="105">
        <v>46230</v>
      </c>
      <c r="BE502" s="105">
        <f t="shared" si="19"/>
        <v>46230</v>
      </c>
      <c r="BF502" s="122"/>
      <c r="BG502" s="85" t="s">
        <v>705</v>
      </c>
      <c r="BH502" s="110">
        <v>5804000</v>
      </c>
      <c r="BI502" s="85"/>
      <c r="BJ502" s="85"/>
      <c r="BK502" s="85"/>
      <c r="BL502" s="85"/>
      <c r="BM502" s="85"/>
      <c r="BN502" s="85"/>
      <c r="BO502" s="85"/>
      <c r="BP502" s="85"/>
      <c r="BQ502" s="85"/>
      <c r="BR502" s="85"/>
      <c r="BS502" s="85"/>
      <c r="BT502" s="85"/>
      <c r="BU502" s="85"/>
      <c r="BV502" s="85"/>
      <c r="BW502" s="85"/>
      <c r="BX502" s="85"/>
      <c r="BY502" s="85"/>
      <c r="BZ502" s="85"/>
      <c r="CA502" s="85"/>
      <c r="CB502" s="85"/>
      <c r="CC502" s="85"/>
      <c r="CD502" s="85"/>
      <c r="CE502" s="85"/>
      <c r="CF502" s="85"/>
      <c r="CG502" s="85"/>
      <c r="CH502" s="85"/>
      <c r="CI502" s="85"/>
      <c r="CJ502" s="85"/>
      <c r="CK502" s="85"/>
      <c r="CL502" s="85">
        <v>0</v>
      </c>
      <c r="CM502" s="110">
        <v>34824000</v>
      </c>
      <c r="CN502" s="85"/>
      <c r="CO502" s="89">
        <v>46230</v>
      </c>
      <c r="CP502" s="89">
        <f t="shared" si="17"/>
        <v>46410</v>
      </c>
      <c r="CQ502" s="115">
        <v>34824000</v>
      </c>
      <c r="CR502" s="85" t="s">
        <v>149</v>
      </c>
      <c r="CS502" s="89">
        <v>46047</v>
      </c>
      <c r="CT502" s="128">
        <v>1844101111975</v>
      </c>
      <c r="CU502" s="85"/>
      <c r="CV502" s="85"/>
      <c r="CW502" s="85" t="s">
        <v>5566</v>
      </c>
      <c r="CX502" s="85" t="s">
        <v>5709</v>
      </c>
      <c r="CY502" s="85" t="s">
        <v>5712</v>
      </c>
      <c r="CZ502" s="85">
        <v>2599</v>
      </c>
      <c r="DA502" s="85" t="s">
        <v>5567</v>
      </c>
      <c r="DB502" s="85">
        <v>3</v>
      </c>
      <c r="DC502" s="85" t="s">
        <v>153</v>
      </c>
      <c r="DD502" s="85"/>
      <c r="DE502" s="85"/>
      <c r="DF502" s="85"/>
      <c r="DG502" s="85"/>
      <c r="DH502" s="85"/>
      <c r="DI502" s="85"/>
      <c r="DJ502" s="85"/>
      <c r="DK502" s="85"/>
      <c r="DL502" s="85"/>
      <c r="DM502" s="85"/>
      <c r="DN502" s="85"/>
      <c r="DO502" s="85"/>
      <c r="DP502" s="85"/>
      <c r="DQ502" s="85"/>
      <c r="DR502" s="85"/>
      <c r="DS502" s="85"/>
      <c r="DT502" s="86"/>
      <c r="DU502" s="81"/>
      <c r="DV502" s="72"/>
      <c r="DW502" s="72"/>
      <c r="DX502" s="72"/>
      <c r="DY502" s="72"/>
      <c r="DZ502" s="74"/>
      <c r="EA502" s="68"/>
      <c r="EB502" s="68"/>
      <c r="EC502" s="68"/>
      <c r="ED502" s="68"/>
      <c r="EE502" s="68"/>
      <c r="EF502" s="68"/>
      <c r="EG502" s="68"/>
      <c r="EH502" s="68"/>
      <c r="EI502" s="68"/>
      <c r="EJ502" s="68"/>
      <c r="EK502" s="68"/>
    </row>
    <row r="503" spans="1:141" ht="30" customHeight="1">
      <c r="A503" s="3" t="s">
        <v>4104</v>
      </c>
      <c r="B503" s="84">
        <v>2026</v>
      </c>
      <c r="C503" s="85" t="s">
        <v>5713</v>
      </c>
      <c r="D503" s="85"/>
      <c r="E503" s="85" t="s">
        <v>125</v>
      </c>
      <c r="F503" s="85">
        <v>152160</v>
      </c>
      <c r="G503" s="89">
        <v>46050</v>
      </c>
      <c r="H503" s="85" t="s">
        <v>5700</v>
      </c>
      <c r="I503" s="85" t="s">
        <v>5714</v>
      </c>
      <c r="J503" s="92" t="s">
        <v>5715</v>
      </c>
      <c r="K503" s="92" t="s">
        <v>5716</v>
      </c>
      <c r="L503" s="85" t="s">
        <v>5717</v>
      </c>
      <c r="M503" s="85" t="s">
        <v>5705</v>
      </c>
      <c r="N503" s="85">
        <v>80111700</v>
      </c>
      <c r="O503" s="85" t="s">
        <v>5706</v>
      </c>
      <c r="P503" s="85" t="s">
        <v>5718</v>
      </c>
      <c r="Q503" s="85">
        <v>2139</v>
      </c>
      <c r="R503" s="89">
        <v>46041</v>
      </c>
      <c r="S503" s="85">
        <v>1858</v>
      </c>
      <c r="T503" s="89">
        <v>46048</v>
      </c>
      <c r="U503" s="85" t="s">
        <v>5613</v>
      </c>
      <c r="V503" s="85" t="s">
        <v>135</v>
      </c>
      <c r="W503" s="85" t="s">
        <v>136</v>
      </c>
      <c r="X503" s="85">
        <v>1</v>
      </c>
      <c r="Y503" s="85" t="s">
        <v>5708</v>
      </c>
      <c r="Z503" s="85" t="s">
        <v>5717</v>
      </c>
      <c r="AA503" s="85" t="s">
        <v>138</v>
      </c>
      <c r="AB503" s="85" t="s">
        <v>139</v>
      </c>
      <c r="AC503" s="85" t="s">
        <v>203</v>
      </c>
      <c r="AD503" s="85"/>
      <c r="AE503" s="85">
        <v>52156103</v>
      </c>
      <c r="AF503" s="85">
        <v>1</v>
      </c>
      <c r="AG503" s="89">
        <v>27049</v>
      </c>
      <c r="AH503" s="85" t="s">
        <v>5719</v>
      </c>
      <c r="AI503" s="85" t="e">
        <v>#REF!</v>
      </c>
      <c r="AJ503" s="92">
        <v>3165289404</v>
      </c>
      <c r="AK503" s="85" t="s">
        <v>5720</v>
      </c>
      <c r="AL503" s="85" t="s">
        <v>189</v>
      </c>
      <c r="AM503" s="85" t="s">
        <v>234</v>
      </c>
      <c r="AN503" s="85" t="s">
        <v>5563</v>
      </c>
      <c r="AO503" s="85">
        <v>80857080</v>
      </c>
      <c r="AP503" s="85" t="s">
        <v>5564</v>
      </c>
      <c r="AQ503" s="85"/>
      <c r="AR503" s="85"/>
      <c r="AS503" s="89">
        <v>46062</v>
      </c>
      <c r="AT503" s="85"/>
      <c r="AU503" s="85"/>
      <c r="AV503" s="85"/>
      <c r="AW503" s="85"/>
      <c r="AX503" s="85" t="s">
        <v>5565</v>
      </c>
      <c r="AY503" s="85" t="s">
        <v>147</v>
      </c>
      <c r="AZ503" s="105">
        <v>46045</v>
      </c>
      <c r="BA503" s="105">
        <v>46045</v>
      </c>
      <c r="BB503" s="115">
        <v>34824000</v>
      </c>
      <c r="BC503" s="105">
        <v>46049</v>
      </c>
      <c r="BD503" s="105">
        <v>46229</v>
      </c>
      <c r="BE503" s="105">
        <f t="shared" si="19"/>
        <v>46229</v>
      </c>
      <c r="BF503" s="122"/>
      <c r="BG503" s="85" t="s">
        <v>705</v>
      </c>
      <c r="BH503" s="110">
        <v>5804000</v>
      </c>
      <c r="BI503" s="85"/>
      <c r="BJ503" s="85"/>
      <c r="BK503" s="85"/>
      <c r="BL503" s="85"/>
      <c r="BM503" s="85"/>
      <c r="BN503" s="85"/>
      <c r="BO503" s="85"/>
      <c r="BP503" s="85"/>
      <c r="BQ503" s="85"/>
      <c r="BR503" s="85"/>
      <c r="BS503" s="85"/>
      <c r="BT503" s="85"/>
      <c r="BU503" s="85"/>
      <c r="BV503" s="85"/>
      <c r="BW503" s="85"/>
      <c r="BX503" s="85"/>
      <c r="BY503" s="85"/>
      <c r="BZ503" s="85"/>
      <c r="CA503" s="85"/>
      <c r="CB503" s="85"/>
      <c r="CC503" s="85"/>
      <c r="CD503" s="85"/>
      <c r="CE503" s="85"/>
      <c r="CF503" s="85"/>
      <c r="CG503" s="85"/>
      <c r="CH503" s="85"/>
      <c r="CI503" s="85"/>
      <c r="CJ503" s="85"/>
      <c r="CK503" s="85"/>
      <c r="CL503" s="85">
        <v>0</v>
      </c>
      <c r="CM503" s="110">
        <v>34824000</v>
      </c>
      <c r="CN503" s="85"/>
      <c r="CO503" s="89">
        <v>46229</v>
      </c>
      <c r="CP503" s="89">
        <f t="shared" si="17"/>
        <v>46409</v>
      </c>
      <c r="CQ503" s="115">
        <v>34824000</v>
      </c>
      <c r="CR503" s="85" t="s">
        <v>223</v>
      </c>
      <c r="CS503" s="89">
        <v>46046</v>
      </c>
      <c r="CT503" s="128">
        <v>1146101101793</v>
      </c>
      <c r="CU503" s="85"/>
      <c r="CV503" s="85"/>
      <c r="CW503" s="85" t="s">
        <v>5566</v>
      </c>
      <c r="CX503" s="85" t="s">
        <v>203</v>
      </c>
      <c r="CY503" s="85" t="s">
        <v>245</v>
      </c>
      <c r="CZ503" s="85">
        <v>2599</v>
      </c>
      <c r="DA503" s="85" t="s">
        <v>5567</v>
      </c>
      <c r="DB503" s="85">
        <v>3</v>
      </c>
      <c r="DC503" s="85" t="s">
        <v>153</v>
      </c>
      <c r="DD503" s="85"/>
      <c r="DE503" s="85"/>
      <c r="DF503" s="85"/>
      <c r="DG503" s="85"/>
      <c r="DH503" s="85"/>
      <c r="DI503" s="85"/>
      <c r="DJ503" s="85"/>
      <c r="DK503" s="85"/>
      <c r="DL503" s="85"/>
      <c r="DM503" s="85"/>
      <c r="DN503" s="85"/>
      <c r="DO503" s="85"/>
      <c r="DP503" s="85"/>
      <c r="DQ503" s="85"/>
      <c r="DR503" s="85"/>
      <c r="DS503" s="85"/>
      <c r="DT503" s="86"/>
      <c r="DU503" s="81"/>
      <c r="DV503" s="72"/>
      <c r="DW503" s="72"/>
      <c r="DX503" s="72"/>
      <c r="DY503" s="72"/>
      <c r="DZ503" s="74"/>
      <c r="EA503" s="68"/>
      <c r="EB503" s="68"/>
      <c r="EC503" s="68"/>
      <c r="ED503" s="68"/>
      <c r="EE503" s="68"/>
      <c r="EF503" s="68"/>
      <c r="EG503" s="68"/>
      <c r="EH503" s="68"/>
      <c r="EI503" s="68"/>
      <c r="EJ503" s="68"/>
      <c r="EK503" s="68"/>
    </row>
    <row r="504" spans="1:141" ht="30" customHeight="1">
      <c r="A504" s="3" t="s">
        <v>4104</v>
      </c>
      <c r="B504" s="84">
        <v>2026</v>
      </c>
      <c r="C504" s="85" t="s">
        <v>5721</v>
      </c>
      <c r="D504" s="85"/>
      <c r="E504" s="85" t="s">
        <v>125</v>
      </c>
      <c r="F504" s="85">
        <v>152162</v>
      </c>
      <c r="G504" s="89">
        <v>46034</v>
      </c>
      <c r="H504" s="85" t="s">
        <v>5722</v>
      </c>
      <c r="I504" s="85" t="s">
        <v>5723</v>
      </c>
      <c r="J504" s="92" t="s">
        <v>5724</v>
      </c>
      <c r="K504" s="92" t="s">
        <v>5725</v>
      </c>
      <c r="L504" s="85" t="s">
        <v>5726</v>
      </c>
      <c r="M504" s="85" t="s">
        <v>5727</v>
      </c>
      <c r="N504" s="85">
        <v>80111700</v>
      </c>
      <c r="O504" s="85" t="s">
        <v>5728</v>
      </c>
      <c r="P504" s="85" t="s">
        <v>5729</v>
      </c>
      <c r="Q504" s="85">
        <v>2140</v>
      </c>
      <c r="R504" s="89">
        <v>46041</v>
      </c>
      <c r="S504" s="85">
        <v>1835</v>
      </c>
      <c r="T504" s="89">
        <v>46048</v>
      </c>
      <c r="U504" s="85" t="s">
        <v>5613</v>
      </c>
      <c r="V504" s="85" t="s">
        <v>135</v>
      </c>
      <c r="W504" s="85" t="s">
        <v>460</v>
      </c>
      <c r="X504" s="85">
        <v>1</v>
      </c>
      <c r="Y504" s="85" t="s">
        <v>5730</v>
      </c>
      <c r="Z504" s="85" t="s">
        <v>5726</v>
      </c>
      <c r="AA504" s="85" t="s">
        <v>138</v>
      </c>
      <c r="AB504" s="85" t="s">
        <v>139</v>
      </c>
      <c r="AC504" s="85" t="s">
        <v>218</v>
      </c>
      <c r="AD504" s="85"/>
      <c r="AE504" s="85">
        <v>23690611</v>
      </c>
      <c r="AF504" s="85">
        <v>3</v>
      </c>
      <c r="AG504" s="89">
        <v>28066</v>
      </c>
      <c r="AH504" s="85" t="s">
        <v>5731</v>
      </c>
      <c r="AI504" s="85" t="e">
        <v>#REF!</v>
      </c>
      <c r="AJ504" s="92" t="e">
        <v>#REF!</v>
      </c>
      <c r="AK504" s="85" t="s">
        <v>5732</v>
      </c>
      <c r="AL504" s="85" t="s">
        <v>3187</v>
      </c>
      <c r="AM504" s="85" t="s">
        <v>234</v>
      </c>
      <c r="AN504" s="85" t="s">
        <v>5563</v>
      </c>
      <c r="AO504" s="85">
        <v>80857080</v>
      </c>
      <c r="AP504" s="85" t="s">
        <v>5564</v>
      </c>
      <c r="AQ504" s="85"/>
      <c r="AR504" s="85"/>
      <c r="AS504" s="89">
        <v>46062</v>
      </c>
      <c r="AT504" s="85"/>
      <c r="AU504" s="85"/>
      <c r="AV504" s="85"/>
      <c r="AW504" s="85"/>
      <c r="AX504" s="85" t="s">
        <v>5565</v>
      </c>
      <c r="AY504" s="85" t="s">
        <v>147</v>
      </c>
      <c r="AZ504" s="105">
        <v>46044</v>
      </c>
      <c r="BA504" s="105">
        <v>46045</v>
      </c>
      <c r="BB504" s="115">
        <v>27852000</v>
      </c>
      <c r="BC504" s="105">
        <v>46049</v>
      </c>
      <c r="BD504" s="105">
        <v>46229</v>
      </c>
      <c r="BE504" s="105">
        <f t="shared" si="19"/>
        <v>46229</v>
      </c>
      <c r="BF504" s="122"/>
      <c r="BG504" s="85" t="s">
        <v>705</v>
      </c>
      <c r="BH504" s="110">
        <v>4642000</v>
      </c>
      <c r="BI504" s="85"/>
      <c r="BJ504" s="85"/>
      <c r="BK504" s="85"/>
      <c r="BL504" s="85"/>
      <c r="BM504" s="85"/>
      <c r="BN504" s="85"/>
      <c r="BO504" s="85"/>
      <c r="BP504" s="85"/>
      <c r="BQ504" s="85"/>
      <c r="BR504" s="85"/>
      <c r="BS504" s="85"/>
      <c r="BT504" s="85"/>
      <c r="BU504" s="85"/>
      <c r="BV504" s="85"/>
      <c r="BW504" s="85"/>
      <c r="BX504" s="85"/>
      <c r="BY504" s="85"/>
      <c r="BZ504" s="85"/>
      <c r="CA504" s="85"/>
      <c r="CB504" s="85"/>
      <c r="CC504" s="85"/>
      <c r="CD504" s="85"/>
      <c r="CE504" s="85"/>
      <c r="CF504" s="85"/>
      <c r="CG504" s="85"/>
      <c r="CH504" s="85"/>
      <c r="CI504" s="85"/>
      <c r="CJ504" s="85"/>
      <c r="CK504" s="85"/>
      <c r="CL504" s="85">
        <v>0</v>
      </c>
      <c r="CM504" s="110">
        <v>27852000</v>
      </c>
      <c r="CN504" s="85"/>
      <c r="CO504" s="89">
        <v>46229</v>
      </c>
      <c r="CP504" s="89">
        <f t="shared" si="17"/>
        <v>46409</v>
      </c>
      <c r="CQ504" s="115">
        <v>27852000</v>
      </c>
      <c r="CR504" s="85" t="s">
        <v>149</v>
      </c>
      <c r="CS504" s="89">
        <v>46045</v>
      </c>
      <c r="CT504" s="128">
        <v>3944101179594</v>
      </c>
      <c r="CU504" s="85"/>
      <c r="CV504" s="85"/>
      <c r="CW504" s="85" t="s">
        <v>5675</v>
      </c>
      <c r="CX504" s="85" t="s">
        <v>218</v>
      </c>
      <c r="CY504" s="85" t="s">
        <v>3309</v>
      </c>
      <c r="CZ504" s="85">
        <v>2599</v>
      </c>
      <c r="DA504" s="85" t="s">
        <v>5567</v>
      </c>
      <c r="DB504" s="85">
        <v>1</v>
      </c>
      <c r="DC504" s="85" t="s">
        <v>153</v>
      </c>
      <c r="DD504" s="85"/>
      <c r="DE504" s="85"/>
      <c r="DF504" s="85"/>
      <c r="DG504" s="85"/>
      <c r="DH504" s="85"/>
      <c r="DI504" s="85"/>
      <c r="DJ504" s="85"/>
      <c r="DK504" s="85"/>
      <c r="DL504" s="85"/>
      <c r="DM504" s="85"/>
      <c r="DN504" s="85"/>
      <c r="DO504" s="85"/>
      <c r="DP504" s="85"/>
      <c r="DQ504" s="85"/>
      <c r="DR504" s="85"/>
      <c r="DS504" s="85"/>
      <c r="DT504" s="86"/>
      <c r="DU504" s="81"/>
      <c r="DV504" s="72"/>
      <c r="DW504" s="72"/>
      <c r="DX504" s="72"/>
      <c r="DY504" s="72"/>
      <c r="DZ504" s="74"/>
      <c r="EA504" s="68"/>
      <c r="EB504" s="68"/>
      <c r="EC504" s="68"/>
      <c r="ED504" s="68"/>
      <c r="EE504" s="68"/>
      <c r="EF504" s="68"/>
      <c r="EG504" s="68"/>
      <c r="EH504" s="68"/>
      <c r="EI504" s="68"/>
      <c r="EJ504" s="68"/>
      <c r="EK504" s="68"/>
    </row>
    <row r="505" spans="1:141" ht="30" customHeight="1">
      <c r="A505" s="3" t="s">
        <v>4104</v>
      </c>
      <c r="B505" s="84">
        <v>2026</v>
      </c>
      <c r="C505" s="85" t="s">
        <v>5733</v>
      </c>
      <c r="D505" s="85"/>
      <c r="E505" s="85" t="s">
        <v>125</v>
      </c>
      <c r="F505" s="85">
        <v>151809</v>
      </c>
      <c r="G505" s="89">
        <v>46031</v>
      </c>
      <c r="H505" s="85" t="s">
        <v>5734</v>
      </c>
      <c r="I505" s="85" t="s">
        <v>5735</v>
      </c>
      <c r="J505" s="92" t="s">
        <v>5736</v>
      </c>
      <c r="K505" s="92" t="s">
        <v>5737</v>
      </c>
      <c r="L505" s="85" t="s">
        <v>5738</v>
      </c>
      <c r="M505" s="85" t="s">
        <v>5739</v>
      </c>
      <c r="N505" s="85">
        <v>80111700</v>
      </c>
      <c r="O505" s="85" t="s">
        <v>5740</v>
      </c>
      <c r="P505" s="85" t="s">
        <v>5741</v>
      </c>
      <c r="Q505" s="85">
        <v>2137</v>
      </c>
      <c r="R505" s="89">
        <v>46041</v>
      </c>
      <c r="S505" s="85">
        <v>1796</v>
      </c>
      <c r="T505" s="89">
        <v>46048</v>
      </c>
      <c r="U505" s="85" t="s">
        <v>134</v>
      </c>
      <c r="V505" s="85" t="s">
        <v>135</v>
      </c>
      <c r="W505" s="85" t="s">
        <v>136</v>
      </c>
      <c r="X505" s="85">
        <v>1</v>
      </c>
      <c r="Y505" s="85" t="s">
        <v>5742</v>
      </c>
      <c r="Z505" s="85" t="s">
        <v>5738</v>
      </c>
      <c r="AA505" s="85" t="s">
        <v>138</v>
      </c>
      <c r="AB505" s="85" t="s">
        <v>139</v>
      </c>
      <c r="AC505" s="85" t="s">
        <v>186</v>
      </c>
      <c r="AD505" s="85"/>
      <c r="AE505" s="85">
        <v>52898025</v>
      </c>
      <c r="AF505" s="85">
        <v>7</v>
      </c>
      <c r="AG505" s="89">
        <v>29842</v>
      </c>
      <c r="AH505" s="85" t="s">
        <v>5743</v>
      </c>
      <c r="AI505" s="85" t="e">
        <v>#REF!</v>
      </c>
      <c r="AJ505" s="92">
        <v>3114750710</v>
      </c>
      <c r="AK505" s="85" t="s">
        <v>5744</v>
      </c>
      <c r="AL505" s="85" t="s">
        <v>221</v>
      </c>
      <c r="AM505" s="85" t="s">
        <v>234</v>
      </c>
      <c r="AN505" s="85" t="s">
        <v>1049</v>
      </c>
      <c r="AO505" s="85">
        <v>1010190690</v>
      </c>
      <c r="AP505" s="85" t="s">
        <v>1050</v>
      </c>
      <c r="AQ505" s="85"/>
      <c r="AR505" s="85"/>
      <c r="AS505" s="89">
        <v>46062</v>
      </c>
      <c r="AT505" s="85"/>
      <c r="AU505" s="85"/>
      <c r="AV505" s="85"/>
      <c r="AW505" s="85"/>
      <c r="AX505" s="85" t="s">
        <v>1051</v>
      </c>
      <c r="AY505" s="85" t="s">
        <v>147</v>
      </c>
      <c r="AZ505" s="105" t="e">
        <v>#N/A</v>
      </c>
      <c r="BA505" s="105">
        <v>46044</v>
      </c>
      <c r="BB505" s="115">
        <v>67122000</v>
      </c>
      <c r="BC505" s="105">
        <v>46048</v>
      </c>
      <c r="BD505" s="105">
        <v>46228</v>
      </c>
      <c r="BE505" s="105">
        <f t="shared" si="19"/>
        <v>46228</v>
      </c>
      <c r="BF505" s="122"/>
      <c r="BG505" s="85" t="s">
        <v>705</v>
      </c>
      <c r="BH505" s="110">
        <v>11187000</v>
      </c>
      <c r="BI505" s="85"/>
      <c r="BJ505" s="85"/>
      <c r="BK505" s="85"/>
      <c r="BL505" s="85"/>
      <c r="BM505" s="85"/>
      <c r="BN505" s="85"/>
      <c r="BO505" s="85"/>
      <c r="BP505" s="85"/>
      <c r="BQ505" s="85"/>
      <c r="BR505" s="85"/>
      <c r="BS505" s="85"/>
      <c r="BT505" s="85"/>
      <c r="BU505" s="85"/>
      <c r="BV505" s="85"/>
      <c r="BW505" s="85"/>
      <c r="BX505" s="85"/>
      <c r="BY505" s="85"/>
      <c r="BZ505" s="85"/>
      <c r="CA505" s="85"/>
      <c r="CB505" s="85"/>
      <c r="CC505" s="85"/>
      <c r="CD505" s="85"/>
      <c r="CE505" s="85"/>
      <c r="CF505" s="85"/>
      <c r="CG505" s="85"/>
      <c r="CH505" s="85"/>
      <c r="CI505" s="85"/>
      <c r="CJ505" s="85"/>
      <c r="CK505" s="85"/>
      <c r="CL505" s="85">
        <v>0</v>
      </c>
      <c r="CM505" s="110">
        <v>67122000</v>
      </c>
      <c r="CN505" s="85"/>
      <c r="CO505" s="89">
        <v>46228</v>
      </c>
      <c r="CP505" s="89">
        <f t="shared" si="17"/>
        <v>46408</v>
      </c>
      <c r="CQ505" s="115">
        <v>67122000</v>
      </c>
      <c r="CR505" s="85" t="s">
        <v>149</v>
      </c>
      <c r="CS505" s="89">
        <v>46045</v>
      </c>
      <c r="CT505" s="128">
        <v>1446101162100</v>
      </c>
      <c r="CU505" s="85"/>
      <c r="CV505" s="85"/>
      <c r="CW505" s="85" t="s">
        <v>5745</v>
      </c>
      <c r="CX505" s="85" t="s">
        <v>186</v>
      </c>
      <c r="CY505" s="85" t="s">
        <v>428</v>
      </c>
      <c r="CZ505" s="85">
        <v>2537</v>
      </c>
      <c r="DA505" s="85" t="s">
        <v>152</v>
      </c>
      <c r="DB505" s="85">
        <v>1</v>
      </c>
      <c r="DC505" s="85" t="s">
        <v>153</v>
      </c>
      <c r="DD505" s="85"/>
      <c r="DE505" s="85"/>
      <c r="DF505" s="85"/>
      <c r="DG505" s="85"/>
      <c r="DH505" s="85"/>
      <c r="DI505" s="85"/>
      <c r="DJ505" s="85"/>
      <c r="DK505" s="85"/>
      <c r="DL505" s="85"/>
      <c r="DM505" s="85"/>
      <c r="DN505" s="85"/>
      <c r="DO505" s="85"/>
      <c r="DP505" s="85"/>
      <c r="DQ505" s="85"/>
      <c r="DR505" s="85"/>
      <c r="DS505" s="85"/>
      <c r="DT505" s="86"/>
      <c r="DU505" s="81"/>
      <c r="DV505" s="72"/>
      <c r="DW505" s="72"/>
      <c r="DX505" s="72"/>
      <c r="DY505" s="72"/>
      <c r="DZ505" s="74"/>
      <c r="EA505" s="68"/>
      <c r="EB505" s="68"/>
      <c r="EC505" s="68"/>
      <c r="ED505" s="68"/>
      <c r="EE505" s="68"/>
      <c r="EF505" s="68"/>
      <c r="EG505" s="68"/>
      <c r="EH505" s="68"/>
      <c r="EI505" s="68"/>
      <c r="EJ505" s="68"/>
      <c r="EK505" s="68"/>
    </row>
    <row r="506" spans="1:141" ht="30" customHeight="1">
      <c r="A506" s="3" t="s">
        <v>4104</v>
      </c>
      <c r="B506" s="84">
        <v>2026</v>
      </c>
      <c r="C506" s="85" t="s">
        <v>5746</v>
      </c>
      <c r="D506" s="85"/>
      <c r="E506" s="85" t="s">
        <v>125</v>
      </c>
      <c r="F506" s="85">
        <v>146670</v>
      </c>
      <c r="G506" s="89">
        <v>46045</v>
      </c>
      <c r="H506" s="85" t="s">
        <v>3493</v>
      </c>
      <c r="I506" s="85" t="s">
        <v>5747</v>
      </c>
      <c r="J506" s="92" t="s">
        <v>5748</v>
      </c>
      <c r="K506" s="92" t="s">
        <v>5749</v>
      </c>
      <c r="L506" s="85" t="s">
        <v>5750</v>
      </c>
      <c r="M506" s="85" t="s">
        <v>3498</v>
      </c>
      <c r="N506" s="85">
        <v>80111700</v>
      </c>
      <c r="O506" s="85" t="s">
        <v>3499</v>
      </c>
      <c r="P506" s="85" t="s">
        <v>5751</v>
      </c>
      <c r="Q506" s="85">
        <v>87</v>
      </c>
      <c r="R506" s="89">
        <v>46028</v>
      </c>
      <c r="S506" s="85">
        <v>1979</v>
      </c>
      <c r="T506" s="89">
        <v>46056</v>
      </c>
      <c r="U506" s="85" t="s">
        <v>3128</v>
      </c>
      <c r="V506" s="85" t="s">
        <v>135</v>
      </c>
      <c r="W506" s="85" t="s">
        <v>460</v>
      </c>
      <c r="X506" s="85">
        <v>1</v>
      </c>
      <c r="Y506" s="85" t="s">
        <v>5752</v>
      </c>
      <c r="Z506" s="85" t="s">
        <v>5750</v>
      </c>
      <c r="AA506" s="85" t="s">
        <v>138</v>
      </c>
      <c r="AB506" s="85" t="s">
        <v>164</v>
      </c>
      <c r="AC506" s="85" t="s">
        <v>203</v>
      </c>
      <c r="AD506" s="85"/>
      <c r="AE506" s="85">
        <v>1098711917</v>
      </c>
      <c r="AF506" s="85">
        <v>7</v>
      </c>
      <c r="AG506" s="89">
        <v>33484</v>
      </c>
      <c r="AH506" s="85" t="s">
        <v>5753</v>
      </c>
      <c r="AI506" s="85"/>
      <c r="AJ506" s="92">
        <v>0</v>
      </c>
      <c r="AK506" s="85" t="s">
        <v>5754</v>
      </c>
      <c r="AL506" s="85" t="s">
        <v>3187</v>
      </c>
      <c r="AM506" s="85" t="s">
        <v>144</v>
      </c>
      <c r="AN506" s="85" t="s">
        <v>2984</v>
      </c>
      <c r="AO506" s="85">
        <v>1063481921</v>
      </c>
      <c r="AP506" s="85" t="s">
        <v>3007</v>
      </c>
      <c r="AQ506" s="85"/>
      <c r="AR506" s="85"/>
      <c r="AS506" s="89">
        <v>46062</v>
      </c>
      <c r="AT506" s="85"/>
      <c r="AU506" s="85"/>
      <c r="AV506" s="85"/>
      <c r="AW506" s="85"/>
      <c r="AX506" s="85" t="s">
        <v>3008</v>
      </c>
      <c r="AY506" s="85" t="s">
        <v>147</v>
      </c>
      <c r="AZ506" s="105">
        <v>46035</v>
      </c>
      <c r="BA506" s="105">
        <v>46050</v>
      </c>
      <c r="BB506" s="115">
        <v>28840000</v>
      </c>
      <c r="BC506" s="105">
        <v>46056</v>
      </c>
      <c r="BD506" s="105">
        <v>46297</v>
      </c>
      <c r="BE506" s="105">
        <f t="shared" si="19"/>
        <v>46297</v>
      </c>
      <c r="BF506" s="122"/>
      <c r="BG506" s="85" t="s">
        <v>929</v>
      </c>
      <c r="BH506" s="110">
        <v>3605000</v>
      </c>
      <c r="BI506" s="85"/>
      <c r="BJ506" s="85"/>
      <c r="BK506" s="85"/>
      <c r="BL506" s="85"/>
      <c r="BM506" s="85"/>
      <c r="BN506" s="85"/>
      <c r="BO506" s="85"/>
      <c r="BP506" s="85"/>
      <c r="BQ506" s="85"/>
      <c r="BR506" s="85"/>
      <c r="BS506" s="85"/>
      <c r="BT506" s="85"/>
      <c r="BU506" s="85"/>
      <c r="BV506" s="85"/>
      <c r="BW506" s="85"/>
      <c r="BX506" s="85"/>
      <c r="BY506" s="85"/>
      <c r="BZ506" s="85"/>
      <c r="CA506" s="85"/>
      <c r="CB506" s="85"/>
      <c r="CC506" s="85"/>
      <c r="CD506" s="85"/>
      <c r="CE506" s="85"/>
      <c r="CF506" s="85"/>
      <c r="CG506" s="85"/>
      <c r="CH506" s="85"/>
      <c r="CI506" s="85"/>
      <c r="CJ506" s="85"/>
      <c r="CK506" s="85"/>
      <c r="CL506" s="85">
        <v>0</v>
      </c>
      <c r="CM506" s="110">
        <v>28840000</v>
      </c>
      <c r="CN506" s="85"/>
      <c r="CO506" s="89">
        <v>46297</v>
      </c>
      <c r="CP506" s="89">
        <f t="shared" si="17"/>
        <v>46477</v>
      </c>
      <c r="CQ506" s="115">
        <v>28840000</v>
      </c>
      <c r="CR506" s="85" t="s">
        <v>223</v>
      </c>
      <c r="CS506" s="89">
        <v>46052</v>
      </c>
      <c r="CT506" s="128">
        <v>1146101105214</v>
      </c>
      <c r="CU506" s="85"/>
      <c r="CV506" s="85"/>
      <c r="CW506" s="85" t="s">
        <v>3504</v>
      </c>
      <c r="CX506" s="85" t="s">
        <v>203</v>
      </c>
      <c r="CY506" s="85" t="s">
        <v>957</v>
      </c>
      <c r="CZ506" s="85">
        <v>2498</v>
      </c>
      <c r="DA506" s="85" t="s">
        <v>3134</v>
      </c>
      <c r="DB506" s="85">
        <v>3</v>
      </c>
      <c r="DC506" s="85" t="s">
        <v>153</v>
      </c>
      <c r="DD506" s="85"/>
      <c r="DE506" s="85"/>
      <c r="DF506" s="85"/>
      <c r="DG506" s="85"/>
      <c r="DH506" s="85"/>
      <c r="DI506" s="85"/>
      <c r="DJ506" s="85"/>
      <c r="DK506" s="85"/>
      <c r="DL506" s="85"/>
      <c r="DM506" s="85"/>
      <c r="DN506" s="85"/>
      <c r="DO506" s="85"/>
      <c r="DP506" s="85"/>
      <c r="DQ506" s="85"/>
      <c r="DR506" s="85"/>
      <c r="DS506" s="85"/>
      <c r="DT506" s="86"/>
      <c r="DU506" s="81"/>
      <c r="DV506" s="72"/>
      <c r="DW506" s="72"/>
      <c r="DX506" s="72"/>
      <c r="DY506" s="72"/>
      <c r="DZ506" s="74"/>
      <c r="EA506" s="68"/>
      <c r="EB506" s="68"/>
      <c r="EC506" s="68"/>
      <c r="ED506" s="68"/>
      <c r="EE506" s="68"/>
      <c r="EF506" s="68"/>
      <c r="EG506" s="68"/>
      <c r="EH506" s="68"/>
      <c r="EI506" s="68"/>
      <c r="EJ506" s="68"/>
      <c r="EK506" s="68"/>
    </row>
    <row r="507" spans="1:141" ht="30" customHeight="1">
      <c r="A507" s="3" t="s">
        <v>4104</v>
      </c>
      <c r="B507" s="84">
        <v>2026</v>
      </c>
      <c r="C507" s="85" t="s">
        <v>5755</v>
      </c>
      <c r="D507" s="85"/>
      <c r="E507" s="85" t="s">
        <v>125</v>
      </c>
      <c r="F507" s="85">
        <v>149749</v>
      </c>
      <c r="G507" s="89">
        <v>46042</v>
      </c>
      <c r="H507" s="85" t="s">
        <v>5756</v>
      </c>
      <c r="I507" s="85" t="s">
        <v>5757</v>
      </c>
      <c r="J507" s="92" t="s">
        <v>5758</v>
      </c>
      <c r="K507" s="92" t="s">
        <v>5759</v>
      </c>
      <c r="L507" s="85" t="s">
        <v>5760</v>
      </c>
      <c r="M507" s="85" t="s">
        <v>5761</v>
      </c>
      <c r="N507" s="85">
        <v>80111700</v>
      </c>
      <c r="O507" s="85" t="s">
        <v>5762</v>
      </c>
      <c r="P507" s="85" t="s">
        <v>5763</v>
      </c>
      <c r="Q507" s="85">
        <v>2150</v>
      </c>
      <c r="R507" s="89">
        <v>46048</v>
      </c>
      <c r="S507" s="85">
        <v>1951</v>
      </c>
      <c r="T507" s="89">
        <v>46055</v>
      </c>
      <c r="U507" s="85" t="s">
        <v>134</v>
      </c>
      <c r="V507" s="85" t="s">
        <v>135</v>
      </c>
      <c r="W507" s="85" t="s">
        <v>136</v>
      </c>
      <c r="X507" s="85">
        <v>1</v>
      </c>
      <c r="Y507" s="85" t="s">
        <v>5764</v>
      </c>
      <c r="Z507" s="85" t="s">
        <v>5760</v>
      </c>
      <c r="AA507" s="85" t="s">
        <v>138</v>
      </c>
      <c r="AB507" s="85" t="s">
        <v>164</v>
      </c>
      <c r="AC507" s="85" t="s">
        <v>203</v>
      </c>
      <c r="AD507" s="85"/>
      <c r="AE507" s="85">
        <v>1024542082</v>
      </c>
      <c r="AF507" s="85">
        <v>8</v>
      </c>
      <c r="AG507" s="89">
        <v>34103</v>
      </c>
      <c r="AH507" s="85" t="s">
        <v>5765</v>
      </c>
      <c r="AI507" s="85"/>
      <c r="AJ507" s="92">
        <v>0</v>
      </c>
      <c r="AK507" s="85" t="s">
        <v>5766</v>
      </c>
      <c r="AL507" s="85" t="s">
        <v>271</v>
      </c>
      <c r="AM507" s="85" t="s">
        <v>234</v>
      </c>
      <c r="AN507" s="85" t="s">
        <v>2633</v>
      </c>
      <c r="AO507" s="85">
        <v>79693760</v>
      </c>
      <c r="AP507" s="85" t="s">
        <v>2654</v>
      </c>
      <c r="AQ507" s="85"/>
      <c r="AR507" s="85"/>
      <c r="AS507" s="89">
        <v>46062</v>
      </c>
      <c r="AT507" s="85"/>
      <c r="AU507" s="85"/>
      <c r="AV507" s="85"/>
      <c r="AW507" s="85"/>
      <c r="AX507" s="85" t="s">
        <v>2655</v>
      </c>
      <c r="AY507" s="85" t="s">
        <v>147</v>
      </c>
      <c r="AZ507" s="105">
        <v>46049</v>
      </c>
      <c r="BA507" s="105">
        <v>46050</v>
      </c>
      <c r="BB507" s="115">
        <v>63352000</v>
      </c>
      <c r="BC507" s="105">
        <v>46055</v>
      </c>
      <c r="BD507" s="105">
        <v>46296</v>
      </c>
      <c r="BE507" s="105">
        <f t="shared" si="19"/>
        <v>46296</v>
      </c>
      <c r="BF507" s="122"/>
      <c r="BG507" s="85" t="s">
        <v>929</v>
      </c>
      <c r="BH507" s="110">
        <v>7919000</v>
      </c>
      <c r="BI507" s="85"/>
      <c r="BJ507" s="85"/>
      <c r="BK507" s="85"/>
      <c r="BL507" s="85"/>
      <c r="BM507" s="85"/>
      <c r="BN507" s="85"/>
      <c r="BO507" s="85"/>
      <c r="BP507" s="85"/>
      <c r="BQ507" s="85"/>
      <c r="BR507" s="85"/>
      <c r="BS507" s="85"/>
      <c r="BT507" s="85"/>
      <c r="BU507" s="85"/>
      <c r="BV507" s="85"/>
      <c r="BW507" s="85"/>
      <c r="BX507" s="85"/>
      <c r="BY507" s="85"/>
      <c r="BZ507" s="85"/>
      <c r="CA507" s="85"/>
      <c r="CB507" s="85"/>
      <c r="CC507" s="85"/>
      <c r="CD507" s="85"/>
      <c r="CE507" s="85"/>
      <c r="CF507" s="85"/>
      <c r="CG507" s="85"/>
      <c r="CH507" s="85"/>
      <c r="CI507" s="85"/>
      <c r="CJ507" s="85"/>
      <c r="CK507" s="85"/>
      <c r="CL507" s="85">
        <v>0</v>
      </c>
      <c r="CM507" s="110">
        <v>63352000</v>
      </c>
      <c r="CN507" s="85"/>
      <c r="CO507" s="89">
        <v>46296</v>
      </c>
      <c r="CP507" s="89">
        <f t="shared" si="17"/>
        <v>46476</v>
      </c>
      <c r="CQ507" s="115">
        <v>63352000</v>
      </c>
      <c r="CR507" s="85" t="s">
        <v>223</v>
      </c>
      <c r="CS507" s="89">
        <v>46050</v>
      </c>
      <c r="CT507" s="128">
        <v>1146101104332</v>
      </c>
      <c r="CU507" s="85"/>
      <c r="CV507" s="85"/>
      <c r="CW507" s="85" t="s">
        <v>5767</v>
      </c>
      <c r="CX507" s="85" t="s">
        <v>203</v>
      </c>
      <c r="CY507" s="85" t="s">
        <v>957</v>
      </c>
      <c r="CZ507" s="85">
        <v>2537</v>
      </c>
      <c r="DA507" s="85" t="s">
        <v>152</v>
      </c>
      <c r="DB507" s="85">
        <v>5</v>
      </c>
      <c r="DC507" s="85" t="s">
        <v>153</v>
      </c>
      <c r="DD507" s="85"/>
      <c r="DE507" s="85"/>
      <c r="DF507" s="85"/>
      <c r="DG507" s="85"/>
      <c r="DH507" s="85"/>
      <c r="DI507" s="85"/>
      <c r="DJ507" s="85"/>
      <c r="DK507" s="85"/>
      <c r="DL507" s="85"/>
      <c r="DM507" s="85"/>
      <c r="DN507" s="85"/>
      <c r="DO507" s="85"/>
      <c r="DP507" s="85"/>
      <c r="DQ507" s="85"/>
      <c r="DR507" s="85"/>
      <c r="DS507" s="85"/>
      <c r="DT507" s="86"/>
      <c r="DU507" s="81"/>
      <c r="DV507" s="72"/>
      <c r="DW507" s="72"/>
      <c r="DX507" s="72"/>
      <c r="DY507" s="72"/>
      <c r="DZ507" s="74"/>
      <c r="EA507" s="68"/>
      <c r="EB507" s="68"/>
      <c r="EC507" s="68"/>
      <c r="ED507" s="68"/>
      <c r="EE507" s="68"/>
      <c r="EF507" s="68"/>
      <c r="EG507" s="68"/>
      <c r="EH507" s="68"/>
      <c r="EI507" s="68"/>
      <c r="EJ507" s="68"/>
      <c r="EK507" s="68"/>
    </row>
    <row r="508" spans="1:141" ht="30" customHeight="1">
      <c r="A508" s="3" t="s">
        <v>4104</v>
      </c>
      <c r="B508" s="84">
        <v>2026</v>
      </c>
      <c r="C508" s="85" t="s">
        <v>5768</v>
      </c>
      <c r="D508" s="85"/>
      <c r="E508" s="85" t="s">
        <v>125</v>
      </c>
      <c r="F508" s="85">
        <v>144779</v>
      </c>
      <c r="G508" s="89">
        <v>46041</v>
      </c>
      <c r="H508" s="85" t="s">
        <v>5092</v>
      </c>
      <c r="I508" s="85" t="s">
        <v>5769</v>
      </c>
      <c r="J508" s="92" t="s">
        <v>5770</v>
      </c>
      <c r="K508" s="92" t="s">
        <v>5771</v>
      </c>
      <c r="L508" s="85" t="s">
        <v>5772</v>
      </c>
      <c r="M508" s="85" t="s">
        <v>5097</v>
      </c>
      <c r="N508" s="85">
        <v>80111700</v>
      </c>
      <c r="O508" s="85" t="s">
        <v>5098</v>
      </c>
      <c r="P508" s="85" t="s">
        <v>5773</v>
      </c>
      <c r="Q508" s="85">
        <v>106</v>
      </c>
      <c r="R508" s="89">
        <v>46028</v>
      </c>
      <c r="S508" s="85">
        <v>1860</v>
      </c>
      <c r="T508" s="89">
        <v>46048</v>
      </c>
      <c r="U508" s="85" t="s">
        <v>134</v>
      </c>
      <c r="V508" s="85" t="s">
        <v>135</v>
      </c>
      <c r="W508" s="85" t="s">
        <v>136</v>
      </c>
      <c r="X508" s="85">
        <v>1</v>
      </c>
      <c r="Y508" s="85" t="s">
        <v>5774</v>
      </c>
      <c r="Z508" s="85" t="s">
        <v>5772</v>
      </c>
      <c r="AA508" s="85" t="s">
        <v>138</v>
      </c>
      <c r="AB508" s="85" t="s">
        <v>164</v>
      </c>
      <c r="AC508" s="85" t="s">
        <v>203</v>
      </c>
      <c r="AD508" s="85"/>
      <c r="AE508" s="85">
        <v>79554529</v>
      </c>
      <c r="AF508" s="85">
        <v>9</v>
      </c>
      <c r="AG508" s="89">
        <v>25792</v>
      </c>
      <c r="AH508" s="85" t="s">
        <v>5775</v>
      </c>
      <c r="AI508" s="85"/>
      <c r="AJ508" s="92">
        <v>0</v>
      </c>
      <c r="AK508" s="85" t="s">
        <v>5776</v>
      </c>
      <c r="AL508" s="85" t="s">
        <v>3187</v>
      </c>
      <c r="AM508" s="85" t="s">
        <v>234</v>
      </c>
      <c r="AN508" s="85" t="s">
        <v>5087</v>
      </c>
      <c r="AO508" s="85">
        <v>1024483230</v>
      </c>
      <c r="AP508" s="85" t="s">
        <v>5088</v>
      </c>
      <c r="AQ508" s="85"/>
      <c r="AR508" s="85"/>
      <c r="AS508" s="89">
        <v>46062</v>
      </c>
      <c r="AT508" s="85"/>
      <c r="AU508" s="85"/>
      <c r="AV508" s="85"/>
      <c r="AW508" s="85"/>
      <c r="AX508" s="85" t="s">
        <v>5089</v>
      </c>
      <c r="AY508" s="85" t="s">
        <v>147</v>
      </c>
      <c r="AZ508" s="105">
        <v>46033</v>
      </c>
      <c r="BA508" s="105">
        <v>46045</v>
      </c>
      <c r="BB508" s="115">
        <v>87109000</v>
      </c>
      <c r="BC508" s="105">
        <v>46049</v>
      </c>
      <c r="BD508" s="105">
        <v>46382</v>
      </c>
      <c r="BE508" s="105">
        <f t="shared" si="19"/>
        <v>46382</v>
      </c>
      <c r="BF508" s="122"/>
      <c r="BG508" s="85" t="s">
        <v>148</v>
      </c>
      <c r="BH508" s="110">
        <v>7919000</v>
      </c>
      <c r="BI508" s="85"/>
      <c r="BJ508" s="85"/>
      <c r="BK508" s="85"/>
      <c r="BL508" s="85"/>
      <c r="BM508" s="85"/>
      <c r="BN508" s="85"/>
      <c r="BO508" s="85"/>
      <c r="BP508" s="85"/>
      <c r="BQ508" s="85"/>
      <c r="BR508" s="85"/>
      <c r="BS508" s="85"/>
      <c r="BT508" s="85"/>
      <c r="BU508" s="85"/>
      <c r="BV508" s="85"/>
      <c r="BW508" s="85"/>
      <c r="BX508" s="85"/>
      <c r="BY508" s="85"/>
      <c r="BZ508" s="85"/>
      <c r="CA508" s="85"/>
      <c r="CB508" s="85"/>
      <c r="CC508" s="85"/>
      <c r="CD508" s="85"/>
      <c r="CE508" s="85"/>
      <c r="CF508" s="85"/>
      <c r="CG508" s="85"/>
      <c r="CH508" s="85"/>
      <c r="CI508" s="85"/>
      <c r="CJ508" s="85"/>
      <c r="CK508" s="85"/>
      <c r="CL508" s="85">
        <v>0</v>
      </c>
      <c r="CM508" s="110">
        <v>87109000</v>
      </c>
      <c r="CN508" s="85"/>
      <c r="CO508" s="89">
        <v>46382</v>
      </c>
      <c r="CP508" s="89">
        <f t="shared" si="17"/>
        <v>46562</v>
      </c>
      <c r="CQ508" s="115">
        <v>87109000</v>
      </c>
      <c r="CR508" s="85" t="s">
        <v>149</v>
      </c>
      <c r="CS508" s="89">
        <v>46048</v>
      </c>
      <c r="CT508" s="128">
        <v>1846101033818</v>
      </c>
      <c r="CU508" s="85"/>
      <c r="CV508" s="85"/>
      <c r="CW508" s="85" t="s">
        <v>5103</v>
      </c>
      <c r="CX508" s="85" t="s">
        <v>203</v>
      </c>
      <c r="CY508" s="85" t="s">
        <v>2137</v>
      </c>
      <c r="CZ508" s="85">
        <v>2537</v>
      </c>
      <c r="DA508" s="85" t="s">
        <v>152</v>
      </c>
      <c r="DB508" s="85">
        <v>1</v>
      </c>
      <c r="DC508" s="85" t="s">
        <v>153</v>
      </c>
      <c r="DD508" s="85"/>
      <c r="DE508" s="85"/>
      <c r="DF508" s="85"/>
      <c r="DG508" s="85"/>
      <c r="DH508" s="85"/>
      <c r="DI508" s="85"/>
      <c r="DJ508" s="85"/>
      <c r="DK508" s="85"/>
      <c r="DL508" s="85"/>
      <c r="DM508" s="85"/>
      <c r="DN508" s="85"/>
      <c r="DO508" s="85"/>
      <c r="DP508" s="85"/>
      <c r="DQ508" s="85"/>
      <c r="DR508" s="85"/>
      <c r="DS508" s="85"/>
      <c r="DT508" s="86"/>
      <c r="DU508" s="81"/>
      <c r="DV508" s="72"/>
      <c r="DW508" s="72"/>
      <c r="DX508" s="72"/>
      <c r="DY508" s="72"/>
      <c r="DZ508" s="74"/>
      <c r="EA508" s="68"/>
      <c r="EB508" s="68"/>
      <c r="EC508" s="68"/>
      <c r="ED508" s="68"/>
      <c r="EE508" s="68"/>
      <c r="EF508" s="68"/>
      <c r="EG508" s="68"/>
      <c r="EH508" s="68"/>
      <c r="EI508" s="68"/>
      <c r="EJ508" s="68"/>
      <c r="EK508" s="68"/>
    </row>
    <row r="509" spans="1:141" ht="30" customHeight="1">
      <c r="A509" s="3" t="s">
        <v>4104</v>
      </c>
      <c r="B509" s="84">
        <v>2026</v>
      </c>
      <c r="C509" s="85" t="s">
        <v>5777</v>
      </c>
      <c r="D509" s="85"/>
      <c r="E509" s="85" t="s">
        <v>125</v>
      </c>
      <c r="F509" s="85">
        <v>147365</v>
      </c>
      <c r="G509" s="89">
        <v>46036</v>
      </c>
      <c r="H509" s="85" t="s">
        <v>3836</v>
      </c>
      <c r="I509" s="85" t="s">
        <v>5778</v>
      </c>
      <c r="J509" s="92" t="s">
        <v>5779</v>
      </c>
      <c r="K509" s="92" t="s">
        <v>5780</v>
      </c>
      <c r="L509" s="85" t="s">
        <v>5781</v>
      </c>
      <c r="M509" s="85" t="s">
        <v>3841</v>
      </c>
      <c r="N509" s="85">
        <v>80111700</v>
      </c>
      <c r="O509" s="85" t="s">
        <v>3842</v>
      </c>
      <c r="P509" s="85" t="s">
        <v>5782</v>
      </c>
      <c r="Q509" s="85">
        <v>156</v>
      </c>
      <c r="R509" s="89">
        <v>46030</v>
      </c>
      <c r="S509" s="85">
        <v>1741</v>
      </c>
      <c r="T509" s="89">
        <v>46044</v>
      </c>
      <c r="U509" s="85" t="s">
        <v>3609</v>
      </c>
      <c r="V509" s="85" t="s">
        <v>135</v>
      </c>
      <c r="W509" s="85" t="s">
        <v>460</v>
      </c>
      <c r="X509" s="85">
        <v>1</v>
      </c>
      <c r="Y509" s="85" t="s">
        <v>5783</v>
      </c>
      <c r="Z509" s="85" t="s">
        <v>5781</v>
      </c>
      <c r="AA509" s="85" t="s">
        <v>138</v>
      </c>
      <c r="AB509" s="85" t="s">
        <v>139</v>
      </c>
      <c r="AC509" s="85" t="s">
        <v>447</v>
      </c>
      <c r="AD509" s="85"/>
      <c r="AE509" s="85">
        <v>52114040</v>
      </c>
      <c r="AF509" s="85">
        <v>4</v>
      </c>
      <c r="AG509" s="89">
        <v>26223</v>
      </c>
      <c r="AH509" s="85" t="s">
        <v>5784</v>
      </c>
      <c r="AI509" s="85" t="e">
        <v>#REF!</v>
      </c>
      <c r="AJ509" s="92" t="e">
        <v>#REF!</v>
      </c>
      <c r="AK509" s="85" t="s">
        <v>5785</v>
      </c>
      <c r="AL509" s="85" t="s">
        <v>3187</v>
      </c>
      <c r="AM509" s="85" t="s">
        <v>144</v>
      </c>
      <c r="AN509" s="85" t="s">
        <v>3712</v>
      </c>
      <c r="AO509" s="85">
        <v>79553844</v>
      </c>
      <c r="AP509" s="85" t="s">
        <v>3713</v>
      </c>
      <c r="AQ509" s="85"/>
      <c r="AR509" s="85"/>
      <c r="AS509" s="89">
        <v>46062</v>
      </c>
      <c r="AT509" s="85"/>
      <c r="AU509" s="85"/>
      <c r="AV509" s="85"/>
      <c r="AW509" s="85"/>
      <c r="AX509" s="85" t="s">
        <v>3714</v>
      </c>
      <c r="AY509" s="85" t="s">
        <v>147</v>
      </c>
      <c r="AZ509" s="105">
        <v>46031</v>
      </c>
      <c r="BA509" s="105">
        <v>46042</v>
      </c>
      <c r="BB509" s="115">
        <v>12260000</v>
      </c>
      <c r="BC509" s="105">
        <v>46048</v>
      </c>
      <c r="BD509" s="105">
        <v>46167</v>
      </c>
      <c r="BE509" s="105">
        <f t="shared" si="19"/>
        <v>46167</v>
      </c>
      <c r="BF509" s="122"/>
      <c r="BG509" s="85" t="s">
        <v>4723</v>
      </c>
      <c r="BH509" s="110">
        <v>3065000</v>
      </c>
      <c r="BI509" s="85"/>
      <c r="BJ509" s="85"/>
      <c r="BK509" s="85"/>
      <c r="BL509" s="85"/>
      <c r="BM509" s="85"/>
      <c r="BN509" s="85"/>
      <c r="BO509" s="85"/>
      <c r="BP509" s="85"/>
      <c r="BQ509" s="85"/>
      <c r="BR509" s="85"/>
      <c r="BS509" s="85"/>
      <c r="BT509" s="85"/>
      <c r="BU509" s="85"/>
      <c r="BV509" s="85"/>
      <c r="BW509" s="85"/>
      <c r="BX509" s="85"/>
      <c r="BY509" s="85"/>
      <c r="BZ509" s="85"/>
      <c r="CA509" s="85"/>
      <c r="CB509" s="85"/>
      <c r="CC509" s="85"/>
      <c r="CD509" s="85"/>
      <c r="CE509" s="85"/>
      <c r="CF509" s="85"/>
      <c r="CG509" s="85"/>
      <c r="CH509" s="85"/>
      <c r="CI509" s="85"/>
      <c r="CJ509" s="85"/>
      <c r="CK509" s="85"/>
      <c r="CL509" s="85">
        <v>0</v>
      </c>
      <c r="CM509" s="110">
        <v>12260000</v>
      </c>
      <c r="CN509" s="85"/>
      <c r="CO509" s="89">
        <v>46167</v>
      </c>
      <c r="CP509" s="89">
        <f t="shared" si="17"/>
        <v>46347</v>
      </c>
      <c r="CQ509" s="115">
        <v>12260000</v>
      </c>
      <c r="CR509" s="85" t="s">
        <v>223</v>
      </c>
      <c r="CS509" s="89">
        <v>46043</v>
      </c>
      <c r="CT509" s="128">
        <v>1846101033284</v>
      </c>
      <c r="CU509" s="85"/>
      <c r="CV509" s="85"/>
      <c r="CW509" s="85" t="s">
        <v>3846</v>
      </c>
      <c r="CX509" s="85" t="s">
        <v>447</v>
      </c>
      <c r="CY509" s="85" t="s">
        <v>5786</v>
      </c>
      <c r="CZ509" s="85">
        <v>2583</v>
      </c>
      <c r="DA509" s="85" t="s">
        <v>3614</v>
      </c>
      <c r="DB509" s="85">
        <v>5</v>
      </c>
      <c r="DC509" s="85" t="s">
        <v>153</v>
      </c>
      <c r="DD509" s="85"/>
      <c r="DE509" s="85"/>
      <c r="DF509" s="85"/>
      <c r="DG509" s="85"/>
      <c r="DH509" s="85"/>
      <c r="DI509" s="85"/>
      <c r="DJ509" s="85"/>
      <c r="DK509" s="85"/>
      <c r="DL509" s="85"/>
      <c r="DM509" s="85"/>
      <c r="DN509" s="85"/>
      <c r="DO509" s="85"/>
      <c r="DP509" s="85"/>
      <c r="DQ509" s="85"/>
      <c r="DR509" s="85"/>
      <c r="DS509" s="85"/>
      <c r="DT509" s="86"/>
      <c r="DU509" s="81"/>
      <c r="DV509" s="72"/>
      <c r="DW509" s="72"/>
      <c r="DX509" s="72"/>
      <c r="DY509" s="72"/>
      <c r="DZ509" s="74"/>
      <c r="EA509" s="68"/>
      <c r="EB509" s="68"/>
      <c r="EC509" s="68"/>
      <c r="ED509" s="68"/>
      <c r="EE509" s="68"/>
      <c r="EF509" s="68"/>
      <c r="EG509" s="68"/>
      <c r="EH509" s="68"/>
      <c r="EI509" s="68"/>
      <c r="EJ509" s="68"/>
      <c r="EK509" s="68"/>
    </row>
    <row r="510" spans="1:141" ht="30" customHeight="1">
      <c r="A510" s="3" t="s">
        <v>4104</v>
      </c>
      <c r="B510" s="84">
        <v>2026</v>
      </c>
      <c r="C510" s="85" t="s">
        <v>5787</v>
      </c>
      <c r="D510" s="85" t="s">
        <v>277</v>
      </c>
      <c r="E510" s="85" t="s">
        <v>125</v>
      </c>
      <c r="F510" s="85">
        <v>145008</v>
      </c>
      <c r="G510" s="89">
        <v>46036</v>
      </c>
      <c r="H510" s="85" t="s">
        <v>5788</v>
      </c>
      <c r="I510" s="85" t="s">
        <v>5789</v>
      </c>
      <c r="J510" s="92" t="s">
        <v>5790</v>
      </c>
      <c r="K510" s="92" t="s">
        <v>5791</v>
      </c>
      <c r="L510" s="85" t="s">
        <v>5792</v>
      </c>
      <c r="M510" s="85" t="s">
        <v>5793</v>
      </c>
      <c r="N510" s="85">
        <v>80111700</v>
      </c>
      <c r="O510" s="85" t="s">
        <v>5794</v>
      </c>
      <c r="P510" s="85" t="s">
        <v>5795</v>
      </c>
      <c r="Q510" s="85">
        <v>130</v>
      </c>
      <c r="R510" s="89">
        <v>46028</v>
      </c>
      <c r="S510" s="85">
        <v>1861</v>
      </c>
      <c r="T510" s="89">
        <v>46048</v>
      </c>
      <c r="U510" s="85" t="s">
        <v>134</v>
      </c>
      <c r="V510" s="85" t="s">
        <v>135</v>
      </c>
      <c r="W510" s="85" t="s">
        <v>136</v>
      </c>
      <c r="X510" s="85">
        <v>1</v>
      </c>
      <c r="Y510" s="85" t="s">
        <v>5796</v>
      </c>
      <c r="Z510" s="85" t="s">
        <v>5792</v>
      </c>
      <c r="AA510" s="85" t="s">
        <v>138</v>
      </c>
      <c r="AB510" s="85" t="s">
        <v>139</v>
      </c>
      <c r="AC510" s="85" t="s">
        <v>203</v>
      </c>
      <c r="AD510" s="85"/>
      <c r="AE510" s="85">
        <v>1144066309</v>
      </c>
      <c r="AF510" s="85">
        <v>8</v>
      </c>
      <c r="AG510" s="89">
        <v>34248</v>
      </c>
      <c r="AH510" s="85" t="s">
        <v>5797</v>
      </c>
      <c r="AI510" s="85"/>
      <c r="AJ510" s="92">
        <v>3168349804</v>
      </c>
      <c r="AK510" s="85" t="s">
        <v>5798</v>
      </c>
      <c r="AL510" s="85" t="s">
        <v>5799</v>
      </c>
      <c r="AM510" s="85" t="s">
        <v>5800</v>
      </c>
      <c r="AN510" s="85" t="s">
        <v>1624</v>
      </c>
      <c r="AO510" s="85">
        <v>1100686093</v>
      </c>
      <c r="AP510" s="85" t="s">
        <v>1625</v>
      </c>
      <c r="AQ510" s="85"/>
      <c r="AR510" s="85"/>
      <c r="AS510" s="89">
        <v>46062</v>
      </c>
      <c r="AT510" s="85"/>
      <c r="AU510" s="85"/>
      <c r="AV510" s="85"/>
      <c r="AW510" s="85"/>
      <c r="AX510" s="85" t="s">
        <v>1626</v>
      </c>
      <c r="AY510" s="85" t="s">
        <v>147</v>
      </c>
      <c r="AZ510" s="105">
        <v>46045</v>
      </c>
      <c r="BA510" s="105">
        <v>46045</v>
      </c>
      <c r="BB510" s="115">
        <v>63352000</v>
      </c>
      <c r="BC510" s="105">
        <v>46049</v>
      </c>
      <c r="BD510" s="105">
        <v>46291</v>
      </c>
      <c r="BE510" s="105">
        <f t="shared" si="19"/>
        <v>46291</v>
      </c>
      <c r="BF510" s="122"/>
      <c r="BG510" s="85" t="s">
        <v>929</v>
      </c>
      <c r="BH510" s="110">
        <v>7919000</v>
      </c>
      <c r="BI510" s="85"/>
      <c r="BJ510" s="85"/>
      <c r="BK510" s="85"/>
      <c r="BL510" s="85"/>
      <c r="BM510" s="85"/>
      <c r="BN510" s="85"/>
      <c r="BO510" s="85"/>
      <c r="BP510" s="85"/>
      <c r="BQ510" s="85"/>
      <c r="BR510" s="85"/>
      <c r="BS510" s="85"/>
      <c r="BT510" s="85"/>
      <c r="BU510" s="85"/>
      <c r="BV510" s="85"/>
      <c r="BW510" s="85"/>
      <c r="BX510" s="85"/>
      <c r="BY510" s="85"/>
      <c r="BZ510" s="85"/>
      <c r="CA510" s="85"/>
      <c r="CB510" s="85"/>
      <c r="CC510" s="85"/>
      <c r="CD510" s="85"/>
      <c r="CE510" s="85"/>
      <c r="CF510" s="85"/>
      <c r="CG510" s="85"/>
      <c r="CH510" s="85"/>
      <c r="CI510" s="85"/>
      <c r="CJ510" s="85"/>
      <c r="CK510" s="85"/>
      <c r="CL510" s="85">
        <v>0</v>
      </c>
      <c r="CM510" s="110">
        <v>63352000</v>
      </c>
      <c r="CN510" s="85"/>
      <c r="CO510" s="89">
        <v>46291</v>
      </c>
      <c r="CP510" s="89">
        <f t="shared" si="17"/>
        <v>46471</v>
      </c>
      <c r="CQ510" s="115">
        <v>63352000</v>
      </c>
      <c r="CR510" s="85" t="s">
        <v>223</v>
      </c>
      <c r="CS510" s="89">
        <v>46048</v>
      </c>
      <c r="CT510" s="128">
        <v>1446101164252</v>
      </c>
      <c r="CU510" s="85"/>
      <c r="CV510" s="85"/>
      <c r="CW510" s="85" t="s">
        <v>5801</v>
      </c>
      <c r="CX510" s="85" t="s">
        <v>203</v>
      </c>
      <c r="CY510" s="85" t="s">
        <v>5802</v>
      </c>
      <c r="CZ510" s="85">
        <v>2537</v>
      </c>
      <c r="DA510" s="85" t="s">
        <v>152</v>
      </c>
      <c r="DB510" s="85">
        <v>1</v>
      </c>
      <c r="DC510" s="85" t="s">
        <v>153</v>
      </c>
      <c r="DD510" s="85" t="s">
        <v>289</v>
      </c>
      <c r="DE510" s="85">
        <v>46071</v>
      </c>
      <c r="DF510" s="85" t="s">
        <v>5803</v>
      </c>
      <c r="DG510" s="85">
        <v>53115917</v>
      </c>
      <c r="DH510" s="85">
        <v>3118532721</v>
      </c>
      <c r="DI510" s="85" t="s">
        <v>5804</v>
      </c>
      <c r="DJ510" s="85"/>
      <c r="DK510" s="85"/>
      <c r="DL510" s="85"/>
      <c r="DM510" s="85"/>
      <c r="DN510" s="85"/>
      <c r="DO510" s="85"/>
      <c r="DP510" s="85"/>
      <c r="DQ510" s="85"/>
      <c r="DR510" s="85"/>
      <c r="DS510" s="85"/>
      <c r="DT510" s="86"/>
      <c r="DU510" s="81" t="s">
        <v>289</v>
      </c>
      <c r="DV510" s="73">
        <v>46071</v>
      </c>
      <c r="DW510" s="72" t="s">
        <v>5803</v>
      </c>
      <c r="DX510" s="72">
        <v>53115917</v>
      </c>
      <c r="DY510" s="72">
        <v>3118532721</v>
      </c>
      <c r="DZ510" s="74" t="s">
        <v>5804</v>
      </c>
      <c r="EA510" s="66"/>
      <c r="EB510" s="68"/>
      <c r="EC510" s="68"/>
      <c r="ED510" s="68"/>
      <c r="EE510" s="68"/>
      <c r="EF510" s="68"/>
      <c r="EG510" s="68"/>
      <c r="EH510" s="68"/>
      <c r="EI510" s="68"/>
      <c r="EJ510" s="68"/>
      <c r="EK510" s="68"/>
    </row>
    <row r="511" spans="1:141" ht="30" customHeight="1">
      <c r="A511" s="3" t="s">
        <v>4104</v>
      </c>
      <c r="B511" s="84">
        <v>2026</v>
      </c>
      <c r="C511" s="85" t="s">
        <v>5805</v>
      </c>
      <c r="D511" s="85"/>
      <c r="E511" s="85" t="s">
        <v>125</v>
      </c>
      <c r="F511" s="85">
        <v>147340</v>
      </c>
      <c r="G511" s="89">
        <v>46038</v>
      </c>
      <c r="H511" s="85" t="s">
        <v>5806</v>
      </c>
      <c r="I511" s="85" t="s">
        <v>5807</v>
      </c>
      <c r="J511" s="92" t="s">
        <v>5808</v>
      </c>
      <c r="K511" s="92" t="s">
        <v>5809</v>
      </c>
      <c r="L511" s="85" t="s">
        <v>5810</v>
      </c>
      <c r="M511" s="85" t="s">
        <v>5811</v>
      </c>
      <c r="N511" s="85">
        <v>80111700</v>
      </c>
      <c r="O511" s="85" t="s">
        <v>5812</v>
      </c>
      <c r="P511" s="85" t="s">
        <v>5813</v>
      </c>
      <c r="Q511" s="85">
        <v>146</v>
      </c>
      <c r="R511" s="89">
        <v>46028</v>
      </c>
      <c r="S511" s="85">
        <v>1742</v>
      </c>
      <c r="T511" s="89">
        <v>46044</v>
      </c>
      <c r="U511" s="85" t="s">
        <v>4465</v>
      </c>
      <c r="V511" s="85" t="s">
        <v>135</v>
      </c>
      <c r="W511" s="85" t="s">
        <v>136</v>
      </c>
      <c r="X511" s="85">
        <v>1</v>
      </c>
      <c r="Y511" s="85" t="s">
        <v>5814</v>
      </c>
      <c r="Z511" s="85" t="s">
        <v>5810</v>
      </c>
      <c r="AA511" s="85" t="s">
        <v>138</v>
      </c>
      <c r="AB511" s="85" t="s">
        <v>164</v>
      </c>
      <c r="AC511" s="85" t="s">
        <v>5815</v>
      </c>
      <c r="AD511" s="85"/>
      <c r="AE511" s="85">
        <v>80512697</v>
      </c>
      <c r="AF511" s="85">
        <v>1</v>
      </c>
      <c r="AG511" s="89">
        <v>27044</v>
      </c>
      <c r="AH511" s="85" t="s">
        <v>5816</v>
      </c>
      <c r="AI511" s="85" t="e">
        <v>#REF!</v>
      </c>
      <c r="AJ511" s="92">
        <v>3115964747</v>
      </c>
      <c r="AK511" s="85" t="s">
        <v>5817</v>
      </c>
      <c r="AL511" s="85" t="s">
        <v>3187</v>
      </c>
      <c r="AM511" s="85" t="s">
        <v>234</v>
      </c>
      <c r="AN511" s="85" t="s">
        <v>3712</v>
      </c>
      <c r="AO511" s="85">
        <v>79553844</v>
      </c>
      <c r="AP511" s="85" t="s">
        <v>3713</v>
      </c>
      <c r="AQ511" s="85"/>
      <c r="AR511" s="85"/>
      <c r="AS511" s="89">
        <v>46062</v>
      </c>
      <c r="AT511" s="85"/>
      <c r="AU511" s="85"/>
      <c r="AV511" s="85"/>
      <c r="AW511" s="85"/>
      <c r="AX511" s="85" t="s">
        <v>3714</v>
      </c>
      <c r="AY511" s="85" t="s">
        <v>147</v>
      </c>
      <c r="AZ511" s="105">
        <v>46041</v>
      </c>
      <c r="BA511" s="105">
        <v>46042</v>
      </c>
      <c r="BB511" s="115">
        <v>63352000</v>
      </c>
      <c r="BC511" s="105">
        <v>46048</v>
      </c>
      <c r="BD511" s="105">
        <v>46290</v>
      </c>
      <c r="BE511" s="105">
        <f t="shared" si="19"/>
        <v>46290</v>
      </c>
      <c r="BF511" s="122"/>
      <c r="BG511" s="85" t="s">
        <v>929</v>
      </c>
      <c r="BH511" s="110">
        <v>7919000</v>
      </c>
      <c r="BI511" s="85"/>
      <c r="BJ511" s="85"/>
      <c r="BK511" s="85"/>
      <c r="BL511" s="85"/>
      <c r="BM511" s="85"/>
      <c r="BN511" s="85"/>
      <c r="BO511" s="85"/>
      <c r="BP511" s="85"/>
      <c r="BQ511" s="85"/>
      <c r="BR511" s="85"/>
      <c r="BS511" s="85"/>
      <c r="BT511" s="85"/>
      <c r="BU511" s="85"/>
      <c r="BV511" s="85"/>
      <c r="BW511" s="85"/>
      <c r="BX511" s="85"/>
      <c r="BY511" s="85"/>
      <c r="BZ511" s="85"/>
      <c r="CA511" s="85"/>
      <c r="CB511" s="85"/>
      <c r="CC511" s="85"/>
      <c r="CD511" s="85"/>
      <c r="CE511" s="85"/>
      <c r="CF511" s="85"/>
      <c r="CG511" s="85"/>
      <c r="CH511" s="85"/>
      <c r="CI511" s="85"/>
      <c r="CJ511" s="85"/>
      <c r="CK511" s="85"/>
      <c r="CL511" s="85">
        <v>0</v>
      </c>
      <c r="CM511" s="110">
        <v>63352000</v>
      </c>
      <c r="CN511" s="85"/>
      <c r="CO511" s="89">
        <v>46290</v>
      </c>
      <c r="CP511" s="89">
        <f t="shared" si="17"/>
        <v>46470</v>
      </c>
      <c r="CQ511" s="115">
        <v>63352000</v>
      </c>
      <c r="CR511" s="85" t="s">
        <v>223</v>
      </c>
      <c r="CS511" s="89">
        <v>46042</v>
      </c>
      <c r="CT511" s="128">
        <v>1146101098938</v>
      </c>
      <c r="CU511" s="85"/>
      <c r="CV511" s="85"/>
      <c r="CW511" s="85" t="s">
        <v>5818</v>
      </c>
      <c r="CX511" s="85" t="s">
        <v>5815</v>
      </c>
      <c r="CY511" s="85" t="s">
        <v>5819</v>
      </c>
      <c r="CZ511" s="85">
        <v>2581</v>
      </c>
      <c r="DA511" s="85" t="s">
        <v>4470</v>
      </c>
      <c r="DB511" s="85">
        <v>5</v>
      </c>
      <c r="DC511" s="85" t="s">
        <v>153</v>
      </c>
      <c r="DD511" s="85"/>
      <c r="DE511" s="85"/>
      <c r="DF511" s="85"/>
      <c r="DG511" s="85"/>
      <c r="DH511" s="85"/>
      <c r="DI511" s="85"/>
      <c r="DJ511" s="85"/>
      <c r="DK511" s="85"/>
      <c r="DL511" s="85"/>
      <c r="DM511" s="85"/>
      <c r="DN511" s="85"/>
      <c r="DO511" s="85"/>
      <c r="DP511" s="85"/>
      <c r="DQ511" s="85"/>
      <c r="DR511" s="85"/>
      <c r="DS511" s="85"/>
      <c r="DT511" s="86"/>
      <c r="DU511" s="81"/>
      <c r="DV511" s="72"/>
      <c r="DW511" s="72"/>
      <c r="DX511" s="72"/>
      <c r="DY511" s="72"/>
      <c r="DZ511" s="74"/>
      <c r="EA511" s="68"/>
      <c r="EB511" s="68"/>
      <c r="EC511" s="68"/>
      <c r="ED511" s="68"/>
      <c r="EE511" s="68"/>
      <c r="EF511" s="68"/>
      <c r="EG511" s="68"/>
      <c r="EH511" s="68"/>
      <c r="EI511" s="68"/>
      <c r="EJ511" s="68"/>
      <c r="EK511" s="68"/>
    </row>
    <row r="512" spans="1:141" ht="30" customHeight="1">
      <c r="A512" s="3" t="s">
        <v>4104</v>
      </c>
      <c r="B512" s="84">
        <v>2026</v>
      </c>
      <c r="C512" s="85" t="s">
        <v>5820</v>
      </c>
      <c r="D512" s="85"/>
      <c r="E512" s="85" t="s">
        <v>125</v>
      </c>
      <c r="F512" s="85">
        <v>152491</v>
      </c>
      <c r="G512" s="89">
        <v>46036</v>
      </c>
      <c r="H512" s="85" t="s">
        <v>5821</v>
      </c>
      <c r="I512" s="85" t="s">
        <v>5822</v>
      </c>
      <c r="J512" s="92" t="s">
        <v>5823</v>
      </c>
      <c r="K512" s="92" t="s">
        <v>5824</v>
      </c>
      <c r="L512" s="85" t="s">
        <v>5825</v>
      </c>
      <c r="M512" s="85" t="s">
        <v>5826</v>
      </c>
      <c r="N512" s="85">
        <v>80111700</v>
      </c>
      <c r="O512" s="85" t="s">
        <v>5827</v>
      </c>
      <c r="P512" s="85" t="s">
        <v>5828</v>
      </c>
      <c r="Q512" s="85">
        <v>1421</v>
      </c>
      <c r="R512" s="89">
        <v>46037</v>
      </c>
      <c r="S512" s="85">
        <v>1739</v>
      </c>
      <c r="T512" s="89">
        <v>46044</v>
      </c>
      <c r="U512" s="85" t="s">
        <v>3112</v>
      </c>
      <c r="V512" s="85" t="s">
        <v>135</v>
      </c>
      <c r="W512" s="85" t="s">
        <v>136</v>
      </c>
      <c r="X512" s="85">
        <v>1</v>
      </c>
      <c r="Y512" s="85" t="s">
        <v>5829</v>
      </c>
      <c r="Z512" s="85" t="s">
        <v>5825</v>
      </c>
      <c r="AA512" s="85" t="s">
        <v>138</v>
      </c>
      <c r="AB512" s="85" t="s">
        <v>139</v>
      </c>
      <c r="AC512" s="85" t="s">
        <v>186</v>
      </c>
      <c r="AD512" s="85"/>
      <c r="AE512" s="85">
        <v>1022949089</v>
      </c>
      <c r="AF512" s="85">
        <v>1</v>
      </c>
      <c r="AG512" s="89">
        <v>32574</v>
      </c>
      <c r="AH512" s="85" t="s">
        <v>5830</v>
      </c>
      <c r="AI512" s="85" t="e">
        <v>#REF!</v>
      </c>
      <c r="AJ512" s="92" t="e">
        <v>#REF!</v>
      </c>
      <c r="AK512" s="85" t="s">
        <v>5831</v>
      </c>
      <c r="AL512" s="85" t="s">
        <v>143</v>
      </c>
      <c r="AM512" s="85" t="s">
        <v>234</v>
      </c>
      <c r="AN512" s="85" t="s">
        <v>2984</v>
      </c>
      <c r="AO512" s="85">
        <v>1063481921</v>
      </c>
      <c r="AP512" s="85" t="s">
        <v>3007</v>
      </c>
      <c r="AQ512" s="85"/>
      <c r="AR512" s="85"/>
      <c r="AS512" s="89">
        <v>46062</v>
      </c>
      <c r="AT512" s="85"/>
      <c r="AU512" s="85"/>
      <c r="AV512" s="85"/>
      <c r="AW512" s="85"/>
      <c r="AX512" s="85" t="s">
        <v>3008</v>
      </c>
      <c r="AY512" s="85" t="s">
        <v>147</v>
      </c>
      <c r="AZ512" s="105">
        <v>46041</v>
      </c>
      <c r="BA512" s="105">
        <v>46041</v>
      </c>
      <c r="BB512" s="115">
        <v>55020000</v>
      </c>
      <c r="BC512" s="105">
        <v>46045</v>
      </c>
      <c r="BD512" s="105">
        <v>46225</v>
      </c>
      <c r="BE512" s="105">
        <f t="shared" si="19"/>
        <v>46225</v>
      </c>
      <c r="BF512" s="122"/>
      <c r="BG512" s="85" t="s">
        <v>705</v>
      </c>
      <c r="BH512" s="110">
        <v>9170000</v>
      </c>
      <c r="BI512" s="85"/>
      <c r="BJ512" s="85"/>
      <c r="BK512" s="85"/>
      <c r="BL512" s="85"/>
      <c r="BM512" s="85"/>
      <c r="BN512" s="85"/>
      <c r="BO512" s="85"/>
      <c r="BP512" s="85"/>
      <c r="BQ512" s="85"/>
      <c r="BR512" s="85"/>
      <c r="BS512" s="85"/>
      <c r="BT512" s="85"/>
      <c r="BU512" s="85"/>
      <c r="BV512" s="85"/>
      <c r="BW512" s="85"/>
      <c r="BX512" s="85"/>
      <c r="BY512" s="85"/>
      <c r="BZ512" s="85"/>
      <c r="CA512" s="85"/>
      <c r="CB512" s="85"/>
      <c r="CC512" s="85"/>
      <c r="CD512" s="85"/>
      <c r="CE512" s="85"/>
      <c r="CF512" s="85"/>
      <c r="CG512" s="85"/>
      <c r="CH512" s="85"/>
      <c r="CI512" s="85"/>
      <c r="CJ512" s="85"/>
      <c r="CK512" s="85"/>
      <c r="CL512" s="85">
        <v>0</v>
      </c>
      <c r="CM512" s="110">
        <v>55020000</v>
      </c>
      <c r="CN512" s="85"/>
      <c r="CO512" s="89">
        <v>46225</v>
      </c>
      <c r="CP512" s="89">
        <f t="shared" si="17"/>
        <v>46405</v>
      </c>
      <c r="CQ512" s="115">
        <v>55020000</v>
      </c>
      <c r="CR512" s="85" t="s">
        <v>223</v>
      </c>
      <c r="CS512" s="89">
        <v>46042</v>
      </c>
      <c r="CT512" s="128">
        <v>1446101159970</v>
      </c>
      <c r="CU512" s="85"/>
      <c r="CV512" s="85"/>
      <c r="CW512" s="85" t="s">
        <v>5832</v>
      </c>
      <c r="CX512" s="85" t="s">
        <v>186</v>
      </c>
      <c r="CY512" s="85" t="s">
        <v>5833</v>
      </c>
      <c r="CZ512" s="85">
        <v>2442</v>
      </c>
      <c r="DA512" s="85" t="s">
        <v>3118</v>
      </c>
      <c r="DB512" s="85">
        <v>5</v>
      </c>
      <c r="DC512" s="85" t="s">
        <v>153</v>
      </c>
      <c r="DD512" s="85"/>
      <c r="DE512" s="85"/>
      <c r="DF512" s="85"/>
      <c r="DG512" s="85"/>
      <c r="DH512" s="85"/>
      <c r="DI512" s="85"/>
      <c r="DJ512" s="85"/>
      <c r="DK512" s="85"/>
      <c r="DL512" s="85"/>
      <c r="DM512" s="85"/>
      <c r="DN512" s="85"/>
      <c r="DO512" s="85"/>
      <c r="DP512" s="85"/>
      <c r="DQ512" s="85"/>
      <c r="DR512" s="85"/>
      <c r="DS512" s="85"/>
      <c r="DT512" s="86"/>
      <c r="DU512" s="81"/>
      <c r="DV512" s="72"/>
      <c r="DW512" s="72"/>
      <c r="DX512" s="72"/>
      <c r="DY512" s="72"/>
      <c r="DZ512" s="74"/>
      <c r="EA512" s="68"/>
      <c r="EB512" s="68"/>
      <c r="EC512" s="68"/>
      <c r="ED512" s="68"/>
      <c r="EE512" s="68"/>
      <c r="EF512" s="68"/>
      <c r="EG512" s="68"/>
      <c r="EH512" s="68"/>
      <c r="EI512" s="68"/>
      <c r="EJ512" s="68"/>
      <c r="EK512" s="68"/>
    </row>
    <row r="513" spans="1:141" ht="30" customHeight="1">
      <c r="A513" s="3" t="s">
        <v>4104</v>
      </c>
      <c r="B513" s="84">
        <v>2026</v>
      </c>
      <c r="C513" s="85" t="s">
        <v>5834</v>
      </c>
      <c r="D513" s="85"/>
      <c r="E513" s="85" t="s">
        <v>125</v>
      </c>
      <c r="F513" s="85">
        <v>145894</v>
      </c>
      <c r="G513" s="89">
        <v>46044</v>
      </c>
      <c r="H513" s="85" t="s">
        <v>2921</v>
      </c>
      <c r="I513" s="85" t="s">
        <v>5835</v>
      </c>
      <c r="J513" s="92" t="s">
        <v>5836</v>
      </c>
      <c r="K513" s="92" t="s">
        <v>5837</v>
      </c>
      <c r="L513" s="85" t="s">
        <v>5838</v>
      </c>
      <c r="M513" s="85" t="s">
        <v>2926</v>
      </c>
      <c r="N513" s="85">
        <v>80111700</v>
      </c>
      <c r="O513" s="85" t="s">
        <v>2927</v>
      </c>
      <c r="P513" s="85" t="s">
        <v>5839</v>
      </c>
      <c r="Q513" s="85">
        <v>171</v>
      </c>
      <c r="R513" s="89">
        <v>46031</v>
      </c>
      <c r="S513" s="85">
        <v>1832</v>
      </c>
      <c r="T513" s="89">
        <v>46048</v>
      </c>
      <c r="U513" s="85" t="s">
        <v>134</v>
      </c>
      <c r="V513" s="85" t="s">
        <v>135</v>
      </c>
      <c r="W513" s="85" t="s">
        <v>136</v>
      </c>
      <c r="X513" s="85">
        <v>1</v>
      </c>
      <c r="Y513" s="85" t="s">
        <v>5840</v>
      </c>
      <c r="Z513" s="85" t="s">
        <v>5838</v>
      </c>
      <c r="AA513" s="85" t="s">
        <v>138</v>
      </c>
      <c r="AB513" s="85" t="s">
        <v>139</v>
      </c>
      <c r="AC513" s="85" t="s">
        <v>218</v>
      </c>
      <c r="AD513" s="85"/>
      <c r="AE513" s="85">
        <v>1019123423</v>
      </c>
      <c r="AF513" s="85">
        <v>0</v>
      </c>
      <c r="AG513" s="89">
        <v>35321</v>
      </c>
      <c r="AH513" s="85" t="s">
        <v>5841</v>
      </c>
      <c r="AI513" s="85" t="e">
        <v>#REF!</v>
      </c>
      <c r="AJ513" s="92">
        <v>3112720092</v>
      </c>
      <c r="AK513" s="85" t="s">
        <v>5842</v>
      </c>
      <c r="AL513" s="85" t="s">
        <v>3187</v>
      </c>
      <c r="AM513" s="85" t="s">
        <v>385</v>
      </c>
      <c r="AN513" s="85" t="s">
        <v>2932</v>
      </c>
      <c r="AO513" s="85">
        <v>1026285767</v>
      </c>
      <c r="AP513" s="85" t="s">
        <v>2933</v>
      </c>
      <c r="AQ513" s="85"/>
      <c r="AR513" s="85"/>
      <c r="AS513" s="89">
        <v>46062</v>
      </c>
      <c r="AT513" s="85"/>
      <c r="AU513" s="85"/>
      <c r="AV513" s="85"/>
      <c r="AW513" s="85"/>
      <c r="AX513" s="85" t="s">
        <v>2934</v>
      </c>
      <c r="AY513" s="85" t="s">
        <v>147</v>
      </c>
      <c r="AZ513" s="105">
        <v>46035</v>
      </c>
      <c r="BA513" s="105">
        <v>46044</v>
      </c>
      <c r="BB513" s="115">
        <v>24520000</v>
      </c>
      <c r="BC513" s="105">
        <v>46049</v>
      </c>
      <c r="BD513" s="105">
        <v>46291</v>
      </c>
      <c r="BE513" s="105">
        <f t="shared" si="19"/>
        <v>46291</v>
      </c>
      <c r="BF513" s="122"/>
      <c r="BG513" s="85" t="s">
        <v>929</v>
      </c>
      <c r="BH513" s="110">
        <v>3065000</v>
      </c>
      <c r="BI513" s="85"/>
      <c r="BJ513" s="85"/>
      <c r="BK513" s="85"/>
      <c r="BL513" s="85"/>
      <c r="BM513" s="85"/>
      <c r="BN513" s="85"/>
      <c r="BO513" s="85"/>
      <c r="BP513" s="85"/>
      <c r="BQ513" s="85"/>
      <c r="BR513" s="85"/>
      <c r="BS513" s="85"/>
      <c r="BT513" s="85"/>
      <c r="BU513" s="85"/>
      <c r="BV513" s="85"/>
      <c r="BW513" s="85"/>
      <c r="BX513" s="85"/>
      <c r="BY513" s="85"/>
      <c r="BZ513" s="85"/>
      <c r="CA513" s="85"/>
      <c r="CB513" s="85"/>
      <c r="CC513" s="85"/>
      <c r="CD513" s="85"/>
      <c r="CE513" s="85"/>
      <c r="CF513" s="85"/>
      <c r="CG513" s="85"/>
      <c r="CH513" s="85"/>
      <c r="CI513" s="85"/>
      <c r="CJ513" s="85"/>
      <c r="CK513" s="85"/>
      <c r="CL513" s="85">
        <v>0</v>
      </c>
      <c r="CM513" s="110">
        <v>24520000</v>
      </c>
      <c r="CN513" s="85"/>
      <c r="CO513" s="89">
        <v>46291</v>
      </c>
      <c r="CP513" s="89">
        <f t="shared" si="17"/>
        <v>46471</v>
      </c>
      <c r="CQ513" s="115">
        <v>24520000</v>
      </c>
      <c r="CR513" s="85" t="s">
        <v>172</v>
      </c>
      <c r="CS513" s="89">
        <v>46048</v>
      </c>
      <c r="CT513" s="128" t="s">
        <v>5843</v>
      </c>
      <c r="CU513" s="85"/>
      <c r="CV513" s="85"/>
      <c r="CW513" s="85" t="s">
        <v>2936</v>
      </c>
      <c r="CX513" s="85" t="s">
        <v>218</v>
      </c>
      <c r="CY513" s="85" t="s">
        <v>245</v>
      </c>
      <c r="CZ513" s="85">
        <v>2537</v>
      </c>
      <c r="DA513" s="85" t="s">
        <v>152</v>
      </c>
      <c r="DB513" s="85">
        <v>1</v>
      </c>
      <c r="DC513" s="85" t="s">
        <v>153</v>
      </c>
      <c r="DD513" s="85"/>
      <c r="DE513" s="85"/>
      <c r="DF513" s="85"/>
      <c r="DG513" s="85"/>
      <c r="DH513" s="85"/>
      <c r="DI513" s="85"/>
      <c r="DJ513" s="85"/>
      <c r="DK513" s="85"/>
      <c r="DL513" s="85"/>
      <c r="DM513" s="85"/>
      <c r="DN513" s="85"/>
      <c r="DO513" s="85"/>
      <c r="DP513" s="85"/>
      <c r="DQ513" s="85"/>
      <c r="DR513" s="85"/>
      <c r="DS513" s="85"/>
      <c r="DT513" s="86"/>
      <c r="DU513" s="81"/>
      <c r="DV513" s="72"/>
      <c r="DW513" s="72"/>
      <c r="DX513" s="72"/>
      <c r="DY513" s="72"/>
      <c r="DZ513" s="74"/>
      <c r="EA513" s="68"/>
      <c r="EB513" s="68"/>
      <c r="EC513" s="68"/>
      <c r="ED513" s="68"/>
      <c r="EE513" s="68"/>
      <c r="EF513" s="68"/>
      <c r="EG513" s="68"/>
      <c r="EH513" s="68"/>
      <c r="EI513" s="68"/>
      <c r="EJ513" s="68"/>
      <c r="EK513" s="68"/>
    </row>
    <row r="514" spans="1:141" ht="30" customHeight="1">
      <c r="A514" s="3" t="s">
        <v>4104</v>
      </c>
      <c r="B514" s="84">
        <v>2026</v>
      </c>
      <c r="C514" s="85" t="s">
        <v>5844</v>
      </c>
      <c r="D514" s="85"/>
      <c r="E514" s="85" t="s">
        <v>125</v>
      </c>
      <c r="F514" s="85">
        <v>145894</v>
      </c>
      <c r="G514" s="89">
        <v>46038</v>
      </c>
      <c r="H514" s="85" t="s">
        <v>2921</v>
      </c>
      <c r="I514" s="85" t="s">
        <v>5845</v>
      </c>
      <c r="J514" s="92" t="s">
        <v>5846</v>
      </c>
      <c r="K514" s="92" t="s">
        <v>5847</v>
      </c>
      <c r="L514" s="85" t="s">
        <v>5848</v>
      </c>
      <c r="M514" s="85" t="s">
        <v>2926</v>
      </c>
      <c r="N514" s="85">
        <v>80111700</v>
      </c>
      <c r="O514" s="85" t="s">
        <v>2927</v>
      </c>
      <c r="P514" s="85" t="s">
        <v>5849</v>
      </c>
      <c r="Q514" s="85">
        <v>171</v>
      </c>
      <c r="R514" s="89">
        <v>46031</v>
      </c>
      <c r="S514" s="85">
        <v>1952</v>
      </c>
      <c r="T514" s="89">
        <v>46055</v>
      </c>
      <c r="U514" s="85" t="s">
        <v>134</v>
      </c>
      <c r="V514" s="85" t="s">
        <v>135</v>
      </c>
      <c r="W514" s="85" t="s">
        <v>136</v>
      </c>
      <c r="X514" s="85">
        <v>1</v>
      </c>
      <c r="Y514" s="85" t="s">
        <v>5850</v>
      </c>
      <c r="Z514" s="85" t="s">
        <v>5848</v>
      </c>
      <c r="AA514" s="85" t="s">
        <v>138</v>
      </c>
      <c r="AB514" s="85" t="s">
        <v>164</v>
      </c>
      <c r="AC514" s="85" t="s">
        <v>203</v>
      </c>
      <c r="AD514" s="85"/>
      <c r="AE514" s="85">
        <v>1014237086</v>
      </c>
      <c r="AF514" s="85">
        <v>3</v>
      </c>
      <c r="AG514" s="89">
        <v>33881</v>
      </c>
      <c r="AH514" s="85" t="s">
        <v>5851</v>
      </c>
      <c r="AI514" s="85"/>
      <c r="AJ514" s="92">
        <v>0</v>
      </c>
      <c r="AK514" s="85" t="s">
        <v>5852</v>
      </c>
      <c r="AL514" s="85" t="s">
        <v>3187</v>
      </c>
      <c r="AM514" s="85" t="s">
        <v>385</v>
      </c>
      <c r="AN514" s="85" t="s">
        <v>2932</v>
      </c>
      <c r="AO514" s="85">
        <v>1026285767</v>
      </c>
      <c r="AP514" s="85" t="s">
        <v>2933</v>
      </c>
      <c r="AQ514" s="85"/>
      <c r="AR514" s="85"/>
      <c r="AS514" s="89">
        <v>46062</v>
      </c>
      <c r="AT514" s="85"/>
      <c r="AU514" s="85"/>
      <c r="AV514" s="85"/>
      <c r="AW514" s="85"/>
      <c r="AX514" s="85" t="s">
        <v>2934</v>
      </c>
      <c r="AY514" s="85" t="s">
        <v>147</v>
      </c>
      <c r="AZ514" s="105">
        <v>46035</v>
      </c>
      <c r="BA514" s="105">
        <v>46051</v>
      </c>
      <c r="BB514" s="115">
        <v>24520000</v>
      </c>
      <c r="BC514" s="105">
        <v>46056</v>
      </c>
      <c r="BD514" s="105">
        <v>46297</v>
      </c>
      <c r="BE514" s="105">
        <f t="shared" si="19"/>
        <v>46297</v>
      </c>
      <c r="BF514" s="122"/>
      <c r="BG514" s="85" t="s">
        <v>929</v>
      </c>
      <c r="BH514" s="110">
        <v>3065000</v>
      </c>
      <c r="BI514" s="85"/>
      <c r="BJ514" s="85"/>
      <c r="BK514" s="85"/>
      <c r="BL514" s="85"/>
      <c r="BM514" s="85"/>
      <c r="BN514" s="85"/>
      <c r="BO514" s="85"/>
      <c r="BP514" s="85"/>
      <c r="BQ514" s="85"/>
      <c r="BR514" s="85"/>
      <c r="BS514" s="85"/>
      <c r="BT514" s="85"/>
      <c r="BU514" s="85"/>
      <c r="BV514" s="85"/>
      <c r="BW514" s="85"/>
      <c r="BX514" s="85"/>
      <c r="BY514" s="85"/>
      <c r="BZ514" s="85"/>
      <c r="CA514" s="85"/>
      <c r="CB514" s="85"/>
      <c r="CC514" s="85"/>
      <c r="CD514" s="85"/>
      <c r="CE514" s="85"/>
      <c r="CF514" s="85"/>
      <c r="CG514" s="85"/>
      <c r="CH514" s="85"/>
      <c r="CI514" s="85"/>
      <c r="CJ514" s="85"/>
      <c r="CK514" s="85"/>
      <c r="CL514" s="85">
        <v>0</v>
      </c>
      <c r="CM514" s="110">
        <v>24520000</v>
      </c>
      <c r="CN514" s="85"/>
      <c r="CO514" s="89">
        <v>46297</v>
      </c>
      <c r="CP514" s="89">
        <f t="shared" si="17"/>
        <v>46477</v>
      </c>
      <c r="CQ514" s="115">
        <v>24520000</v>
      </c>
      <c r="CR514" s="85" t="s">
        <v>149</v>
      </c>
      <c r="CS514" s="89">
        <v>46055</v>
      </c>
      <c r="CT514" s="128">
        <v>3344101273062</v>
      </c>
      <c r="CU514" s="85"/>
      <c r="CV514" s="85"/>
      <c r="CW514" s="85" t="s">
        <v>2936</v>
      </c>
      <c r="CX514" s="85" t="s">
        <v>203</v>
      </c>
      <c r="CY514" s="85" t="s">
        <v>957</v>
      </c>
      <c r="CZ514" s="85">
        <v>2537</v>
      </c>
      <c r="DA514" s="85" t="s">
        <v>152</v>
      </c>
      <c r="DB514" s="85">
        <v>0</v>
      </c>
      <c r="DC514" s="85" t="s">
        <v>153</v>
      </c>
      <c r="DD514" s="85"/>
      <c r="DE514" s="85"/>
      <c r="DF514" s="85"/>
      <c r="DG514" s="85"/>
      <c r="DH514" s="85"/>
      <c r="DI514" s="85"/>
      <c r="DJ514" s="85"/>
      <c r="DK514" s="85"/>
      <c r="DL514" s="85"/>
      <c r="DM514" s="85"/>
      <c r="DN514" s="85"/>
      <c r="DO514" s="85"/>
      <c r="DP514" s="85"/>
      <c r="DQ514" s="85"/>
      <c r="DR514" s="85"/>
      <c r="DS514" s="85"/>
      <c r="DT514" s="86"/>
      <c r="DU514" s="81"/>
      <c r="DV514" s="72"/>
      <c r="DW514" s="72"/>
      <c r="DX514" s="72"/>
      <c r="DY514" s="72"/>
      <c r="DZ514" s="74"/>
      <c r="EA514" s="68"/>
      <c r="EB514" s="68"/>
      <c r="EC514" s="68"/>
      <c r="ED514" s="68"/>
      <c r="EE514" s="68"/>
      <c r="EF514" s="68"/>
      <c r="EG514" s="68"/>
      <c r="EH514" s="68"/>
      <c r="EI514" s="68"/>
      <c r="EJ514" s="68"/>
      <c r="EK514" s="68"/>
    </row>
    <row r="515" spans="1:141" ht="30" customHeight="1">
      <c r="A515" s="3" t="s">
        <v>4104</v>
      </c>
      <c r="B515" s="84">
        <v>2026</v>
      </c>
      <c r="C515" s="85" t="s">
        <v>5853</v>
      </c>
      <c r="D515" s="85"/>
      <c r="E515" s="85" t="s">
        <v>125</v>
      </c>
      <c r="F515" s="85">
        <v>146574</v>
      </c>
      <c r="G515" s="89">
        <v>46045</v>
      </c>
      <c r="H515" s="85" t="s">
        <v>1946</v>
      </c>
      <c r="I515" s="85" t="s">
        <v>5854</v>
      </c>
      <c r="J515" s="92" t="s">
        <v>5855</v>
      </c>
      <c r="K515" s="92" t="s">
        <v>5856</v>
      </c>
      <c r="L515" s="85" t="s">
        <v>5857</v>
      </c>
      <c r="M515" s="85" t="s">
        <v>1951</v>
      </c>
      <c r="N515" s="85">
        <v>80111700</v>
      </c>
      <c r="O515" s="85" t="s">
        <v>1952</v>
      </c>
      <c r="P515" s="85" t="s">
        <v>5858</v>
      </c>
      <c r="Q515" s="85">
        <v>85</v>
      </c>
      <c r="R515" s="89">
        <v>46028</v>
      </c>
      <c r="S515" s="85">
        <v>1819</v>
      </c>
      <c r="T515" s="89">
        <v>46048</v>
      </c>
      <c r="U515" s="85" t="s">
        <v>1859</v>
      </c>
      <c r="V515" s="85" t="s">
        <v>135</v>
      </c>
      <c r="W515" s="85" t="s">
        <v>460</v>
      </c>
      <c r="X515" s="85">
        <v>1</v>
      </c>
      <c r="Y515" s="85" t="s">
        <v>1954</v>
      </c>
      <c r="Z515" s="85" t="s">
        <v>5857</v>
      </c>
      <c r="AA515" s="85" t="s">
        <v>138</v>
      </c>
      <c r="AB515" s="85" t="s">
        <v>164</v>
      </c>
      <c r="AC515" s="85" t="s">
        <v>461</v>
      </c>
      <c r="AD515" s="85"/>
      <c r="AE515" s="85">
        <v>1320962</v>
      </c>
      <c r="AF515" s="85">
        <v>7</v>
      </c>
      <c r="AG515" s="89">
        <v>27648</v>
      </c>
      <c r="AH515" s="85" t="s">
        <v>5859</v>
      </c>
      <c r="AI515" s="85" t="e">
        <v>#REF!</v>
      </c>
      <c r="AJ515" s="92">
        <v>3009597558</v>
      </c>
      <c r="AK515" s="85" t="s">
        <v>5860</v>
      </c>
      <c r="AL515" s="85" t="s">
        <v>3187</v>
      </c>
      <c r="AM515" s="85" t="s">
        <v>144</v>
      </c>
      <c r="AN515" s="85" t="s">
        <v>1863</v>
      </c>
      <c r="AO515" s="85">
        <v>93376179</v>
      </c>
      <c r="AP515" s="85" t="s">
        <v>1864</v>
      </c>
      <c r="AQ515" s="85"/>
      <c r="AR515" s="85"/>
      <c r="AS515" s="89">
        <v>46062</v>
      </c>
      <c r="AT515" s="85"/>
      <c r="AU515" s="85"/>
      <c r="AV515" s="85"/>
      <c r="AW515" s="85"/>
      <c r="AX515" s="85" t="s">
        <v>1865</v>
      </c>
      <c r="AY515" s="85" t="s">
        <v>147</v>
      </c>
      <c r="AZ515" s="105">
        <v>46037</v>
      </c>
      <c r="BA515" s="105">
        <v>46041</v>
      </c>
      <c r="BB515" s="115">
        <v>24520000</v>
      </c>
      <c r="BC515" s="105">
        <v>46048</v>
      </c>
      <c r="BD515" s="105">
        <v>46290</v>
      </c>
      <c r="BE515" s="105">
        <f t="shared" si="19"/>
        <v>46290</v>
      </c>
      <c r="BF515" s="122"/>
      <c r="BG515" s="85" t="s">
        <v>929</v>
      </c>
      <c r="BH515" s="110">
        <v>3065000</v>
      </c>
      <c r="BI515" s="85"/>
      <c r="BJ515" s="85"/>
      <c r="BK515" s="85"/>
      <c r="BL515" s="85"/>
      <c r="BM515" s="85"/>
      <c r="BN515" s="85"/>
      <c r="BO515" s="85"/>
      <c r="BP515" s="85"/>
      <c r="BQ515" s="85"/>
      <c r="BR515" s="85"/>
      <c r="BS515" s="85"/>
      <c r="BT515" s="85"/>
      <c r="BU515" s="85"/>
      <c r="BV515" s="85"/>
      <c r="BW515" s="85"/>
      <c r="BX515" s="85"/>
      <c r="BY515" s="85"/>
      <c r="BZ515" s="85"/>
      <c r="CA515" s="85"/>
      <c r="CB515" s="85"/>
      <c r="CC515" s="85"/>
      <c r="CD515" s="85"/>
      <c r="CE515" s="85"/>
      <c r="CF515" s="85"/>
      <c r="CG515" s="85"/>
      <c r="CH515" s="85"/>
      <c r="CI515" s="85"/>
      <c r="CJ515" s="85"/>
      <c r="CK515" s="85"/>
      <c r="CL515" s="85">
        <v>0</v>
      </c>
      <c r="CM515" s="110">
        <v>24520000</v>
      </c>
      <c r="CN515" s="85"/>
      <c r="CO515" s="89">
        <v>46290</v>
      </c>
      <c r="CP515" s="89">
        <f t="shared" si="17"/>
        <v>46470</v>
      </c>
      <c r="CQ515" s="115">
        <v>24520000</v>
      </c>
      <c r="CR515" s="85" t="s">
        <v>223</v>
      </c>
      <c r="CS515" s="89">
        <v>46042</v>
      </c>
      <c r="CT515" s="128">
        <v>2144101490017</v>
      </c>
      <c r="CU515" s="85"/>
      <c r="CV515" s="85"/>
      <c r="CW515" s="85" t="s">
        <v>1958</v>
      </c>
      <c r="CX515" s="85" t="s">
        <v>461</v>
      </c>
      <c r="CY515" s="85" t="s">
        <v>957</v>
      </c>
      <c r="CZ515" s="85">
        <v>2456</v>
      </c>
      <c r="DA515" s="85" t="s">
        <v>1868</v>
      </c>
      <c r="DB515" s="85">
        <v>5</v>
      </c>
      <c r="DC515" s="85" t="s">
        <v>153</v>
      </c>
      <c r="DD515" s="85"/>
      <c r="DE515" s="85"/>
      <c r="DF515" s="85"/>
      <c r="DG515" s="85"/>
      <c r="DH515" s="85"/>
      <c r="DI515" s="85"/>
      <c r="DJ515" s="85"/>
      <c r="DK515" s="85"/>
      <c r="DL515" s="85"/>
      <c r="DM515" s="85"/>
      <c r="DN515" s="85"/>
      <c r="DO515" s="85"/>
      <c r="DP515" s="85"/>
      <c r="DQ515" s="85"/>
      <c r="DR515" s="85"/>
      <c r="DS515" s="85"/>
      <c r="DT515" s="86"/>
      <c r="DU515" s="81"/>
      <c r="DV515" s="72"/>
      <c r="DW515" s="72"/>
      <c r="DX515" s="72"/>
      <c r="DY515" s="72"/>
      <c r="DZ515" s="74"/>
      <c r="EA515" s="68"/>
      <c r="EB515" s="68"/>
      <c r="EC515" s="68"/>
      <c r="ED515" s="68"/>
      <c r="EE515" s="68"/>
      <c r="EF515" s="68"/>
      <c r="EG515" s="68"/>
      <c r="EH515" s="68"/>
      <c r="EI515" s="68"/>
      <c r="EJ515" s="68"/>
      <c r="EK515" s="68"/>
    </row>
    <row r="516" spans="1:141" ht="30" customHeight="1">
      <c r="A516" s="3" t="s">
        <v>4104</v>
      </c>
      <c r="B516" s="84">
        <v>2026</v>
      </c>
      <c r="C516" s="85" t="s">
        <v>5861</v>
      </c>
      <c r="D516" s="85"/>
      <c r="E516" s="85" t="s">
        <v>125</v>
      </c>
      <c r="F516" s="85">
        <v>147307</v>
      </c>
      <c r="G516" s="89">
        <v>46031</v>
      </c>
      <c r="H516" s="85" t="s">
        <v>2864</v>
      </c>
      <c r="I516" s="85" t="s">
        <v>5862</v>
      </c>
      <c r="J516" s="92" t="s">
        <v>5863</v>
      </c>
      <c r="K516" s="92" t="s">
        <v>5864</v>
      </c>
      <c r="L516" s="85" t="s">
        <v>5865</v>
      </c>
      <c r="M516" s="85" t="s">
        <v>2869</v>
      </c>
      <c r="N516" s="85">
        <v>80111700</v>
      </c>
      <c r="O516" s="85" t="s">
        <v>2870</v>
      </c>
      <c r="P516" s="85" t="s">
        <v>5866</v>
      </c>
      <c r="Q516" s="85">
        <v>182</v>
      </c>
      <c r="R516" s="89">
        <v>46031</v>
      </c>
      <c r="S516" s="85">
        <v>1743</v>
      </c>
      <c r="T516" s="89">
        <v>46044</v>
      </c>
      <c r="U516" s="85" t="s">
        <v>134</v>
      </c>
      <c r="V516" s="85" t="s">
        <v>135</v>
      </c>
      <c r="W516" s="85" t="s">
        <v>460</v>
      </c>
      <c r="X516" s="85">
        <v>1</v>
      </c>
      <c r="Y516" s="85" t="s">
        <v>5867</v>
      </c>
      <c r="Z516" s="85" t="s">
        <v>5865</v>
      </c>
      <c r="AA516" s="85" t="s">
        <v>138</v>
      </c>
      <c r="AB516" s="85" t="s">
        <v>139</v>
      </c>
      <c r="AC516" s="85" t="s">
        <v>846</v>
      </c>
      <c r="AD516" s="85"/>
      <c r="AE516" s="85">
        <v>51753520</v>
      </c>
      <c r="AF516" s="85">
        <v>5</v>
      </c>
      <c r="AG516" s="89">
        <v>23463</v>
      </c>
      <c r="AH516" s="85" t="s">
        <v>5868</v>
      </c>
      <c r="AI516" s="85" t="e">
        <v>#REF!</v>
      </c>
      <c r="AJ516" s="92" t="s">
        <v>5869</v>
      </c>
      <c r="AK516" s="85" t="s">
        <v>5870</v>
      </c>
      <c r="AL516" s="85" t="s">
        <v>143</v>
      </c>
      <c r="AM516" s="85" t="s">
        <v>234</v>
      </c>
      <c r="AN516" s="85" t="s">
        <v>2859</v>
      </c>
      <c r="AO516" s="85">
        <v>52116336</v>
      </c>
      <c r="AP516" s="85" t="s">
        <v>927</v>
      </c>
      <c r="AQ516" s="85"/>
      <c r="AR516" s="85"/>
      <c r="AS516" s="89">
        <v>46062</v>
      </c>
      <c r="AT516" s="85"/>
      <c r="AU516" s="85"/>
      <c r="AV516" s="85"/>
      <c r="AW516" s="85"/>
      <c r="AX516" s="85" t="s">
        <v>2860</v>
      </c>
      <c r="AY516" s="85" t="s">
        <v>147</v>
      </c>
      <c r="AZ516" s="105">
        <v>46035</v>
      </c>
      <c r="BA516" s="105">
        <v>46041</v>
      </c>
      <c r="BB516" s="115">
        <v>24520000</v>
      </c>
      <c r="BC516" s="105">
        <v>46048</v>
      </c>
      <c r="BD516" s="105">
        <v>46290</v>
      </c>
      <c r="BE516" s="105">
        <f t="shared" si="19"/>
        <v>46290</v>
      </c>
      <c r="BF516" s="122"/>
      <c r="BG516" s="85" t="s">
        <v>929</v>
      </c>
      <c r="BH516" s="110">
        <v>3065000</v>
      </c>
      <c r="BI516" s="85"/>
      <c r="BJ516" s="85"/>
      <c r="BK516" s="85"/>
      <c r="BL516" s="85"/>
      <c r="BM516" s="85"/>
      <c r="BN516" s="85"/>
      <c r="BO516" s="85"/>
      <c r="BP516" s="85"/>
      <c r="BQ516" s="85"/>
      <c r="BR516" s="85"/>
      <c r="BS516" s="85"/>
      <c r="BT516" s="85"/>
      <c r="BU516" s="85"/>
      <c r="BV516" s="85"/>
      <c r="BW516" s="85"/>
      <c r="BX516" s="85"/>
      <c r="BY516" s="85"/>
      <c r="BZ516" s="85"/>
      <c r="CA516" s="85"/>
      <c r="CB516" s="85"/>
      <c r="CC516" s="85"/>
      <c r="CD516" s="85"/>
      <c r="CE516" s="85"/>
      <c r="CF516" s="85"/>
      <c r="CG516" s="85"/>
      <c r="CH516" s="85"/>
      <c r="CI516" s="85"/>
      <c r="CJ516" s="85"/>
      <c r="CK516" s="85"/>
      <c r="CL516" s="85">
        <v>0</v>
      </c>
      <c r="CM516" s="110">
        <v>24520000</v>
      </c>
      <c r="CN516" s="85"/>
      <c r="CO516" s="89">
        <v>46290</v>
      </c>
      <c r="CP516" s="89">
        <f t="shared" ref="CP516:CP579" si="20">+$CO516+180</f>
        <v>46470</v>
      </c>
      <c r="CQ516" s="115">
        <v>24520000</v>
      </c>
      <c r="CR516" s="85" t="s">
        <v>5871</v>
      </c>
      <c r="CS516" s="89">
        <v>46042</v>
      </c>
      <c r="CT516" s="128">
        <v>1146101098758</v>
      </c>
      <c r="CU516" s="85"/>
      <c r="CV516" s="85"/>
      <c r="CW516" s="85" t="s">
        <v>2876</v>
      </c>
      <c r="CX516" s="85" t="s">
        <v>846</v>
      </c>
      <c r="CY516" s="85" t="s">
        <v>2815</v>
      </c>
      <c r="CZ516" s="85">
        <v>2537</v>
      </c>
      <c r="DA516" s="85" t="s">
        <v>152</v>
      </c>
      <c r="DB516" s="85">
        <v>1</v>
      </c>
      <c r="DC516" s="85" t="s">
        <v>153</v>
      </c>
      <c r="DD516" s="85"/>
      <c r="DE516" s="85"/>
      <c r="DF516" s="85"/>
      <c r="DG516" s="85"/>
      <c r="DH516" s="85"/>
      <c r="DI516" s="85"/>
      <c r="DJ516" s="85"/>
      <c r="DK516" s="85"/>
      <c r="DL516" s="85"/>
      <c r="DM516" s="85"/>
      <c r="DN516" s="85"/>
      <c r="DO516" s="85"/>
      <c r="DP516" s="85"/>
      <c r="DQ516" s="85"/>
      <c r="DR516" s="85"/>
      <c r="DS516" s="85"/>
      <c r="DT516" s="86"/>
      <c r="DU516" s="81"/>
      <c r="DV516" s="72"/>
      <c r="DW516" s="72"/>
      <c r="DX516" s="72"/>
      <c r="DY516" s="72"/>
      <c r="DZ516" s="74"/>
      <c r="EA516" s="68"/>
      <c r="EB516" s="68"/>
      <c r="EC516" s="68"/>
      <c r="ED516" s="68"/>
      <c r="EE516" s="68"/>
      <c r="EF516" s="68"/>
      <c r="EG516" s="68"/>
      <c r="EH516" s="68"/>
      <c r="EI516" s="68"/>
      <c r="EJ516" s="68"/>
      <c r="EK516" s="68"/>
    </row>
    <row r="517" spans="1:141" ht="30" customHeight="1">
      <c r="A517" s="3" t="s">
        <v>4104</v>
      </c>
      <c r="B517" s="84">
        <v>2026</v>
      </c>
      <c r="C517" s="85" t="s">
        <v>5872</v>
      </c>
      <c r="D517" s="85"/>
      <c r="E517" s="85" t="s">
        <v>125</v>
      </c>
      <c r="F517" s="85">
        <v>145368</v>
      </c>
      <c r="G517" s="89">
        <v>46042</v>
      </c>
      <c r="H517" s="85" t="s">
        <v>2744</v>
      </c>
      <c r="I517" s="85" t="s">
        <v>5873</v>
      </c>
      <c r="J517" s="92" t="s">
        <v>5874</v>
      </c>
      <c r="K517" s="92" t="s">
        <v>5875</v>
      </c>
      <c r="L517" s="85" t="s">
        <v>5876</v>
      </c>
      <c r="M517" s="85" t="s">
        <v>2749</v>
      </c>
      <c r="N517" s="85">
        <v>80111700</v>
      </c>
      <c r="O517" s="85" t="s">
        <v>2750</v>
      </c>
      <c r="P517" s="85" t="s">
        <v>5877</v>
      </c>
      <c r="Q517" s="85">
        <v>31</v>
      </c>
      <c r="R517" s="89">
        <v>46028</v>
      </c>
      <c r="S517" s="85">
        <v>1831</v>
      </c>
      <c r="T517" s="89">
        <v>46048</v>
      </c>
      <c r="U517" s="85" t="s">
        <v>134</v>
      </c>
      <c r="V517" s="85" t="s">
        <v>135</v>
      </c>
      <c r="W517" s="85" t="s">
        <v>460</v>
      </c>
      <c r="X517" s="85">
        <v>1</v>
      </c>
      <c r="Y517" s="85" t="s">
        <v>5878</v>
      </c>
      <c r="Z517" s="85" t="s">
        <v>5876</v>
      </c>
      <c r="AA517" s="85" t="s">
        <v>138</v>
      </c>
      <c r="AB517" s="85" t="s">
        <v>164</v>
      </c>
      <c r="AC517" s="85" t="s">
        <v>846</v>
      </c>
      <c r="AD517" s="85"/>
      <c r="AE517" s="85">
        <v>1031130161</v>
      </c>
      <c r="AF517" s="85">
        <v>9</v>
      </c>
      <c r="AG517" s="89">
        <v>33093</v>
      </c>
      <c r="AH517" s="85" t="s">
        <v>5879</v>
      </c>
      <c r="AI517" s="85" t="e">
        <v>#REF!</v>
      </c>
      <c r="AJ517" s="92" t="e">
        <v>#REF!</v>
      </c>
      <c r="AK517" s="85" t="s">
        <v>5880</v>
      </c>
      <c r="AL517" s="85" t="s">
        <v>3187</v>
      </c>
      <c r="AM517" s="85" t="s">
        <v>144</v>
      </c>
      <c r="AN517" s="85" t="s">
        <v>2740</v>
      </c>
      <c r="AO517" s="85">
        <v>52116336</v>
      </c>
      <c r="AP517" s="85" t="s">
        <v>927</v>
      </c>
      <c r="AQ517" s="85"/>
      <c r="AR517" s="85"/>
      <c r="AS517" s="89">
        <v>46062</v>
      </c>
      <c r="AT517" s="85"/>
      <c r="AU517" s="85"/>
      <c r="AV517" s="85"/>
      <c r="AW517" s="85"/>
      <c r="AX517" s="85" t="s">
        <v>2741</v>
      </c>
      <c r="AY517" s="85" t="s">
        <v>147</v>
      </c>
      <c r="AZ517" s="105">
        <v>46032</v>
      </c>
      <c r="BA517" s="105">
        <v>46044</v>
      </c>
      <c r="BB517" s="115">
        <v>24520000</v>
      </c>
      <c r="BC517" s="105">
        <v>46048</v>
      </c>
      <c r="BD517" s="105">
        <v>46290</v>
      </c>
      <c r="BE517" s="105">
        <f t="shared" si="19"/>
        <v>46290</v>
      </c>
      <c r="BF517" s="122"/>
      <c r="BG517" s="85" t="s">
        <v>929</v>
      </c>
      <c r="BH517" s="110">
        <v>3065000</v>
      </c>
      <c r="BI517" s="85"/>
      <c r="BJ517" s="85"/>
      <c r="BK517" s="85"/>
      <c r="BL517" s="85"/>
      <c r="BM517" s="85"/>
      <c r="BN517" s="85"/>
      <c r="BO517" s="85"/>
      <c r="BP517" s="85"/>
      <c r="BQ517" s="85"/>
      <c r="BR517" s="85"/>
      <c r="BS517" s="85"/>
      <c r="BT517" s="85"/>
      <c r="BU517" s="85"/>
      <c r="BV517" s="85"/>
      <c r="BW517" s="85"/>
      <c r="BX517" s="85"/>
      <c r="BY517" s="85"/>
      <c r="BZ517" s="85"/>
      <c r="CA517" s="85"/>
      <c r="CB517" s="85"/>
      <c r="CC517" s="85"/>
      <c r="CD517" s="85"/>
      <c r="CE517" s="85"/>
      <c r="CF517" s="85"/>
      <c r="CG517" s="85"/>
      <c r="CH517" s="85"/>
      <c r="CI517" s="85"/>
      <c r="CJ517" s="85"/>
      <c r="CK517" s="85"/>
      <c r="CL517" s="85">
        <v>0</v>
      </c>
      <c r="CM517" s="110">
        <v>24520000</v>
      </c>
      <c r="CN517" s="85"/>
      <c r="CO517" s="89">
        <v>46290</v>
      </c>
      <c r="CP517" s="89">
        <f t="shared" si="20"/>
        <v>46470</v>
      </c>
      <c r="CQ517" s="115">
        <v>24520000</v>
      </c>
      <c r="CR517" s="85" t="s">
        <v>223</v>
      </c>
      <c r="CS517" s="89">
        <v>46045</v>
      </c>
      <c r="CT517" s="128">
        <v>3344101272416</v>
      </c>
      <c r="CU517" s="85"/>
      <c r="CV517" s="85"/>
      <c r="CW517" s="85" t="s">
        <v>2755</v>
      </c>
      <c r="CX517" s="85" t="s">
        <v>846</v>
      </c>
      <c r="CY517" s="85" t="s">
        <v>5881</v>
      </c>
      <c r="CZ517" s="85">
        <v>2537</v>
      </c>
      <c r="DA517" s="85" t="s">
        <v>152</v>
      </c>
      <c r="DB517" s="85">
        <v>1</v>
      </c>
      <c r="DC517" s="85" t="s">
        <v>153</v>
      </c>
      <c r="DD517" s="85"/>
      <c r="DE517" s="85"/>
      <c r="DF517" s="85"/>
      <c r="DG517" s="85"/>
      <c r="DH517" s="85"/>
      <c r="DI517" s="85"/>
      <c r="DJ517" s="85"/>
      <c r="DK517" s="85"/>
      <c r="DL517" s="85"/>
      <c r="DM517" s="85"/>
      <c r="DN517" s="85"/>
      <c r="DO517" s="85"/>
      <c r="DP517" s="85"/>
      <c r="DQ517" s="85"/>
      <c r="DR517" s="85"/>
      <c r="DS517" s="85"/>
      <c r="DT517" s="86"/>
      <c r="DU517" s="81"/>
      <c r="DV517" s="72"/>
      <c r="DW517" s="72"/>
      <c r="DX517" s="72"/>
      <c r="DY517" s="72"/>
      <c r="DZ517" s="74"/>
      <c r="EA517" s="68"/>
      <c r="EB517" s="68"/>
      <c r="EC517" s="68"/>
      <c r="ED517" s="68"/>
      <c r="EE517" s="68"/>
      <c r="EF517" s="68"/>
      <c r="EG517" s="68"/>
      <c r="EH517" s="68"/>
      <c r="EI517" s="68"/>
      <c r="EJ517" s="68"/>
      <c r="EK517" s="68"/>
    </row>
    <row r="518" spans="1:141" ht="30" customHeight="1">
      <c r="A518" s="3" t="s">
        <v>4104</v>
      </c>
      <c r="B518" s="84">
        <v>2026</v>
      </c>
      <c r="C518" s="85" t="s">
        <v>5882</v>
      </c>
      <c r="D518" s="85"/>
      <c r="E518" s="85" t="s">
        <v>125</v>
      </c>
      <c r="F518" s="85">
        <v>145515</v>
      </c>
      <c r="G518" s="89">
        <v>46042</v>
      </c>
      <c r="H518" s="85" t="s">
        <v>2320</v>
      </c>
      <c r="I518" s="85" t="s">
        <v>5883</v>
      </c>
      <c r="J518" s="92" t="s">
        <v>5884</v>
      </c>
      <c r="K518" s="92" t="s">
        <v>5885</v>
      </c>
      <c r="L518" s="85" t="s">
        <v>5886</v>
      </c>
      <c r="M518" s="85" t="s">
        <v>2325</v>
      </c>
      <c r="N518" s="85">
        <v>80111700</v>
      </c>
      <c r="O518" s="85" t="s">
        <v>2326</v>
      </c>
      <c r="P518" s="85" t="s">
        <v>5887</v>
      </c>
      <c r="Q518" s="85">
        <v>164</v>
      </c>
      <c r="R518" s="89">
        <v>46031</v>
      </c>
      <c r="S518" s="85">
        <v>1744</v>
      </c>
      <c r="T518" s="89">
        <v>46044</v>
      </c>
      <c r="U518" s="85" t="s">
        <v>134</v>
      </c>
      <c r="V518" s="85" t="s">
        <v>135</v>
      </c>
      <c r="W518" s="85" t="s">
        <v>136</v>
      </c>
      <c r="X518" s="85">
        <v>1</v>
      </c>
      <c r="Y518" s="85" t="s">
        <v>5888</v>
      </c>
      <c r="Z518" s="85" t="s">
        <v>5886</v>
      </c>
      <c r="AA518" s="85" t="s">
        <v>138</v>
      </c>
      <c r="AB518" s="85" t="s">
        <v>139</v>
      </c>
      <c r="AC518" s="85" t="s">
        <v>3406</v>
      </c>
      <c r="AD518" s="85"/>
      <c r="AE518" s="85">
        <v>1022388441</v>
      </c>
      <c r="AF518" s="85">
        <v>1</v>
      </c>
      <c r="AG518" s="89">
        <v>34227</v>
      </c>
      <c r="AH518" s="85" t="s">
        <v>5889</v>
      </c>
      <c r="AI518" s="85" t="e">
        <v>#REF!</v>
      </c>
      <c r="AJ518" s="92">
        <v>3108108743</v>
      </c>
      <c r="AK518" s="85" t="s">
        <v>5890</v>
      </c>
      <c r="AL518" s="85" t="s">
        <v>168</v>
      </c>
      <c r="AM518" s="85" t="s">
        <v>234</v>
      </c>
      <c r="AN518" s="85" t="s">
        <v>2233</v>
      </c>
      <c r="AO518" s="85">
        <v>67012149</v>
      </c>
      <c r="AP518" s="85" t="s">
        <v>2234</v>
      </c>
      <c r="AQ518" s="85"/>
      <c r="AR518" s="85"/>
      <c r="AS518" s="89">
        <v>46062</v>
      </c>
      <c r="AT518" s="85"/>
      <c r="AU518" s="85"/>
      <c r="AV518" s="85"/>
      <c r="AW518" s="85"/>
      <c r="AX518" s="85" t="s">
        <v>2235</v>
      </c>
      <c r="AY518" s="85" t="s">
        <v>147</v>
      </c>
      <c r="AZ518" s="105">
        <v>46036</v>
      </c>
      <c r="BA518" s="105">
        <v>46041</v>
      </c>
      <c r="BB518" s="115">
        <v>46432000</v>
      </c>
      <c r="BC518" s="105">
        <v>46048</v>
      </c>
      <c r="BD518" s="105">
        <v>46277</v>
      </c>
      <c r="BE518" s="105">
        <f t="shared" si="19"/>
        <v>46277</v>
      </c>
      <c r="BF518" s="122"/>
      <c r="BG518" s="85" t="s">
        <v>929</v>
      </c>
      <c r="BH518" s="110">
        <v>5804000</v>
      </c>
      <c r="BI518" s="85"/>
      <c r="BJ518" s="85"/>
      <c r="BK518" s="85"/>
      <c r="BL518" s="85"/>
      <c r="BM518" s="85"/>
      <c r="BN518" s="85"/>
      <c r="BO518" s="85"/>
      <c r="BP518" s="85"/>
      <c r="BQ518" s="85"/>
      <c r="BR518" s="85"/>
      <c r="BS518" s="85"/>
      <c r="BT518" s="85"/>
      <c r="BU518" s="85"/>
      <c r="BV518" s="85"/>
      <c r="BW518" s="85"/>
      <c r="BX518" s="85"/>
      <c r="BY518" s="85"/>
      <c r="BZ518" s="85"/>
      <c r="CA518" s="85"/>
      <c r="CB518" s="85"/>
      <c r="CC518" s="85"/>
      <c r="CD518" s="85"/>
      <c r="CE518" s="85"/>
      <c r="CF518" s="85"/>
      <c r="CG518" s="85"/>
      <c r="CH518" s="85"/>
      <c r="CI518" s="85"/>
      <c r="CJ518" s="85"/>
      <c r="CK518" s="85"/>
      <c r="CL518" s="85">
        <v>0</v>
      </c>
      <c r="CM518" s="110">
        <v>46432000</v>
      </c>
      <c r="CN518" s="85"/>
      <c r="CO518" s="89">
        <v>46277</v>
      </c>
      <c r="CP518" s="89">
        <f t="shared" si="20"/>
        <v>46457</v>
      </c>
      <c r="CQ518" s="115">
        <v>46432000</v>
      </c>
      <c r="CR518" s="85" t="s">
        <v>172</v>
      </c>
      <c r="CS518" s="89">
        <v>46042</v>
      </c>
      <c r="CT518" s="128" t="s">
        <v>5891</v>
      </c>
      <c r="CU518" s="85"/>
      <c r="CV518" s="85"/>
      <c r="CW518" s="85" t="s">
        <v>2332</v>
      </c>
      <c r="CX518" s="85" t="s">
        <v>3406</v>
      </c>
      <c r="CY518" s="85" t="s">
        <v>5892</v>
      </c>
      <c r="CZ518" s="85">
        <v>2537</v>
      </c>
      <c r="DA518" s="85" t="s">
        <v>152</v>
      </c>
      <c r="DB518" s="85">
        <v>5</v>
      </c>
      <c r="DC518" s="85" t="s">
        <v>153</v>
      </c>
      <c r="DD518" s="85"/>
      <c r="DE518" s="85"/>
      <c r="DF518" s="85"/>
      <c r="DG518" s="85"/>
      <c r="DH518" s="85"/>
      <c r="DI518" s="85"/>
      <c r="DJ518" s="85"/>
      <c r="DK518" s="85"/>
      <c r="DL518" s="85"/>
      <c r="DM518" s="85"/>
      <c r="DN518" s="85"/>
      <c r="DO518" s="85"/>
      <c r="DP518" s="85"/>
      <c r="DQ518" s="85"/>
      <c r="DR518" s="85"/>
      <c r="DS518" s="85"/>
      <c r="DT518" s="86"/>
      <c r="DU518" s="81"/>
      <c r="DV518" s="72"/>
      <c r="DW518" s="72"/>
      <c r="DX518" s="72"/>
      <c r="DY518" s="72"/>
      <c r="DZ518" s="74"/>
      <c r="EA518" s="68"/>
      <c r="EB518" s="68"/>
      <c r="EC518" s="68"/>
      <c r="ED518" s="68"/>
      <c r="EE518" s="68"/>
      <c r="EF518" s="68"/>
      <c r="EG518" s="68"/>
      <c r="EH518" s="68"/>
      <c r="EI518" s="68"/>
      <c r="EJ518" s="68"/>
      <c r="EK518" s="68"/>
    </row>
    <row r="519" spans="1:141" ht="30" customHeight="1">
      <c r="A519" s="3" t="s">
        <v>4104</v>
      </c>
      <c r="B519" s="84">
        <v>2026</v>
      </c>
      <c r="C519" s="85" t="s">
        <v>5893</v>
      </c>
      <c r="D519" s="85"/>
      <c r="E519" s="85" t="s">
        <v>125</v>
      </c>
      <c r="F519" s="85">
        <v>147035</v>
      </c>
      <c r="G519" s="89">
        <v>46042</v>
      </c>
      <c r="H519" s="85" t="s">
        <v>5894</v>
      </c>
      <c r="I519" s="85" t="s">
        <v>5895</v>
      </c>
      <c r="J519" s="92" t="s">
        <v>5896</v>
      </c>
      <c r="K519" s="92" t="s">
        <v>5897</v>
      </c>
      <c r="L519" s="85" t="s">
        <v>5898</v>
      </c>
      <c r="M519" s="85" t="s">
        <v>5899</v>
      </c>
      <c r="N519" s="85">
        <v>80111700</v>
      </c>
      <c r="O519" s="85" t="s">
        <v>5900</v>
      </c>
      <c r="P519" s="85" t="s">
        <v>5901</v>
      </c>
      <c r="Q519" s="85">
        <v>1410</v>
      </c>
      <c r="R519" s="89">
        <v>46037</v>
      </c>
      <c r="S519" s="85">
        <v>1864</v>
      </c>
      <c r="T519" s="89">
        <v>46048</v>
      </c>
      <c r="U519" s="85" t="s">
        <v>4823</v>
      </c>
      <c r="V519" s="85" t="s">
        <v>135</v>
      </c>
      <c r="W519" s="85" t="s">
        <v>136</v>
      </c>
      <c r="X519" s="85">
        <v>1</v>
      </c>
      <c r="Y519" s="85" t="s">
        <v>5902</v>
      </c>
      <c r="Z519" s="85" t="s">
        <v>5898</v>
      </c>
      <c r="AA519" s="85" t="s">
        <v>138</v>
      </c>
      <c r="AB519" s="85" t="s">
        <v>139</v>
      </c>
      <c r="AC519" s="85" t="s">
        <v>203</v>
      </c>
      <c r="AD519" s="85"/>
      <c r="AE519" s="85">
        <v>52217679</v>
      </c>
      <c r="AF519" s="85">
        <v>2</v>
      </c>
      <c r="AG519" s="89">
        <v>28415</v>
      </c>
      <c r="AH519" s="85" t="s">
        <v>5903</v>
      </c>
      <c r="AI519" s="85"/>
      <c r="AJ519" s="92">
        <v>0</v>
      </c>
      <c r="AK519" s="85" t="s">
        <v>5904</v>
      </c>
      <c r="AL519" s="85" t="s">
        <v>3187</v>
      </c>
      <c r="AM519" s="85" t="s">
        <v>144</v>
      </c>
      <c r="AN519" s="85" t="s">
        <v>4826</v>
      </c>
      <c r="AO519" s="85">
        <v>52371623</v>
      </c>
      <c r="AP519" s="85" t="s">
        <v>4827</v>
      </c>
      <c r="AQ519" s="85"/>
      <c r="AR519" s="85"/>
      <c r="AS519" s="89">
        <v>46062</v>
      </c>
      <c r="AT519" s="85"/>
      <c r="AU519" s="85"/>
      <c r="AV519" s="85"/>
      <c r="AW519" s="85"/>
      <c r="AX519" s="85" t="s">
        <v>4828</v>
      </c>
      <c r="AY519" s="85" t="s">
        <v>147</v>
      </c>
      <c r="AZ519" s="105">
        <v>46045</v>
      </c>
      <c r="BA519" s="105">
        <v>46045</v>
      </c>
      <c r="BB519" s="115">
        <v>46432000</v>
      </c>
      <c r="BC519" s="105">
        <v>46049</v>
      </c>
      <c r="BD519" s="105">
        <v>46291</v>
      </c>
      <c r="BE519" s="105">
        <f t="shared" si="19"/>
        <v>46291</v>
      </c>
      <c r="BF519" s="122"/>
      <c r="BG519" s="85" t="s">
        <v>929</v>
      </c>
      <c r="BH519" s="110">
        <v>5804000</v>
      </c>
      <c r="BI519" s="85"/>
      <c r="BJ519" s="85"/>
      <c r="BK519" s="85"/>
      <c r="BL519" s="85"/>
      <c r="BM519" s="85"/>
      <c r="BN519" s="85"/>
      <c r="BO519" s="85"/>
      <c r="BP519" s="85"/>
      <c r="BQ519" s="85"/>
      <c r="BR519" s="85"/>
      <c r="BS519" s="85"/>
      <c r="BT519" s="85"/>
      <c r="BU519" s="85"/>
      <c r="BV519" s="85"/>
      <c r="BW519" s="85"/>
      <c r="BX519" s="85"/>
      <c r="BY519" s="85"/>
      <c r="BZ519" s="85"/>
      <c r="CA519" s="85"/>
      <c r="CB519" s="85"/>
      <c r="CC519" s="85"/>
      <c r="CD519" s="85"/>
      <c r="CE519" s="85"/>
      <c r="CF519" s="85"/>
      <c r="CG519" s="85"/>
      <c r="CH519" s="85"/>
      <c r="CI519" s="85"/>
      <c r="CJ519" s="85"/>
      <c r="CK519" s="85"/>
      <c r="CL519" s="85">
        <v>0</v>
      </c>
      <c r="CM519" s="110">
        <v>46432000</v>
      </c>
      <c r="CN519" s="85"/>
      <c r="CO519" s="89">
        <v>46291</v>
      </c>
      <c r="CP519" s="89">
        <f t="shared" si="20"/>
        <v>46471</v>
      </c>
      <c r="CQ519" s="115">
        <v>46432000</v>
      </c>
      <c r="CR519" s="85" t="s">
        <v>149</v>
      </c>
      <c r="CS519" s="89">
        <v>46048</v>
      </c>
      <c r="CT519" s="128">
        <v>1144101276654</v>
      </c>
      <c r="CU519" s="85"/>
      <c r="CV519" s="85"/>
      <c r="CW519" s="85" t="s">
        <v>5905</v>
      </c>
      <c r="CX519" s="85" t="s">
        <v>203</v>
      </c>
      <c r="CY519" s="85" t="s">
        <v>5906</v>
      </c>
      <c r="CZ519" s="85">
        <v>2309</v>
      </c>
      <c r="DA519" s="85" t="s">
        <v>4831</v>
      </c>
      <c r="DB519" s="85">
        <v>1</v>
      </c>
      <c r="DC519" s="85" t="s">
        <v>153</v>
      </c>
      <c r="DD519" s="85"/>
      <c r="DE519" s="85"/>
      <c r="DF519" s="85"/>
      <c r="DG519" s="85"/>
      <c r="DH519" s="85"/>
      <c r="DI519" s="85"/>
      <c r="DJ519" s="85"/>
      <c r="DK519" s="85"/>
      <c r="DL519" s="85"/>
      <c r="DM519" s="85"/>
      <c r="DN519" s="85"/>
      <c r="DO519" s="85"/>
      <c r="DP519" s="85"/>
      <c r="DQ519" s="85"/>
      <c r="DR519" s="85"/>
      <c r="DS519" s="85"/>
      <c r="DT519" s="86"/>
      <c r="DU519" s="81"/>
      <c r="DV519" s="72"/>
      <c r="DW519" s="72"/>
      <c r="DX519" s="72"/>
      <c r="DY519" s="72"/>
      <c r="DZ519" s="74"/>
      <c r="EA519" s="68"/>
      <c r="EB519" s="68"/>
      <c r="EC519" s="68"/>
      <c r="ED519" s="68"/>
      <c r="EE519" s="68"/>
      <c r="EF519" s="68"/>
      <c r="EG519" s="68"/>
      <c r="EH519" s="68"/>
      <c r="EI519" s="68"/>
      <c r="EJ519" s="68"/>
      <c r="EK519" s="68"/>
    </row>
    <row r="520" spans="1:141" ht="30" customHeight="1">
      <c r="A520" s="3" t="s">
        <v>4104</v>
      </c>
      <c r="B520" s="84">
        <v>2026</v>
      </c>
      <c r="C520" s="85" t="s">
        <v>5907</v>
      </c>
      <c r="D520" s="85"/>
      <c r="E520" s="85" t="s">
        <v>125</v>
      </c>
      <c r="F520" s="85">
        <v>147350</v>
      </c>
      <c r="G520" s="89">
        <v>46036</v>
      </c>
      <c r="H520" s="85" t="s">
        <v>3740</v>
      </c>
      <c r="I520" s="85" t="s">
        <v>5908</v>
      </c>
      <c r="J520" s="92" t="s">
        <v>5909</v>
      </c>
      <c r="K520" s="92" t="s">
        <v>5910</v>
      </c>
      <c r="L520" s="85" t="s">
        <v>5911</v>
      </c>
      <c r="M520" s="85" t="s">
        <v>3745</v>
      </c>
      <c r="N520" s="85">
        <v>80111700</v>
      </c>
      <c r="O520" s="85" t="s">
        <v>3746</v>
      </c>
      <c r="P520" s="85" t="s">
        <v>5912</v>
      </c>
      <c r="Q520" s="85">
        <v>155</v>
      </c>
      <c r="R520" s="89">
        <v>46030</v>
      </c>
      <c r="S520" s="85">
        <v>1953</v>
      </c>
      <c r="T520" s="89">
        <v>46055</v>
      </c>
      <c r="U520" s="85" t="s">
        <v>3609</v>
      </c>
      <c r="V520" s="85" t="s">
        <v>135</v>
      </c>
      <c r="W520" s="85" t="s">
        <v>460</v>
      </c>
      <c r="X520" s="85">
        <v>1</v>
      </c>
      <c r="Y520" s="85" t="s">
        <v>5913</v>
      </c>
      <c r="Z520" s="85" t="s">
        <v>5911</v>
      </c>
      <c r="AA520" s="85" t="s">
        <v>138</v>
      </c>
      <c r="AB520" s="85" t="s">
        <v>139</v>
      </c>
      <c r="AC520" s="85" t="s">
        <v>447</v>
      </c>
      <c r="AD520" s="85"/>
      <c r="AE520" s="85">
        <v>1026576747</v>
      </c>
      <c r="AF520" s="85">
        <v>0</v>
      </c>
      <c r="AG520" s="89">
        <v>34217</v>
      </c>
      <c r="AH520" s="85" t="s">
        <v>5914</v>
      </c>
      <c r="AI520" s="85"/>
      <c r="AJ520" s="92">
        <v>0</v>
      </c>
      <c r="AK520" s="85" t="s">
        <v>5915</v>
      </c>
      <c r="AL520" s="85" t="s">
        <v>3187</v>
      </c>
      <c r="AM520" s="85" t="s">
        <v>385</v>
      </c>
      <c r="AN520" s="85" t="s">
        <v>3712</v>
      </c>
      <c r="AO520" s="85">
        <v>79553844</v>
      </c>
      <c r="AP520" s="85" t="s">
        <v>3713</v>
      </c>
      <c r="AQ520" s="85"/>
      <c r="AR520" s="85"/>
      <c r="AS520" s="89">
        <v>46062</v>
      </c>
      <c r="AT520" s="85"/>
      <c r="AU520" s="85"/>
      <c r="AV520" s="85"/>
      <c r="AW520" s="85"/>
      <c r="AX520" s="85" t="s">
        <v>3714</v>
      </c>
      <c r="AY520" s="85" t="s">
        <v>147</v>
      </c>
      <c r="AZ520" s="105">
        <v>46031</v>
      </c>
      <c r="BA520" s="105">
        <v>46051</v>
      </c>
      <c r="BB520" s="115">
        <v>17000000</v>
      </c>
      <c r="BC520" s="105">
        <v>46056</v>
      </c>
      <c r="BD520" s="105">
        <v>46297</v>
      </c>
      <c r="BE520" s="105">
        <f t="shared" si="19"/>
        <v>46297</v>
      </c>
      <c r="BF520" s="122"/>
      <c r="BG520" s="85" t="s">
        <v>929</v>
      </c>
      <c r="BH520" s="110">
        <v>2125000</v>
      </c>
      <c r="BI520" s="85"/>
      <c r="BJ520" s="85"/>
      <c r="BK520" s="85"/>
      <c r="BL520" s="85"/>
      <c r="BM520" s="85"/>
      <c r="BN520" s="85"/>
      <c r="BO520" s="85"/>
      <c r="BP520" s="85"/>
      <c r="BQ520" s="85"/>
      <c r="BR520" s="85"/>
      <c r="BS520" s="85"/>
      <c r="BT520" s="85"/>
      <c r="BU520" s="85"/>
      <c r="BV520" s="85"/>
      <c r="BW520" s="85"/>
      <c r="BX520" s="85"/>
      <c r="BY520" s="85"/>
      <c r="BZ520" s="85"/>
      <c r="CA520" s="85"/>
      <c r="CB520" s="85"/>
      <c r="CC520" s="85"/>
      <c r="CD520" s="85"/>
      <c r="CE520" s="85"/>
      <c r="CF520" s="85"/>
      <c r="CG520" s="85"/>
      <c r="CH520" s="85"/>
      <c r="CI520" s="85"/>
      <c r="CJ520" s="85"/>
      <c r="CK520" s="85"/>
      <c r="CL520" s="85">
        <v>0</v>
      </c>
      <c r="CM520" s="110">
        <v>17000000</v>
      </c>
      <c r="CN520" s="85"/>
      <c r="CO520" s="89">
        <v>46297</v>
      </c>
      <c r="CP520" s="89">
        <f t="shared" si="20"/>
        <v>46477</v>
      </c>
      <c r="CQ520" s="115">
        <v>17000000</v>
      </c>
      <c r="CR520" s="85" t="s">
        <v>223</v>
      </c>
      <c r="CS520" s="89">
        <v>46051</v>
      </c>
      <c r="CT520" s="128">
        <v>3346101072036</v>
      </c>
      <c r="CU520" s="85"/>
      <c r="CV520" s="85"/>
      <c r="CW520" s="85" t="s">
        <v>3752</v>
      </c>
      <c r="CX520" s="85" t="s">
        <v>447</v>
      </c>
      <c r="CY520" s="85" t="s">
        <v>957</v>
      </c>
      <c r="CZ520" s="85">
        <v>2583</v>
      </c>
      <c r="DA520" s="85" t="s">
        <v>3614</v>
      </c>
      <c r="DB520" s="85">
        <v>5</v>
      </c>
      <c r="DC520" s="85" t="s">
        <v>153</v>
      </c>
      <c r="DD520" s="85"/>
      <c r="DE520" s="85"/>
      <c r="DF520" s="85"/>
      <c r="DG520" s="85"/>
      <c r="DH520" s="85"/>
      <c r="DI520" s="85"/>
      <c r="DJ520" s="85"/>
      <c r="DK520" s="85"/>
      <c r="DL520" s="85"/>
      <c r="DM520" s="85"/>
      <c r="DN520" s="85"/>
      <c r="DO520" s="85"/>
      <c r="DP520" s="85"/>
      <c r="DQ520" s="85"/>
      <c r="DR520" s="85"/>
      <c r="DS520" s="85"/>
      <c r="DT520" s="86"/>
      <c r="DU520" s="81"/>
      <c r="DV520" s="72"/>
      <c r="DW520" s="72"/>
      <c r="DX520" s="72"/>
      <c r="DY520" s="72"/>
      <c r="DZ520" s="74"/>
      <c r="EA520" s="68"/>
      <c r="EB520" s="68"/>
      <c r="EC520" s="68"/>
      <c r="ED520" s="68"/>
      <c r="EE520" s="68"/>
      <c r="EF520" s="68"/>
      <c r="EG520" s="68"/>
      <c r="EH520" s="68"/>
      <c r="EI520" s="68"/>
      <c r="EJ520" s="68"/>
      <c r="EK520" s="68"/>
    </row>
    <row r="521" spans="1:141" ht="30" customHeight="1">
      <c r="A521" s="3" t="s">
        <v>4104</v>
      </c>
      <c r="B521" s="84">
        <v>2026</v>
      </c>
      <c r="C521" s="85" t="s">
        <v>5916</v>
      </c>
      <c r="D521" s="85"/>
      <c r="E521" s="85" t="s">
        <v>125</v>
      </c>
      <c r="F521" s="85">
        <v>147066</v>
      </c>
      <c r="G521" s="89">
        <v>46038</v>
      </c>
      <c r="H521" s="85" t="s">
        <v>4909</v>
      </c>
      <c r="I521" s="85" t="s">
        <v>5917</v>
      </c>
      <c r="J521" s="92" t="s">
        <v>5918</v>
      </c>
      <c r="K521" s="92" t="s">
        <v>5919</v>
      </c>
      <c r="L521" s="85" t="s">
        <v>5920</v>
      </c>
      <c r="M521" s="85" t="s">
        <v>4914</v>
      </c>
      <c r="N521" s="85">
        <v>80111700</v>
      </c>
      <c r="O521" s="85" t="s">
        <v>4915</v>
      </c>
      <c r="P521" s="85" t="s">
        <v>5921</v>
      </c>
      <c r="Q521" s="85">
        <v>201</v>
      </c>
      <c r="R521" s="89">
        <v>46032</v>
      </c>
      <c r="S521" s="85">
        <v>1795</v>
      </c>
      <c r="T521" s="89">
        <v>46048</v>
      </c>
      <c r="U521" s="85" t="s">
        <v>4823</v>
      </c>
      <c r="V521" s="85" t="s">
        <v>135</v>
      </c>
      <c r="W521" s="85" t="s">
        <v>136</v>
      </c>
      <c r="X521" s="85">
        <v>1</v>
      </c>
      <c r="Y521" s="85" t="s">
        <v>5922</v>
      </c>
      <c r="Z521" s="85" t="s">
        <v>5920</v>
      </c>
      <c r="AA521" s="85" t="s">
        <v>138</v>
      </c>
      <c r="AB521" s="85" t="s">
        <v>139</v>
      </c>
      <c r="AC521" s="85" t="s">
        <v>203</v>
      </c>
      <c r="AD521" s="85"/>
      <c r="AE521" s="85">
        <v>1019067624</v>
      </c>
      <c r="AF521" s="85">
        <v>4</v>
      </c>
      <c r="AG521" s="89">
        <v>33631</v>
      </c>
      <c r="AH521" s="85" t="s">
        <v>5923</v>
      </c>
      <c r="AI521" s="85" t="e">
        <v>#REF!</v>
      </c>
      <c r="AJ521" s="92">
        <v>4042323</v>
      </c>
      <c r="AK521" s="85" t="s">
        <v>5924</v>
      </c>
      <c r="AL521" s="85" t="s">
        <v>3187</v>
      </c>
      <c r="AM521" s="85" t="s">
        <v>222</v>
      </c>
      <c r="AN521" s="85" t="s">
        <v>4826</v>
      </c>
      <c r="AO521" s="85">
        <v>52371623</v>
      </c>
      <c r="AP521" s="85" t="s">
        <v>4827</v>
      </c>
      <c r="AQ521" s="85"/>
      <c r="AR521" s="85"/>
      <c r="AS521" s="89">
        <v>46062</v>
      </c>
      <c r="AT521" s="85"/>
      <c r="AU521" s="85"/>
      <c r="AV521" s="85"/>
      <c r="AW521" s="85"/>
      <c r="AX521" s="85" t="s">
        <v>4828</v>
      </c>
      <c r="AY521" s="85" t="s">
        <v>147</v>
      </c>
      <c r="AZ521" s="105">
        <v>46039</v>
      </c>
      <c r="BA521" s="105">
        <v>46041</v>
      </c>
      <c r="BB521" s="115">
        <v>46432000</v>
      </c>
      <c r="BC521" s="105">
        <v>46048</v>
      </c>
      <c r="BD521" s="105">
        <v>46290</v>
      </c>
      <c r="BE521" s="105">
        <f t="shared" si="19"/>
        <v>46290</v>
      </c>
      <c r="BF521" s="122"/>
      <c r="BG521" s="85" t="s">
        <v>929</v>
      </c>
      <c r="BH521" s="110">
        <v>5804000</v>
      </c>
      <c r="BI521" s="85"/>
      <c r="BJ521" s="85"/>
      <c r="BK521" s="85"/>
      <c r="BL521" s="85"/>
      <c r="BM521" s="85"/>
      <c r="BN521" s="85"/>
      <c r="BO521" s="85"/>
      <c r="BP521" s="85"/>
      <c r="BQ521" s="85"/>
      <c r="BR521" s="85"/>
      <c r="BS521" s="85"/>
      <c r="BT521" s="85"/>
      <c r="BU521" s="85"/>
      <c r="BV521" s="85"/>
      <c r="BW521" s="85"/>
      <c r="BX521" s="85"/>
      <c r="BY521" s="85"/>
      <c r="BZ521" s="85"/>
      <c r="CA521" s="85"/>
      <c r="CB521" s="85"/>
      <c r="CC521" s="85"/>
      <c r="CD521" s="85"/>
      <c r="CE521" s="85"/>
      <c r="CF521" s="85"/>
      <c r="CG521" s="85"/>
      <c r="CH521" s="85"/>
      <c r="CI521" s="85"/>
      <c r="CJ521" s="85"/>
      <c r="CK521" s="85"/>
      <c r="CL521" s="85">
        <v>0</v>
      </c>
      <c r="CM521" s="110">
        <v>46432000</v>
      </c>
      <c r="CN521" s="85"/>
      <c r="CO521" s="89">
        <v>46290</v>
      </c>
      <c r="CP521" s="89">
        <f t="shared" si="20"/>
        <v>46470</v>
      </c>
      <c r="CQ521" s="115">
        <v>46432000</v>
      </c>
      <c r="CR521" s="85" t="s">
        <v>149</v>
      </c>
      <c r="CS521" s="89">
        <v>46041</v>
      </c>
      <c r="CT521" s="128">
        <v>1446101159455</v>
      </c>
      <c r="CU521" s="85"/>
      <c r="CV521" s="85"/>
      <c r="CW521" s="85" t="s">
        <v>4920</v>
      </c>
      <c r="CX521" s="85" t="s">
        <v>203</v>
      </c>
      <c r="CY521" s="85" t="s">
        <v>867</v>
      </c>
      <c r="CZ521" s="85">
        <v>2309</v>
      </c>
      <c r="DA521" s="85" t="s">
        <v>4831</v>
      </c>
      <c r="DB521" s="85">
        <v>1</v>
      </c>
      <c r="DC521" s="85" t="s">
        <v>153</v>
      </c>
      <c r="DD521" s="85"/>
      <c r="DE521" s="85"/>
      <c r="DF521" s="85"/>
      <c r="DG521" s="85"/>
      <c r="DH521" s="85"/>
      <c r="DI521" s="85"/>
      <c r="DJ521" s="85"/>
      <c r="DK521" s="85"/>
      <c r="DL521" s="85"/>
      <c r="DM521" s="85"/>
      <c r="DN521" s="85"/>
      <c r="DO521" s="85"/>
      <c r="DP521" s="85"/>
      <c r="DQ521" s="85"/>
      <c r="DR521" s="85"/>
      <c r="DS521" s="85"/>
      <c r="DT521" s="86"/>
      <c r="DU521" s="81"/>
      <c r="DV521" s="72"/>
      <c r="DW521" s="72"/>
      <c r="DX521" s="72"/>
      <c r="DY521" s="72"/>
      <c r="DZ521" s="74"/>
      <c r="EA521" s="68"/>
      <c r="EB521" s="68"/>
      <c r="EC521" s="68"/>
      <c r="ED521" s="68"/>
      <c r="EE521" s="68"/>
      <c r="EF521" s="68"/>
      <c r="EG521" s="68"/>
      <c r="EH521" s="68"/>
      <c r="EI521" s="68"/>
      <c r="EJ521" s="68"/>
      <c r="EK521" s="68"/>
    </row>
    <row r="522" spans="1:141" ht="30" customHeight="1">
      <c r="A522" s="3" t="s">
        <v>4104</v>
      </c>
      <c r="B522" s="84">
        <v>2026</v>
      </c>
      <c r="C522" s="85" t="s">
        <v>5925</v>
      </c>
      <c r="D522" s="85"/>
      <c r="E522" s="85" t="s">
        <v>125</v>
      </c>
      <c r="F522" s="85">
        <v>147066</v>
      </c>
      <c r="G522" s="89">
        <v>46049</v>
      </c>
      <c r="H522" s="85" t="s">
        <v>4909</v>
      </c>
      <c r="I522" s="85" t="s">
        <v>5926</v>
      </c>
      <c r="J522" s="92" t="s">
        <v>5927</v>
      </c>
      <c r="K522" s="92" t="s">
        <v>5928</v>
      </c>
      <c r="L522" s="85" t="s">
        <v>5929</v>
      </c>
      <c r="M522" s="85" t="s">
        <v>4914</v>
      </c>
      <c r="N522" s="85">
        <v>80111700</v>
      </c>
      <c r="O522" s="85" t="s">
        <v>4915</v>
      </c>
      <c r="P522" s="85" t="s">
        <v>5930</v>
      </c>
      <c r="Q522" s="85">
        <v>201</v>
      </c>
      <c r="R522" s="89">
        <v>46032</v>
      </c>
      <c r="S522" s="85">
        <v>1964</v>
      </c>
      <c r="T522" s="89">
        <v>46055</v>
      </c>
      <c r="U522" s="85" t="s">
        <v>4823</v>
      </c>
      <c r="V522" s="85" t="s">
        <v>135</v>
      </c>
      <c r="W522" s="85" t="s">
        <v>136</v>
      </c>
      <c r="X522" s="85">
        <v>1</v>
      </c>
      <c r="Y522" s="85" t="s">
        <v>5931</v>
      </c>
      <c r="Z522" s="85" t="s">
        <v>5929</v>
      </c>
      <c r="AA522" s="85" t="s">
        <v>138</v>
      </c>
      <c r="AB522" s="85" t="s">
        <v>139</v>
      </c>
      <c r="AC522" s="85" t="s">
        <v>203</v>
      </c>
      <c r="AD522" s="85"/>
      <c r="AE522" s="85">
        <v>1014204394</v>
      </c>
      <c r="AF522" s="85">
        <v>5</v>
      </c>
      <c r="AG522" s="89">
        <v>32777</v>
      </c>
      <c r="AH522" s="85" t="s">
        <v>5932</v>
      </c>
      <c r="AI522" s="85"/>
      <c r="AJ522" s="92">
        <v>0</v>
      </c>
      <c r="AK522" s="85" t="s">
        <v>5933</v>
      </c>
      <c r="AL522" s="85" t="s">
        <v>3187</v>
      </c>
      <c r="AM522" s="85" t="s">
        <v>234</v>
      </c>
      <c r="AN522" s="85" t="s">
        <v>4826</v>
      </c>
      <c r="AO522" s="85">
        <v>52371623</v>
      </c>
      <c r="AP522" s="85" t="s">
        <v>4827</v>
      </c>
      <c r="AQ522" s="85"/>
      <c r="AR522" s="85"/>
      <c r="AS522" s="89">
        <v>46062</v>
      </c>
      <c r="AT522" s="85"/>
      <c r="AU522" s="85"/>
      <c r="AV522" s="85"/>
      <c r="AW522" s="85"/>
      <c r="AX522" s="85" t="s">
        <v>4828</v>
      </c>
      <c r="AY522" s="85" t="s">
        <v>147</v>
      </c>
      <c r="AZ522" s="105">
        <v>46039</v>
      </c>
      <c r="BA522" s="105">
        <v>46051</v>
      </c>
      <c r="BB522" s="115">
        <v>46432000</v>
      </c>
      <c r="BC522" s="105">
        <v>46056</v>
      </c>
      <c r="BD522" s="105">
        <v>46297</v>
      </c>
      <c r="BE522" s="105">
        <f t="shared" si="19"/>
        <v>46297</v>
      </c>
      <c r="BF522" s="122"/>
      <c r="BG522" s="85" t="s">
        <v>929</v>
      </c>
      <c r="BH522" s="110">
        <v>5804000</v>
      </c>
      <c r="BI522" s="85"/>
      <c r="BJ522" s="85"/>
      <c r="BK522" s="85"/>
      <c r="BL522" s="85"/>
      <c r="BM522" s="85"/>
      <c r="BN522" s="85"/>
      <c r="BO522" s="85"/>
      <c r="BP522" s="85"/>
      <c r="BQ522" s="85"/>
      <c r="BR522" s="85"/>
      <c r="BS522" s="85"/>
      <c r="BT522" s="85"/>
      <c r="BU522" s="85"/>
      <c r="BV522" s="85"/>
      <c r="BW522" s="85"/>
      <c r="BX522" s="85"/>
      <c r="BY522" s="85"/>
      <c r="BZ522" s="85"/>
      <c r="CA522" s="85"/>
      <c r="CB522" s="85"/>
      <c r="CC522" s="85"/>
      <c r="CD522" s="85"/>
      <c r="CE522" s="85"/>
      <c r="CF522" s="85"/>
      <c r="CG522" s="85"/>
      <c r="CH522" s="85"/>
      <c r="CI522" s="85"/>
      <c r="CJ522" s="85"/>
      <c r="CK522" s="85"/>
      <c r="CL522" s="85">
        <v>0</v>
      </c>
      <c r="CM522" s="110">
        <v>46432000</v>
      </c>
      <c r="CN522" s="85"/>
      <c r="CO522" s="89">
        <v>46297</v>
      </c>
      <c r="CP522" s="89">
        <f t="shared" si="20"/>
        <v>46477</v>
      </c>
      <c r="CQ522" s="115">
        <v>46432000</v>
      </c>
      <c r="CR522" s="85" t="s">
        <v>149</v>
      </c>
      <c r="CS522" s="89">
        <v>46051</v>
      </c>
      <c r="CT522" s="128">
        <v>1446101167521</v>
      </c>
      <c r="CU522" s="85"/>
      <c r="CV522" s="85"/>
      <c r="CW522" s="85" t="s">
        <v>4920</v>
      </c>
      <c r="CX522" s="85" t="s">
        <v>203</v>
      </c>
      <c r="CY522" s="85" t="s">
        <v>957</v>
      </c>
      <c r="CZ522" s="85">
        <v>2309</v>
      </c>
      <c r="DA522" s="85" t="s">
        <v>4831</v>
      </c>
      <c r="DB522" s="85">
        <v>1</v>
      </c>
      <c r="DC522" s="85" t="s">
        <v>153</v>
      </c>
      <c r="DD522" s="85"/>
      <c r="DE522" s="85"/>
      <c r="DF522" s="85"/>
      <c r="DG522" s="85"/>
      <c r="DH522" s="85"/>
      <c r="DI522" s="85"/>
      <c r="DJ522" s="85"/>
      <c r="DK522" s="85"/>
      <c r="DL522" s="85"/>
      <c r="DM522" s="85"/>
      <c r="DN522" s="85"/>
      <c r="DO522" s="85"/>
      <c r="DP522" s="85"/>
      <c r="DQ522" s="85"/>
      <c r="DR522" s="85"/>
      <c r="DS522" s="85"/>
      <c r="DT522" s="86"/>
      <c r="DU522" s="81"/>
      <c r="DV522" s="72"/>
      <c r="DW522" s="72"/>
      <c r="DX522" s="72"/>
      <c r="DY522" s="72"/>
      <c r="DZ522" s="74"/>
      <c r="EA522" s="68"/>
      <c r="EB522" s="68"/>
      <c r="EC522" s="68"/>
      <c r="ED522" s="68"/>
      <c r="EE522" s="68"/>
      <c r="EF522" s="68"/>
      <c r="EG522" s="68"/>
      <c r="EH522" s="68"/>
      <c r="EI522" s="68"/>
      <c r="EJ522" s="68"/>
      <c r="EK522" s="68"/>
    </row>
    <row r="523" spans="1:141" ht="30" customHeight="1">
      <c r="A523" s="3" t="s">
        <v>4104</v>
      </c>
      <c r="B523" s="84">
        <v>2026</v>
      </c>
      <c r="C523" s="85" t="s">
        <v>5934</v>
      </c>
      <c r="D523" s="85"/>
      <c r="E523" s="85" t="s">
        <v>125</v>
      </c>
      <c r="F523" s="85">
        <v>147455</v>
      </c>
      <c r="G523" s="89">
        <v>46031</v>
      </c>
      <c r="H523" s="85" t="s">
        <v>5935</v>
      </c>
      <c r="I523" s="85" t="s">
        <v>5936</v>
      </c>
      <c r="J523" s="92" t="s">
        <v>5937</v>
      </c>
      <c r="K523" s="92" t="s">
        <v>5938</v>
      </c>
      <c r="L523" s="85" t="s">
        <v>5939</v>
      </c>
      <c r="M523" s="85" t="s">
        <v>5940</v>
      </c>
      <c r="N523" s="85">
        <v>80111700</v>
      </c>
      <c r="O523" s="85" t="s">
        <v>5941</v>
      </c>
      <c r="P523" s="85" t="s">
        <v>5942</v>
      </c>
      <c r="Q523" s="85">
        <v>187</v>
      </c>
      <c r="R523" s="89">
        <v>46031</v>
      </c>
      <c r="S523" s="85">
        <v>1745</v>
      </c>
      <c r="T523" s="89">
        <v>46044</v>
      </c>
      <c r="U523" s="85" t="s">
        <v>4823</v>
      </c>
      <c r="V523" s="85" t="s">
        <v>135</v>
      </c>
      <c r="W523" s="85" t="s">
        <v>136</v>
      </c>
      <c r="X523" s="85">
        <v>1</v>
      </c>
      <c r="Y523" s="85" t="s">
        <v>5943</v>
      </c>
      <c r="Z523" s="85" t="s">
        <v>5939</v>
      </c>
      <c r="AA523" s="85" t="s">
        <v>138</v>
      </c>
      <c r="AB523" s="85" t="s">
        <v>139</v>
      </c>
      <c r="AC523" s="85" t="s">
        <v>203</v>
      </c>
      <c r="AD523" s="85"/>
      <c r="AE523" s="85">
        <v>1019009033</v>
      </c>
      <c r="AF523" s="85">
        <v>4</v>
      </c>
      <c r="AG523" s="89">
        <v>31657</v>
      </c>
      <c r="AH523" s="85" t="s">
        <v>5944</v>
      </c>
      <c r="AI523" s="85" t="e">
        <v>#REF!</v>
      </c>
      <c r="AJ523" s="92">
        <v>3222553741</v>
      </c>
      <c r="AK523" s="85" t="s">
        <v>5945</v>
      </c>
      <c r="AL523" s="85" t="s">
        <v>3187</v>
      </c>
      <c r="AM523" s="85" t="s">
        <v>144</v>
      </c>
      <c r="AN523" s="85" t="s">
        <v>4826</v>
      </c>
      <c r="AO523" s="85">
        <v>52371623</v>
      </c>
      <c r="AP523" s="85" t="s">
        <v>4827</v>
      </c>
      <c r="AQ523" s="85"/>
      <c r="AR523" s="85"/>
      <c r="AS523" s="89">
        <v>46062</v>
      </c>
      <c r="AT523" s="85"/>
      <c r="AU523" s="85"/>
      <c r="AV523" s="85"/>
      <c r="AW523" s="85"/>
      <c r="AX523" s="85" t="s">
        <v>4828</v>
      </c>
      <c r="AY523" s="85" t="s">
        <v>147</v>
      </c>
      <c r="AZ523" s="105">
        <v>46041</v>
      </c>
      <c r="BA523" s="105">
        <v>46042</v>
      </c>
      <c r="BB523" s="115">
        <v>46432000</v>
      </c>
      <c r="BC523" s="105">
        <v>46048</v>
      </c>
      <c r="BD523" s="105">
        <v>46290</v>
      </c>
      <c r="BE523" s="105">
        <v>46290</v>
      </c>
      <c r="BF523" s="122"/>
      <c r="BG523" s="85" t="s">
        <v>929</v>
      </c>
      <c r="BH523" s="110">
        <v>5804000</v>
      </c>
      <c r="BI523" s="85"/>
      <c r="BJ523" s="85"/>
      <c r="BK523" s="85"/>
      <c r="BL523" s="85"/>
      <c r="BM523" s="85"/>
      <c r="BN523" s="85"/>
      <c r="BO523" s="85"/>
      <c r="BP523" s="85"/>
      <c r="BQ523" s="85"/>
      <c r="BR523" s="85"/>
      <c r="BS523" s="85"/>
      <c r="BT523" s="85"/>
      <c r="BU523" s="85"/>
      <c r="BV523" s="85"/>
      <c r="BW523" s="85"/>
      <c r="BX523" s="85"/>
      <c r="BY523" s="85"/>
      <c r="BZ523" s="85"/>
      <c r="CA523" s="85"/>
      <c r="CB523" s="85"/>
      <c r="CC523" s="85"/>
      <c r="CD523" s="85"/>
      <c r="CE523" s="85"/>
      <c r="CF523" s="85"/>
      <c r="CG523" s="85"/>
      <c r="CH523" s="85"/>
      <c r="CI523" s="85"/>
      <c r="CJ523" s="85"/>
      <c r="CK523" s="85"/>
      <c r="CL523" s="85">
        <v>0</v>
      </c>
      <c r="CM523" s="110">
        <v>46432000</v>
      </c>
      <c r="CN523" s="85"/>
      <c r="CO523" s="89">
        <v>46290</v>
      </c>
      <c r="CP523" s="89">
        <f t="shared" si="20"/>
        <v>46470</v>
      </c>
      <c r="CQ523" s="115">
        <v>46432000</v>
      </c>
      <c r="CR523" s="85" t="s">
        <v>223</v>
      </c>
      <c r="CS523" s="89">
        <v>46042</v>
      </c>
      <c r="CT523" s="128">
        <v>2146101131532</v>
      </c>
      <c r="CU523" s="85"/>
      <c r="CV523" s="85"/>
      <c r="CW523" s="85" t="s">
        <v>5063</v>
      </c>
      <c r="CX523" s="85" t="s">
        <v>203</v>
      </c>
      <c r="CY523" s="85" t="s">
        <v>5946</v>
      </c>
      <c r="CZ523" s="85">
        <v>2309</v>
      </c>
      <c r="DA523" s="85" t="s">
        <v>4831</v>
      </c>
      <c r="DB523" s="85">
        <v>1</v>
      </c>
      <c r="DC523" s="85" t="s">
        <v>153</v>
      </c>
      <c r="DD523" s="85"/>
      <c r="DE523" s="85"/>
      <c r="DF523" s="85"/>
      <c r="DG523" s="85"/>
      <c r="DH523" s="85"/>
      <c r="DI523" s="85"/>
      <c r="DJ523" s="85"/>
      <c r="DK523" s="85"/>
      <c r="DL523" s="85"/>
      <c r="DM523" s="85"/>
      <c r="DN523" s="85"/>
      <c r="DO523" s="85"/>
      <c r="DP523" s="85"/>
      <c r="DQ523" s="85"/>
      <c r="DR523" s="85"/>
      <c r="DS523" s="85"/>
      <c r="DT523" s="86"/>
      <c r="DU523" s="81"/>
      <c r="DV523" s="72"/>
      <c r="DW523" s="72"/>
      <c r="DX523" s="72"/>
      <c r="DY523" s="72"/>
      <c r="DZ523" s="74"/>
      <c r="EA523" s="68"/>
      <c r="EB523" s="68"/>
      <c r="EC523" s="68"/>
      <c r="ED523" s="68"/>
      <c r="EE523" s="68"/>
      <c r="EF523" s="68"/>
      <c r="EG523" s="68"/>
      <c r="EH523" s="68"/>
      <c r="EI523" s="68"/>
      <c r="EJ523" s="68"/>
      <c r="EK523" s="68"/>
    </row>
    <row r="524" spans="1:141" ht="30" customHeight="1">
      <c r="A524" s="3" t="s">
        <v>4104</v>
      </c>
      <c r="B524" s="84">
        <v>2026</v>
      </c>
      <c r="C524" s="85" t="s">
        <v>5947</v>
      </c>
      <c r="D524" s="85"/>
      <c r="E524" s="85" t="s">
        <v>125</v>
      </c>
      <c r="F524" s="85">
        <v>144880</v>
      </c>
      <c r="G524" s="89">
        <v>46031</v>
      </c>
      <c r="H524" s="85" t="s">
        <v>1677</v>
      </c>
      <c r="I524" s="85" t="s">
        <v>5948</v>
      </c>
      <c r="J524" s="92" t="s">
        <v>5949</v>
      </c>
      <c r="K524" s="92" t="s">
        <v>5950</v>
      </c>
      <c r="L524" s="85" t="s">
        <v>5951</v>
      </c>
      <c r="M524" s="85" t="s">
        <v>1682</v>
      </c>
      <c r="N524" s="85">
        <v>80111700</v>
      </c>
      <c r="O524" s="85" t="s">
        <v>1683</v>
      </c>
      <c r="P524" s="85" t="s">
        <v>5952</v>
      </c>
      <c r="Q524" s="85">
        <v>122</v>
      </c>
      <c r="R524" s="89">
        <v>46028</v>
      </c>
      <c r="S524" s="85">
        <v>1820</v>
      </c>
      <c r="T524" s="89">
        <v>46048</v>
      </c>
      <c r="U524" s="85" t="s">
        <v>134</v>
      </c>
      <c r="V524" s="85" t="s">
        <v>135</v>
      </c>
      <c r="W524" s="85" t="s">
        <v>136</v>
      </c>
      <c r="X524" s="85">
        <v>1</v>
      </c>
      <c r="Y524" s="85" t="s">
        <v>5953</v>
      </c>
      <c r="Z524" s="85" t="s">
        <v>5951</v>
      </c>
      <c r="AA524" s="85" t="s">
        <v>138</v>
      </c>
      <c r="AB524" s="85" t="s">
        <v>164</v>
      </c>
      <c r="AC524" s="85" t="s">
        <v>3406</v>
      </c>
      <c r="AD524" s="85"/>
      <c r="AE524" s="85">
        <v>79954201</v>
      </c>
      <c r="AF524" s="85">
        <v>5</v>
      </c>
      <c r="AG524" s="89">
        <v>29257</v>
      </c>
      <c r="AH524" s="85" t="s">
        <v>5954</v>
      </c>
      <c r="AI524" s="85"/>
      <c r="AJ524" s="92">
        <v>0</v>
      </c>
      <c r="AK524" s="85" t="s">
        <v>5955</v>
      </c>
      <c r="AL524" s="85" t="s">
        <v>3187</v>
      </c>
      <c r="AM524" s="85" t="s">
        <v>144</v>
      </c>
      <c r="AN524" s="85" t="s">
        <v>1624</v>
      </c>
      <c r="AO524" s="85">
        <v>1100686093</v>
      </c>
      <c r="AP524" s="85" t="s">
        <v>1625</v>
      </c>
      <c r="AQ524" s="85"/>
      <c r="AR524" s="85"/>
      <c r="AS524" s="89">
        <v>46062</v>
      </c>
      <c r="AT524" s="85"/>
      <c r="AU524" s="85"/>
      <c r="AV524" s="85"/>
      <c r="AW524" s="85"/>
      <c r="AX524" s="85" t="s">
        <v>1626</v>
      </c>
      <c r="AY524" s="85" t="s">
        <v>147</v>
      </c>
      <c r="AZ524" s="105">
        <v>46036</v>
      </c>
      <c r="BA524" s="105">
        <v>46042</v>
      </c>
      <c r="BB524" s="115">
        <v>63352000</v>
      </c>
      <c r="BC524" s="105">
        <v>46048</v>
      </c>
      <c r="BD524" s="105">
        <v>46290</v>
      </c>
      <c r="BE524" s="105">
        <f t="shared" ref="BE524:BE530" si="21">$CO524</f>
        <v>46290</v>
      </c>
      <c r="BF524" s="122"/>
      <c r="BG524" s="85" t="s">
        <v>929</v>
      </c>
      <c r="BH524" s="110">
        <v>7919000</v>
      </c>
      <c r="BI524" s="85"/>
      <c r="BJ524" s="85"/>
      <c r="BK524" s="85"/>
      <c r="BL524" s="85"/>
      <c r="BM524" s="85"/>
      <c r="BN524" s="85"/>
      <c r="BO524" s="85"/>
      <c r="BP524" s="85"/>
      <c r="BQ524" s="85"/>
      <c r="BR524" s="85"/>
      <c r="BS524" s="85"/>
      <c r="BT524" s="85"/>
      <c r="BU524" s="85"/>
      <c r="BV524" s="85"/>
      <c r="BW524" s="85"/>
      <c r="BX524" s="85"/>
      <c r="BY524" s="85"/>
      <c r="BZ524" s="85"/>
      <c r="CA524" s="85"/>
      <c r="CB524" s="85"/>
      <c r="CC524" s="85"/>
      <c r="CD524" s="85"/>
      <c r="CE524" s="85"/>
      <c r="CF524" s="85"/>
      <c r="CG524" s="85"/>
      <c r="CH524" s="85"/>
      <c r="CI524" s="85"/>
      <c r="CJ524" s="85"/>
      <c r="CK524" s="85"/>
      <c r="CL524" s="85">
        <v>0</v>
      </c>
      <c r="CM524" s="110">
        <v>63352000</v>
      </c>
      <c r="CN524" s="85"/>
      <c r="CO524" s="89">
        <v>46290</v>
      </c>
      <c r="CP524" s="89">
        <f t="shared" si="20"/>
        <v>46470</v>
      </c>
      <c r="CQ524" s="115">
        <v>63352000</v>
      </c>
      <c r="CR524" s="85" t="s">
        <v>223</v>
      </c>
      <c r="CS524" s="89">
        <v>46043</v>
      </c>
      <c r="CT524" s="128">
        <v>2146101132208</v>
      </c>
      <c r="CU524" s="85"/>
      <c r="CV524" s="85"/>
      <c r="CW524" s="85" t="s">
        <v>1688</v>
      </c>
      <c r="CX524" s="85" t="s">
        <v>3406</v>
      </c>
      <c r="CY524" s="85" t="s">
        <v>957</v>
      </c>
      <c r="CZ524" s="85">
        <v>2537</v>
      </c>
      <c r="DA524" s="85" t="s">
        <v>152</v>
      </c>
      <c r="DB524" s="85">
        <v>5</v>
      </c>
      <c r="DC524" s="85" t="s">
        <v>153</v>
      </c>
      <c r="DD524" s="85"/>
      <c r="DE524" s="85"/>
      <c r="DF524" s="85"/>
      <c r="DG524" s="85"/>
      <c r="DH524" s="85"/>
      <c r="DI524" s="85"/>
      <c r="DJ524" s="85"/>
      <c r="DK524" s="85"/>
      <c r="DL524" s="85"/>
      <c r="DM524" s="85"/>
      <c r="DN524" s="85"/>
      <c r="DO524" s="85"/>
      <c r="DP524" s="85"/>
      <c r="DQ524" s="85"/>
      <c r="DR524" s="85"/>
      <c r="DS524" s="85"/>
      <c r="DT524" s="86"/>
      <c r="DU524" s="81"/>
      <c r="DV524" s="72"/>
      <c r="DW524" s="72"/>
      <c r="DX524" s="72"/>
      <c r="DY524" s="72"/>
      <c r="DZ524" s="74"/>
      <c r="EA524" s="68"/>
      <c r="EB524" s="68"/>
      <c r="EC524" s="68"/>
      <c r="ED524" s="68"/>
      <c r="EE524" s="68"/>
      <c r="EF524" s="68"/>
      <c r="EG524" s="68"/>
      <c r="EH524" s="68"/>
      <c r="EI524" s="68"/>
      <c r="EJ524" s="68"/>
      <c r="EK524" s="68"/>
    </row>
    <row r="525" spans="1:141" ht="30" customHeight="1">
      <c r="A525" s="3" t="s">
        <v>4104</v>
      </c>
      <c r="B525" s="84">
        <v>2026</v>
      </c>
      <c r="C525" s="85" t="s">
        <v>5956</v>
      </c>
      <c r="D525" s="85"/>
      <c r="E525" s="85" t="s">
        <v>125</v>
      </c>
      <c r="F525" s="85">
        <v>147189</v>
      </c>
      <c r="G525" s="89">
        <v>46038</v>
      </c>
      <c r="H525" s="85" t="s">
        <v>5957</v>
      </c>
      <c r="I525" s="85" t="s">
        <v>5958</v>
      </c>
      <c r="J525" s="92" t="s">
        <v>5959</v>
      </c>
      <c r="K525" s="92" t="s">
        <v>5960</v>
      </c>
      <c r="L525" s="85" t="s">
        <v>5961</v>
      </c>
      <c r="M525" s="85" t="s">
        <v>5962</v>
      </c>
      <c r="N525" s="85">
        <v>80111700</v>
      </c>
      <c r="O525" s="85" t="s">
        <v>5963</v>
      </c>
      <c r="P525" s="85" t="s">
        <v>5964</v>
      </c>
      <c r="Q525" s="85">
        <v>1413</v>
      </c>
      <c r="R525" s="89">
        <v>46037</v>
      </c>
      <c r="S525" s="85">
        <v>1891</v>
      </c>
      <c r="T525" s="89">
        <v>46050</v>
      </c>
      <c r="U525" s="85" t="s">
        <v>5965</v>
      </c>
      <c r="V525" s="85" t="s">
        <v>135</v>
      </c>
      <c r="W525" s="85" t="s">
        <v>136</v>
      </c>
      <c r="X525" s="85">
        <v>1</v>
      </c>
      <c r="Y525" s="85" t="s">
        <v>5966</v>
      </c>
      <c r="Z525" s="85" t="s">
        <v>5961</v>
      </c>
      <c r="AA525" s="85" t="s">
        <v>138</v>
      </c>
      <c r="AB525" s="85" t="s">
        <v>139</v>
      </c>
      <c r="AC525" s="85" t="s">
        <v>5709</v>
      </c>
      <c r="AD525" s="85"/>
      <c r="AE525" s="85">
        <v>52225347</v>
      </c>
      <c r="AF525" s="85">
        <v>6</v>
      </c>
      <c r="AG525" s="89">
        <v>26973</v>
      </c>
      <c r="AH525" s="85" t="s">
        <v>5967</v>
      </c>
      <c r="AI525" s="85"/>
      <c r="AJ525" s="92">
        <v>0</v>
      </c>
      <c r="AK525" s="85" t="s">
        <v>5968</v>
      </c>
      <c r="AL525" s="85" t="s">
        <v>3187</v>
      </c>
      <c r="AM525" s="85" t="s">
        <v>234</v>
      </c>
      <c r="AN525" s="85" t="s">
        <v>1360</v>
      </c>
      <c r="AO525" s="85">
        <v>33377780</v>
      </c>
      <c r="AP525" s="85" t="s">
        <v>1361</v>
      </c>
      <c r="AQ525" s="85"/>
      <c r="AR525" s="85"/>
      <c r="AS525" s="89">
        <v>46062</v>
      </c>
      <c r="AT525" s="85"/>
      <c r="AU525" s="85"/>
      <c r="AV525" s="85"/>
      <c r="AW525" s="85"/>
      <c r="AX525" s="85" t="s">
        <v>1362</v>
      </c>
      <c r="AY525" s="85" t="s">
        <v>147</v>
      </c>
      <c r="AZ525" s="105">
        <v>46048</v>
      </c>
      <c r="BA525" s="105">
        <v>46049</v>
      </c>
      <c r="BB525" s="115">
        <v>63352000</v>
      </c>
      <c r="BC525" s="105">
        <v>46055</v>
      </c>
      <c r="BD525" s="105">
        <v>46296</v>
      </c>
      <c r="BE525" s="105">
        <f t="shared" si="21"/>
        <v>46296</v>
      </c>
      <c r="BF525" s="122"/>
      <c r="BG525" s="85" t="s">
        <v>929</v>
      </c>
      <c r="BH525" s="110">
        <v>7919000</v>
      </c>
      <c r="BI525" s="85"/>
      <c r="BJ525" s="85"/>
      <c r="BK525" s="85"/>
      <c r="BL525" s="85"/>
      <c r="BM525" s="85"/>
      <c r="BN525" s="85"/>
      <c r="BO525" s="85"/>
      <c r="BP525" s="85"/>
      <c r="BQ525" s="85"/>
      <c r="BR525" s="85"/>
      <c r="BS525" s="85"/>
      <c r="BT525" s="85"/>
      <c r="BU525" s="85"/>
      <c r="BV525" s="85"/>
      <c r="BW525" s="85"/>
      <c r="BX525" s="85"/>
      <c r="BY525" s="85"/>
      <c r="BZ525" s="85"/>
      <c r="CA525" s="85"/>
      <c r="CB525" s="85"/>
      <c r="CC525" s="85"/>
      <c r="CD525" s="85"/>
      <c r="CE525" s="85"/>
      <c r="CF525" s="85"/>
      <c r="CG525" s="85"/>
      <c r="CH525" s="85"/>
      <c r="CI525" s="85"/>
      <c r="CJ525" s="85"/>
      <c r="CK525" s="85"/>
      <c r="CL525" s="85">
        <v>0</v>
      </c>
      <c r="CM525" s="110">
        <v>63352000</v>
      </c>
      <c r="CN525" s="85"/>
      <c r="CO525" s="89">
        <v>46296</v>
      </c>
      <c r="CP525" s="89">
        <f t="shared" si="20"/>
        <v>46476</v>
      </c>
      <c r="CQ525" s="115">
        <v>63352000</v>
      </c>
      <c r="CR525" s="85" t="s">
        <v>149</v>
      </c>
      <c r="CS525" s="89">
        <v>46049</v>
      </c>
      <c r="CT525" s="128">
        <v>1446101165587</v>
      </c>
      <c r="CU525" s="85"/>
      <c r="CV525" s="85"/>
      <c r="CW525" s="85" t="s">
        <v>5969</v>
      </c>
      <c r="CX525" s="85" t="s">
        <v>5709</v>
      </c>
      <c r="CY525" s="85" t="s">
        <v>5970</v>
      </c>
      <c r="CZ525" s="85">
        <v>2524</v>
      </c>
      <c r="DA525" s="85" t="s">
        <v>5971</v>
      </c>
      <c r="DB525" s="85">
        <v>5</v>
      </c>
      <c r="DC525" s="85" t="s">
        <v>153</v>
      </c>
      <c r="DD525" s="85"/>
      <c r="DE525" s="85"/>
      <c r="DF525" s="85"/>
      <c r="DG525" s="85"/>
      <c r="DH525" s="85"/>
      <c r="DI525" s="85"/>
      <c r="DJ525" s="85"/>
      <c r="DK525" s="85"/>
      <c r="DL525" s="85"/>
      <c r="DM525" s="85"/>
      <c r="DN525" s="85"/>
      <c r="DO525" s="85"/>
      <c r="DP525" s="85"/>
      <c r="DQ525" s="85"/>
      <c r="DR525" s="85"/>
      <c r="DS525" s="85"/>
      <c r="DT525" s="86"/>
      <c r="DU525" s="81"/>
      <c r="DV525" s="72"/>
      <c r="DW525" s="72"/>
      <c r="DX525" s="72"/>
      <c r="DY525" s="72"/>
      <c r="DZ525" s="74"/>
      <c r="EA525" s="68"/>
      <c r="EB525" s="68"/>
      <c r="EC525" s="68"/>
      <c r="ED525" s="68"/>
      <c r="EE525" s="68"/>
      <c r="EF525" s="68"/>
      <c r="EG525" s="68"/>
      <c r="EH525" s="68"/>
      <c r="EI525" s="68"/>
      <c r="EJ525" s="68"/>
      <c r="EK525" s="68"/>
    </row>
    <row r="526" spans="1:141" ht="30" customHeight="1">
      <c r="A526" s="3" t="s">
        <v>4104</v>
      </c>
      <c r="B526" s="84">
        <v>2026</v>
      </c>
      <c r="C526" s="85" t="s">
        <v>5972</v>
      </c>
      <c r="D526" s="85"/>
      <c r="E526" s="85" t="s">
        <v>125</v>
      </c>
      <c r="F526" s="85">
        <v>147350</v>
      </c>
      <c r="G526" s="89">
        <v>46030</v>
      </c>
      <c r="H526" s="85" t="s">
        <v>3740</v>
      </c>
      <c r="I526" s="85" t="s">
        <v>5973</v>
      </c>
      <c r="J526" s="92" t="s">
        <v>5974</v>
      </c>
      <c r="K526" s="92" t="s">
        <v>5975</v>
      </c>
      <c r="L526" s="85" t="s">
        <v>5976</v>
      </c>
      <c r="M526" s="85" t="s">
        <v>3745</v>
      </c>
      <c r="N526" s="85">
        <v>80111700</v>
      </c>
      <c r="O526" s="85" t="s">
        <v>3746</v>
      </c>
      <c r="P526" s="85" t="s">
        <v>5977</v>
      </c>
      <c r="Q526" s="85">
        <v>155</v>
      </c>
      <c r="R526" s="89">
        <v>46030</v>
      </c>
      <c r="S526" s="85">
        <v>1889</v>
      </c>
      <c r="T526" s="89">
        <v>46050</v>
      </c>
      <c r="U526" s="85" t="s">
        <v>3609</v>
      </c>
      <c r="V526" s="85" t="s">
        <v>135</v>
      </c>
      <c r="W526" s="85" t="s">
        <v>460</v>
      </c>
      <c r="X526" s="85">
        <v>1</v>
      </c>
      <c r="Y526" s="85" t="s">
        <v>5978</v>
      </c>
      <c r="Z526" s="85" t="s">
        <v>5976</v>
      </c>
      <c r="AA526" s="85" t="s">
        <v>138</v>
      </c>
      <c r="AB526" s="85" t="s">
        <v>139</v>
      </c>
      <c r="AC526" s="85" t="s">
        <v>218</v>
      </c>
      <c r="AD526" s="85"/>
      <c r="AE526" s="85">
        <v>52584801</v>
      </c>
      <c r="AF526" s="85">
        <v>8</v>
      </c>
      <c r="AG526" s="89">
        <v>25929</v>
      </c>
      <c r="AH526" s="85" t="s">
        <v>5979</v>
      </c>
      <c r="AI526" s="85"/>
      <c r="AJ526" s="92">
        <v>0</v>
      </c>
      <c r="AK526" s="85" t="s">
        <v>5980</v>
      </c>
      <c r="AL526" s="85" t="s">
        <v>3187</v>
      </c>
      <c r="AM526" s="85" t="s">
        <v>222</v>
      </c>
      <c r="AN526" s="85" t="s">
        <v>3712</v>
      </c>
      <c r="AO526" s="85">
        <v>79553844</v>
      </c>
      <c r="AP526" s="85" t="s">
        <v>3713</v>
      </c>
      <c r="AQ526" s="85"/>
      <c r="AR526" s="85"/>
      <c r="AS526" s="89">
        <v>46062</v>
      </c>
      <c r="AT526" s="85"/>
      <c r="AU526" s="85"/>
      <c r="AV526" s="85"/>
      <c r="AW526" s="85"/>
      <c r="AX526" s="85" t="s">
        <v>3714</v>
      </c>
      <c r="AY526" s="85" t="s">
        <v>147</v>
      </c>
      <c r="AZ526" s="105">
        <v>46031</v>
      </c>
      <c r="BA526" s="105">
        <v>46049</v>
      </c>
      <c r="BB526" s="115">
        <v>17000000</v>
      </c>
      <c r="BC526" s="105">
        <v>46056</v>
      </c>
      <c r="BD526" s="105">
        <v>46297</v>
      </c>
      <c r="BE526" s="105">
        <f t="shared" si="21"/>
        <v>46297</v>
      </c>
      <c r="BF526" s="122"/>
      <c r="BG526" s="85" t="s">
        <v>929</v>
      </c>
      <c r="BH526" s="110">
        <v>2125000</v>
      </c>
      <c r="BI526" s="85"/>
      <c r="BJ526" s="85"/>
      <c r="BK526" s="85"/>
      <c r="BL526" s="85"/>
      <c r="BM526" s="85"/>
      <c r="BN526" s="85"/>
      <c r="BO526" s="85"/>
      <c r="BP526" s="85"/>
      <c r="BQ526" s="85"/>
      <c r="BR526" s="85"/>
      <c r="BS526" s="85"/>
      <c r="BT526" s="85"/>
      <c r="BU526" s="85"/>
      <c r="BV526" s="85"/>
      <c r="BW526" s="85"/>
      <c r="BX526" s="85"/>
      <c r="BY526" s="85"/>
      <c r="BZ526" s="85"/>
      <c r="CA526" s="85"/>
      <c r="CB526" s="85"/>
      <c r="CC526" s="85"/>
      <c r="CD526" s="85"/>
      <c r="CE526" s="85"/>
      <c r="CF526" s="85"/>
      <c r="CG526" s="85"/>
      <c r="CH526" s="85"/>
      <c r="CI526" s="85"/>
      <c r="CJ526" s="85"/>
      <c r="CK526" s="85"/>
      <c r="CL526" s="85">
        <v>0</v>
      </c>
      <c r="CM526" s="110">
        <v>17000000</v>
      </c>
      <c r="CN526" s="85"/>
      <c r="CO526" s="89">
        <v>46297</v>
      </c>
      <c r="CP526" s="89">
        <f t="shared" si="20"/>
        <v>46477</v>
      </c>
      <c r="CQ526" s="115">
        <v>17000000</v>
      </c>
      <c r="CR526" s="85" t="s">
        <v>149</v>
      </c>
      <c r="CS526" s="89">
        <v>46050</v>
      </c>
      <c r="CT526" s="128">
        <v>1146101104285</v>
      </c>
      <c r="CU526" s="85"/>
      <c r="CV526" s="85"/>
      <c r="CW526" s="85" t="s">
        <v>3752</v>
      </c>
      <c r="CX526" s="85" t="s">
        <v>218</v>
      </c>
      <c r="CY526" s="85" t="s">
        <v>957</v>
      </c>
      <c r="CZ526" s="85">
        <v>2583</v>
      </c>
      <c r="DA526" s="85" t="s">
        <v>3614</v>
      </c>
      <c r="DB526" s="85">
        <v>5</v>
      </c>
      <c r="DC526" s="85" t="s">
        <v>153</v>
      </c>
      <c r="DD526" s="85"/>
      <c r="DE526" s="85"/>
      <c r="DF526" s="85"/>
      <c r="DG526" s="85"/>
      <c r="DH526" s="85"/>
      <c r="DI526" s="85"/>
      <c r="DJ526" s="85"/>
      <c r="DK526" s="85"/>
      <c r="DL526" s="85"/>
      <c r="DM526" s="85"/>
      <c r="DN526" s="85"/>
      <c r="DO526" s="85"/>
      <c r="DP526" s="85"/>
      <c r="DQ526" s="85"/>
      <c r="DR526" s="85"/>
      <c r="DS526" s="85"/>
      <c r="DT526" s="86"/>
      <c r="DU526" s="81"/>
      <c r="DV526" s="72"/>
      <c r="DW526" s="72"/>
      <c r="DX526" s="72"/>
      <c r="DY526" s="72"/>
      <c r="DZ526" s="74"/>
      <c r="EA526" s="68"/>
      <c r="EB526" s="68"/>
      <c r="EC526" s="68"/>
      <c r="ED526" s="68"/>
      <c r="EE526" s="68"/>
      <c r="EF526" s="68"/>
      <c r="EG526" s="68"/>
      <c r="EH526" s="68"/>
      <c r="EI526" s="68"/>
      <c r="EJ526" s="68"/>
      <c r="EK526" s="68"/>
    </row>
    <row r="527" spans="1:141" ht="30" customHeight="1">
      <c r="A527" s="3" t="s">
        <v>4104</v>
      </c>
      <c r="B527" s="84">
        <v>2026</v>
      </c>
      <c r="C527" s="85" t="s">
        <v>5981</v>
      </c>
      <c r="D527" s="85"/>
      <c r="E527" s="85" t="s">
        <v>125</v>
      </c>
      <c r="F527" s="85">
        <v>147350</v>
      </c>
      <c r="G527" s="89">
        <v>46031</v>
      </c>
      <c r="H527" s="85" t="s">
        <v>3740</v>
      </c>
      <c r="I527" s="85" t="s">
        <v>5982</v>
      </c>
      <c r="J527" s="92" t="s">
        <v>5983</v>
      </c>
      <c r="K527" s="92" t="s">
        <v>5984</v>
      </c>
      <c r="L527" s="85" t="s">
        <v>5985</v>
      </c>
      <c r="M527" s="85" t="s">
        <v>3745</v>
      </c>
      <c r="N527" s="85">
        <v>80111700</v>
      </c>
      <c r="O527" s="85" t="s">
        <v>3746</v>
      </c>
      <c r="P527" s="85" t="s">
        <v>5986</v>
      </c>
      <c r="Q527" s="85">
        <v>155</v>
      </c>
      <c r="R527" s="89">
        <v>46030</v>
      </c>
      <c r="S527" s="85">
        <v>2006</v>
      </c>
      <c r="T527" s="89">
        <v>46056</v>
      </c>
      <c r="U527" s="85" t="s">
        <v>3609</v>
      </c>
      <c r="V527" s="85" t="s">
        <v>135</v>
      </c>
      <c r="W527" s="85" t="s">
        <v>460</v>
      </c>
      <c r="X527" s="85">
        <v>1</v>
      </c>
      <c r="Y527" s="85" t="s">
        <v>5913</v>
      </c>
      <c r="Z527" s="85" t="s">
        <v>5985</v>
      </c>
      <c r="AA527" s="85" t="s">
        <v>138</v>
      </c>
      <c r="AB527" s="85" t="s">
        <v>164</v>
      </c>
      <c r="AC527" s="85" t="s">
        <v>218</v>
      </c>
      <c r="AD527" s="85"/>
      <c r="AE527" s="85">
        <v>80256828</v>
      </c>
      <c r="AF527" s="85">
        <v>1</v>
      </c>
      <c r="AG527" s="89">
        <v>30423</v>
      </c>
      <c r="AH527" s="85" t="s">
        <v>5987</v>
      </c>
      <c r="AI527" s="85"/>
      <c r="AJ527" s="92">
        <v>0</v>
      </c>
      <c r="AK527" s="85" t="s">
        <v>5988</v>
      </c>
      <c r="AL527" s="85" t="s">
        <v>3187</v>
      </c>
      <c r="AM527" s="85" t="s">
        <v>222</v>
      </c>
      <c r="AN527" s="85" t="s">
        <v>3712</v>
      </c>
      <c r="AO527" s="85">
        <v>79553844</v>
      </c>
      <c r="AP527" s="85" t="s">
        <v>3713</v>
      </c>
      <c r="AQ527" s="85"/>
      <c r="AR527" s="85"/>
      <c r="AS527" s="89">
        <v>46062</v>
      </c>
      <c r="AT527" s="85"/>
      <c r="AU527" s="85"/>
      <c r="AV527" s="85"/>
      <c r="AW527" s="85"/>
      <c r="AX527" s="85" t="s">
        <v>3714</v>
      </c>
      <c r="AY527" s="85" t="s">
        <v>147</v>
      </c>
      <c r="AZ527" s="105">
        <v>46031</v>
      </c>
      <c r="BA527" s="105">
        <v>46052</v>
      </c>
      <c r="BB527" s="115">
        <v>17000000</v>
      </c>
      <c r="BC527" s="105">
        <v>46062</v>
      </c>
      <c r="BD527" s="105">
        <v>46303</v>
      </c>
      <c r="BE527" s="105">
        <f t="shared" si="21"/>
        <v>46303</v>
      </c>
      <c r="BF527" s="122"/>
      <c r="BG527" s="85" t="s">
        <v>929</v>
      </c>
      <c r="BH527" s="110">
        <v>2125000</v>
      </c>
      <c r="BI527" s="85"/>
      <c r="BJ527" s="85"/>
      <c r="BK527" s="85"/>
      <c r="BL527" s="85"/>
      <c r="BM527" s="85"/>
      <c r="BN527" s="85"/>
      <c r="BO527" s="85"/>
      <c r="BP527" s="85"/>
      <c r="BQ527" s="85"/>
      <c r="BR527" s="85"/>
      <c r="BS527" s="85"/>
      <c r="BT527" s="85"/>
      <c r="BU527" s="85"/>
      <c r="BV527" s="85"/>
      <c r="BW527" s="85"/>
      <c r="BX527" s="85"/>
      <c r="BY527" s="85"/>
      <c r="BZ527" s="85"/>
      <c r="CA527" s="85"/>
      <c r="CB527" s="85"/>
      <c r="CC527" s="85"/>
      <c r="CD527" s="85"/>
      <c r="CE527" s="85"/>
      <c r="CF527" s="85"/>
      <c r="CG527" s="85"/>
      <c r="CH527" s="85"/>
      <c r="CI527" s="85"/>
      <c r="CJ527" s="85"/>
      <c r="CK527" s="85"/>
      <c r="CL527" s="85">
        <v>0</v>
      </c>
      <c r="CM527" s="110">
        <v>17000000</v>
      </c>
      <c r="CN527" s="85"/>
      <c r="CO527" s="89">
        <v>46303</v>
      </c>
      <c r="CP527" s="89">
        <f t="shared" si="20"/>
        <v>46483</v>
      </c>
      <c r="CQ527" s="115">
        <v>17000000</v>
      </c>
      <c r="CR527" s="85" t="s">
        <v>5989</v>
      </c>
      <c r="CS527" s="89">
        <v>46055</v>
      </c>
      <c r="CT527" s="128">
        <v>1146101107219</v>
      </c>
      <c r="CU527" s="85"/>
      <c r="CV527" s="85"/>
      <c r="CW527" s="85" t="s">
        <v>3752</v>
      </c>
      <c r="CX527" s="85" t="s">
        <v>218</v>
      </c>
      <c r="CY527" s="85" t="s">
        <v>957</v>
      </c>
      <c r="CZ527" s="85">
        <v>2583</v>
      </c>
      <c r="DA527" s="85" t="s">
        <v>3614</v>
      </c>
      <c r="DB527" s="85">
        <v>5</v>
      </c>
      <c r="DC527" s="85" t="s">
        <v>153</v>
      </c>
      <c r="DD527" s="85"/>
      <c r="DE527" s="85"/>
      <c r="DF527" s="85"/>
      <c r="DG527" s="85"/>
      <c r="DH527" s="85"/>
      <c r="DI527" s="85"/>
      <c r="DJ527" s="85"/>
      <c r="DK527" s="85"/>
      <c r="DL527" s="85"/>
      <c r="DM527" s="85"/>
      <c r="DN527" s="85"/>
      <c r="DO527" s="85"/>
      <c r="DP527" s="85"/>
      <c r="DQ527" s="85"/>
      <c r="DR527" s="85"/>
      <c r="DS527" s="85"/>
      <c r="DT527" s="86"/>
      <c r="DU527" s="81"/>
      <c r="DV527" s="72"/>
      <c r="DW527" s="72"/>
      <c r="DX527" s="72"/>
      <c r="DY527" s="72"/>
      <c r="DZ527" s="74"/>
      <c r="EA527" s="68"/>
      <c r="EB527" s="68"/>
      <c r="EC527" s="68"/>
      <c r="ED527" s="68"/>
      <c r="EE527" s="68"/>
      <c r="EF527" s="68"/>
      <c r="EG527" s="68"/>
      <c r="EH527" s="68"/>
      <c r="EI527" s="68"/>
      <c r="EJ527" s="68"/>
      <c r="EK527" s="68"/>
    </row>
    <row r="528" spans="1:141" ht="30" customHeight="1">
      <c r="A528" s="3" t="s">
        <v>4104</v>
      </c>
      <c r="B528" s="84">
        <v>2026</v>
      </c>
      <c r="C528" s="85" t="s">
        <v>5990</v>
      </c>
      <c r="D528" s="85"/>
      <c r="E528" s="85" t="s">
        <v>125</v>
      </c>
      <c r="F528" s="85">
        <v>145894</v>
      </c>
      <c r="G528" s="89">
        <v>46036</v>
      </c>
      <c r="H528" s="85" t="s">
        <v>2921</v>
      </c>
      <c r="I528" s="85" t="s">
        <v>5991</v>
      </c>
      <c r="J528" s="92" t="s">
        <v>5992</v>
      </c>
      <c r="K528" s="92" t="s">
        <v>5993</v>
      </c>
      <c r="L528" s="85" t="s">
        <v>5994</v>
      </c>
      <c r="M528" s="85" t="s">
        <v>2926</v>
      </c>
      <c r="N528" s="85">
        <v>80111700</v>
      </c>
      <c r="O528" s="85" t="s">
        <v>2927</v>
      </c>
      <c r="P528" s="85" t="s">
        <v>5995</v>
      </c>
      <c r="Q528" s="85">
        <v>171</v>
      </c>
      <c r="R528" s="89">
        <v>46031</v>
      </c>
      <c r="S528" s="85">
        <v>1746</v>
      </c>
      <c r="T528" s="89">
        <v>46044</v>
      </c>
      <c r="U528" s="85" t="s">
        <v>134</v>
      </c>
      <c r="V528" s="85" t="s">
        <v>135</v>
      </c>
      <c r="W528" s="85" t="s">
        <v>460</v>
      </c>
      <c r="X528" s="85">
        <v>1</v>
      </c>
      <c r="Y528" s="85" t="s">
        <v>5996</v>
      </c>
      <c r="Z528" s="85" t="s">
        <v>5994</v>
      </c>
      <c r="AA528" s="85" t="s">
        <v>138</v>
      </c>
      <c r="AB528" s="85" t="s">
        <v>164</v>
      </c>
      <c r="AC528" s="85" t="s">
        <v>186</v>
      </c>
      <c r="AD528" s="85"/>
      <c r="AE528" s="85">
        <v>1000372060</v>
      </c>
      <c r="AF528" s="85">
        <v>9</v>
      </c>
      <c r="AG528" s="89">
        <v>36926</v>
      </c>
      <c r="AH528" s="85" t="s">
        <v>5997</v>
      </c>
      <c r="AI528" s="85" t="e">
        <v>#REF!</v>
      </c>
      <c r="AJ528" s="92">
        <v>3044378282</v>
      </c>
      <c r="AK528" s="85" t="s">
        <v>5998</v>
      </c>
      <c r="AL528" s="85" t="s">
        <v>3187</v>
      </c>
      <c r="AM528" s="85" t="s">
        <v>385</v>
      </c>
      <c r="AN528" s="85" t="s">
        <v>2932</v>
      </c>
      <c r="AO528" s="85">
        <v>1026285767</v>
      </c>
      <c r="AP528" s="85" t="s">
        <v>2933</v>
      </c>
      <c r="AQ528" s="85"/>
      <c r="AR528" s="85"/>
      <c r="AS528" s="89">
        <v>46062</v>
      </c>
      <c r="AT528" s="85"/>
      <c r="AU528" s="85"/>
      <c r="AV528" s="85"/>
      <c r="AW528" s="85"/>
      <c r="AX528" s="85" t="s">
        <v>2934</v>
      </c>
      <c r="AY528" s="85" t="s">
        <v>147</v>
      </c>
      <c r="AZ528" s="105">
        <v>46035</v>
      </c>
      <c r="BA528" s="105">
        <v>46041</v>
      </c>
      <c r="BB528" s="115">
        <v>24520000</v>
      </c>
      <c r="BC528" s="105">
        <v>46048</v>
      </c>
      <c r="BD528" s="105">
        <f>$CO528</f>
        <v>46290</v>
      </c>
      <c r="BE528" s="105">
        <f t="shared" si="21"/>
        <v>46290</v>
      </c>
      <c r="BF528" s="122"/>
      <c r="BG528" s="85" t="s">
        <v>929</v>
      </c>
      <c r="BH528" s="110">
        <v>3065000</v>
      </c>
      <c r="BI528" s="85"/>
      <c r="BJ528" s="85"/>
      <c r="BK528" s="85"/>
      <c r="BL528" s="85"/>
      <c r="BM528" s="85"/>
      <c r="BN528" s="85"/>
      <c r="BO528" s="85"/>
      <c r="BP528" s="85"/>
      <c r="BQ528" s="85"/>
      <c r="BR528" s="85"/>
      <c r="BS528" s="85"/>
      <c r="BT528" s="85"/>
      <c r="BU528" s="85"/>
      <c r="BV528" s="85"/>
      <c r="BW528" s="85"/>
      <c r="BX528" s="85"/>
      <c r="BY528" s="85"/>
      <c r="BZ528" s="85"/>
      <c r="CA528" s="85"/>
      <c r="CB528" s="85"/>
      <c r="CC528" s="85"/>
      <c r="CD528" s="85"/>
      <c r="CE528" s="85"/>
      <c r="CF528" s="85"/>
      <c r="CG528" s="85"/>
      <c r="CH528" s="85"/>
      <c r="CI528" s="85"/>
      <c r="CJ528" s="85"/>
      <c r="CK528" s="85"/>
      <c r="CL528" s="85">
        <v>0</v>
      </c>
      <c r="CM528" s="110">
        <v>24520000</v>
      </c>
      <c r="CN528" s="85"/>
      <c r="CO528" s="89">
        <v>46290</v>
      </c>
      <c r="CP528" s="89">
        <f t="shared" si="20"/>
        <v>46470</v>
      </c>
      <c r="CQ528" s="115">
        <v>24520000</v>
      </c>
      <c r="CR528" s="85" t="s">
        <v>149</v>
      </c>
      <c r="CS528" s="89">
        <v>46041</v>
      </c>
      <c r="CT528" s="128">
        <v>1444101254066</v>
      </c>
      <c r="CU528" s="85"/>
      <c r="CV528" s="85"/>
      <c r="CW528" s="85" t="s">
        <v>2936</v>
      </c>
      <c r="CX528" s="85" t="s">
        <v>186</v>
      </c>
      <c r="CY528" s="85" t="s">
        <v>957</v>
      </c>
      <c r="CZ528" s="85">
        <v>2537</v>
      </c>
      <c r="DA528" s="85" t="s">
        <v>152</v>
      </c>
      <c r="DB528" s="85">
        <v>1</v>
      </c>
      <c r="DC528" s="85" t="s">
        <v>153</v>
      </c>
      <c r="DD528" s="85"/>
      <c r="DE528" s="85"/>
      <c r="DF528" s="85"/>
      <c r="DG528" s="85"/>
      <c r="DH528" s="85"/>
      <c r="DI528" s="85"/>
      <c r="DJ528" s="85"/>
      <c r="DK528" s="85"/>
      <c r="DL528" s="85"/>
      <c r="DM528" s="85"/>
      <c r="DN528" s="85"/>
      <c r="DO528" s="85"/>
      <c r="DP528" s="85"/>
      <c r="DQ528" s="85"/>
      <c r="DR528" s="85"/>
      <c r="DS528" s="85"/>
      <c r="DT528" s="86"/>
      <c r="DU528" s="81"/>
      <c r="DV528" s="72"/>
      <c r="DW528" s="72"/>
      <c r="DX528" s="72"/>
      <c r="DY528" s="72"/>
      <c r="DZ528" s="74"/>
      <c r="EA528" s="68"/>
      <c r="EB528" s="68"/>
      <c r="EC528" s="68"/>
      <c r="ED528" s="68"/>
      <c r="EE528" s="68"/>
      <c r="EF528" s="68"/>
      <c r="EG528" s="68"/>
      <c r="EH528" s="68"/>
      <c r="EI528" s="68"/>
      <c r="EJ528" s="68"/>
      <c r="EK528" s="68"/>
    </row>
    <row r="529" spans="1:141" ht="30" customHeight="1">
      <c r="A529" s="3" t="s">
        <v>4104</v>
      </c>
      <c r="B529" s="84">
        <v>2026</v>
      </c>
      <c r="C529" s="85" t="s">
        <v>5999</v>
      </c>
      <c r="D529" s="85"/>
      <c r="E529" s="85" t="s">
        <v>125</v>
      </c>
      <c r="F529" s="85">
        <v>145522</v>
      </c>
      <c r="G529" s="89">
        <v>46038</v>
      </c>
      <c r="H529" s="85" t="s">
        <v>2448</v>
      </c>
      <c r="I529" s="85" t="s">
        <v>6000</v>
      </c>
      <c r="J529" s="92" t="s">
        <v>6001</v>
      </c>
      <c r="K529" s="92" t="s">
        <v>6002</v>
      </c>
      <c r="L529" s="85" t="s">
        <v>6003</v>
      </c>
      <c r="M529" s="85" t="s">
        <v>2453</v>
      </c>
      <c r="N529" s="85">
        <v>80111700</v>
      </c>
      <c r="O529" s="85" t="s">
        <v>2454</v>
      </c>
      <c r="P529" s="85" t="s">
        <v>6004</v>
      </c>
      <c r="Q529" s="85">
        <v>39</v>
      </c>
      <c r="R529" s="89">
        <v>46028</v>
      </c>
      <c r="S529" s="85">
        <v>1863</v>
      </c>
      <c r="T529" s="89">
        <v>46048</v>
      </c>
      <c r="U529" s="85" t="s">
        <v>134</v>
      </c>
      <c r="V529" s="85" t="s">
        <v>135</v>
      </c>
      <c r="W529" s="85" t="s">
        <v>460</v>
      </c>
      <c r="X529" s="85">
        <v>1</v>
      </c>
      <c r="Y529" s="85" t="s">
        <v>6005</v>
      </c>
      <c r="Z529" s="85" t="s">
        <v>6003</v>
      </c>
      <c r="AA529" s="85" t="s">
        <v>138</v>
      </c>
      <c r="AB529" s="85" t="s">
        <v>139</v>
      </c>
      <c r="AC529" s="85" t="s">
        <v>203</v>
      </c>
      <c r="AD529" s="85"/>
      <c r="AE529" s="85">
        <v>1014297344</v>
      </c>
      <c r="AF529" s="85">
        <v>5</v>
      </c>
      <c r="AG529" s="89">
        <v>35930</v>
      </c>
      <c r="AH529" s="85" t="s">
        <v>6006</v>
      </c>
      <c r="AI529" s="85"/>
      <c r="AJ529" s="92">
        <v>0</v>
      </c>
      <c r="AK529" s="85" t="s">
        <v>6007</v>
      </c>
      <c r="AL529" s="85" t="s">
        <v>143</v>
      </c>
      <c r="AM529" s="85" t="s">
        <v>385</v>
      </c>
      <c r="AN529" s="85" t="s">
        <v>2220</v>
      </c>
      <c r="AO529" s="85">
        <v>80259844</v>
      </c>
      <c r="AP529" s="85" t="s">
        <v>2221</v>
      </c>
      <c r="AQ529" s="85"/>
      <c r="AR529" s="85"/>
      <c r="AS529" s="89">
        <v>46062</v>
      </c>
      <c r="AT529" s="85"/>
      <c r="AU529" s="85"/>
      <c r="AV529" s="85"/>
      <c r="AW529" s="85"/>
      <c r="AX529" s="85" t="s">
        <v>2222</v>
      </c>
      <c r="AY529" s="85" t="s">
        <v>147</v>
      </c>
      <c r="AZ529" s="105">
        <v>46032</v>
      </c>
      <c r="BA529" s="105">
        <v>46045</v>
      </c>
      <c r="BB529" s="115">
        <v>24520000</v>
      </c>
      <c r="BC529" s="105">
        <v>46056</v>
      </c>
      <c r="BD529" s="105">
        <v>46297</v>
      </c>
      <c r="BE529" s="105">
        <f t="shared" si="21"/>
        <v>46297</v>
      </c>
      <c r="BF529" s="122"/>
      <c r="BG529" s="85" t="s">
        <v>929</v>
      </c>
      <c r="BH529" s="110">
        <v>3065000</v>
      </c>
      <c r="BI529" s="85"/>
      <c r="BJ529" s="85"/>
      <c r="BK529" s="85"/>
      <c r="BL529" s="85"/>
      <c r="BM529" s="85"/>
      <c r="BN529" s="85"/>
      <c r="BO529" s="85"/>
      <c r="BP529" s="85"/>
      <c r="BQ529" s="85"/>
      <c r="BR529" s="85"/>
      <c r="BS529" s="85"/>
      <c r="BT529" s="85"/>
      <c r="BU529" s="85"/>
      <c r="BV529" s="85"/>
      <c r="BW529" s="85"/>
      <c r="BX529" s="85"/>
      <c r="BY529" s="85"/>
      <c r="BZ529" s="85"/>
      <c r="CA529" s="85"/>
      <c r="CB529" s="85"/>
      <c r="CC529" s="85"/>
      <c r="CD529" s="85"/>
      <c r="CE529" s="85"/>
      <c r="CF529" s="85"/>
      <c r="CG529" s="85"/>
      <c r="CH529" s="85"/>
      <c r="CI529" s="85"/>
      <c r="CJ529" s="85"/>
      <c r="CK529" s="85"/>
      <c r="CL529" s="85">
        <v>0</v>
      </c>
      <c r="CM529" s="110">
        <v>24520000</v>
      </c>
      <c r="CN529" s="85"/>
      <c r="CO529" s="89">
        <v>46297</v>
      </c>
      <c r="CP529" s="89">
        <f t="shared" si="20"/>
        <v>46477</v>
      </c>
      <c r="CQ529" s="115">
        <v>24520000</v>
      </c>
      <c r="CR529" s="85" t="s">
        <v>258</v>
      </c>
      <c r="CS529" s="89">
        <v>46050</v>
      </c>
      <c r="CT529" s="128">
        <v>4440921</v>
      </c>
      <c r="CU529" s="85"/>
      <c r="CV529" s="85"/>
      <c r="CW529" s="85" t="s">
        <v>2462</v>
      </c>
      <c r="CX529" s="85" t="s">
        <v>203</v>
      </c>
      <c r="CY529" s="85" t="s">
        <v>957</v>
      </c>
      <c r="CZ529" s="85">
        <v>2537</v>
      </c>
      <c r="DA529" s="85" t="s">
        <v>152</v>
      </c>
      <c r="DB529" s="85">
        <v>1</v>
      </c>
      <c r="DC529" s="85" t="s">
        <v>153</v>
      </c>
      <c r="DD529" s="85"/>
      <c r="DE529" s="85"/>
      <c r="DF529" s="85"/>
      <c r="DG529" s="85"/>
      <c r="DH529" s="85"/>
      <c r="DI529" s="85"/>
      <c r="DJ529" s="85"/>
      <c r="DK529" s="85"/>
      <c r="DL529" s="85"/>
      <c r="DM529" s="85"/>
      <c r="DN529" s="85"/>
      <c r="DO529" s="85"/>
      <c r="DP529" s="85"/>
      <c r="DQ529" s="85"/>
      <c r="DR529" s="85"/>
      <c r="DS529" s="85"/>
      <c r="DT529" s="86"/>
      <c r="DU529" s="81"/>
      <c r="DV529" s="72"/>
      <c r="DW529" s="72"/>
      <c r="DX529" s="72"/>
      <c r="DY529" s="72"/>
      <c r="DZ529" s="74"/>
      <c r="EA529" s="68"/>
      <c r="EB529" s="68"/>
      <c r="EC529" s="68"/>
      <c r="ED529" s="68"/>
      <c r="EE529" s="68"/>
      <c r="EF529" s="68"/>
      <c r="EG529" s="68"/>
      <c r="EH529" s="68"/>
      <c r="EI529" s="68"/>
      <c r="EJ529" s="68"/>
      <c r="EK529" s="68"/>
    </row>
    <row r="530" spans="1:141" ht="30" customHeight="1">
      <c r="A530" s="3" t="s">
        <v>4104</v>
      </c>
      <c r="B530" s="84">
        <v>2026</v>
      </c>
      <c r="C530" s="85" t="s">
        <v>6008</v>
      </c>
      <c r="D530" s="85"/>
      <c r="E530" s="85" t="s">
        <v>125</v>
      </c>
      <c r="F530" s="85">
        <v>145499</v>
      </c>
      <c r="G530" s="89">
        <v>46041</v>
      </c>
      <c r="H530" s="85" t="s">
        <v>2171</v>
      </c>
      <c r="I530" s="85" t="s">
        <v>6009</v>
      </c>
      <c r="J530" s="92" t="s">
        <v>6010</v>
      </c>
      <c r="K530" s="92" t="s">
        <v>6011</v>
      </c>
      <c r="L530" s="85" t="s">
        <v>6012</v>
      </c>
      <c r="M530" s="85" t="s">
        <v>2176</v>
      </c>
      <c r="N530" s="85">
        <v>80111700</v>
      </c>
      <c r="O530" s="85" t="s">
        <v>2177</v>
      </c>
      <c r="P530" s="85" t="s">
        <v>6013</v>
      </c>
      <c r="Q530" s="85">
        <v>38</v>
      </c>
      <c r="R530" s="89">
        <v>46028</v>
      </c>
      <c r="S530" s="85">
        <v>1862</v>
      </c>
      <c r="T530" s="89">
        <v>46048</v>
      </c>
      <c r="U530" s="85" t="s">
        <v>134</v>
      </c>
      <c r="V530" s="85" t="s">
        <v>135</v>
      </c>
      <c r="W530" s="85" t="s">
        <v>136</v>
      </c>
      <c r="X530" s="85">
        <v>1</v>
      </c>
      <c r="Y530" s="85" t="s">
        <v>6014</v>
      </c>
      <c r="Z530" s="85" t="s">
        <v>6012</v>
      </c>
      <c r="AA530" s="85" t="s">
        <v>138</v>
      </c>
      <c r="AB530" s="85" t="s">
        <v>139</v>
      </c>
      <c r="AC530" s="85" t="s">
        <v>203</v>
      </c>
      <c r="AD530" s="85"/>
      <c r="AE530" s="85">
        <v>1032431652</v>
      </c>
      <c r="AF530" s="85">
        <v>9</v>
      </c>
      <c r="AG530" s="89">
        <v>32741</v>
      </c>
      <c r="AH530" s="85" t="s">
        <v>6015</v>
      </c>
      <c r="AI530" s="85"/>
      <c r="AJ530" s="92">
        <v>0</v>
      </c>
      <c r="AK530" s="85" t="s">
        <v>6016</v>
      </c>
      <c r="AL530" s="85" t="s">
        <v>3187</v>
      </c>
      <c r="AM530" s="85" t="s">
        <v>234</v>
      </c>
      <c r="AN530" s="85" t="s">
        <v>2182</v>
      </c>
      <c r="AO530" s="85">
        <v>79642822</v>
      </c>
      <c r="AP530" s="85" t="s">
        <v>2183</v>
      </c>
      <c r="AQ530" s="85"/>
      <c r="AR530" s="85"/>
      <c r="AS530" s="89">
        <v>46062</v>
      </c>
      <c r="AT530" s="85"/>
      <c r="AU530" s="85"/>
      <c r="AV530" s="85"/>
      <c r="AW530" s="85"/>
      <c r="AX530" s="85" t="s">
        <v>2184</v>
      </c>
      <c r="AY530" s="85" t="s">
        <v>147</v>
      </c>
      <c r="AZ530" s="105">
        <v>46030</v>
      </c>
      <c r="BA530" s="105">
        <v>46045</v>
      </c>
      <c r="BB530" s="115">
        <v>63352000</v>
      </c>
      <c r="BC530" s="105">
        <v>46049</v>
      </c>
      <c r="BD530" s="105">
        <v>46291</v>
      </c>
      <c r="BE530" s="105">
        <f t="shared" si="21"/>
        <v>46291</v>
      </c>
      <c r="BF530" s="122"/>
      <c r="BG530" s="85" t="s">
        <v>929</v>
      </c>
      <c r="BH530" s="110">
        <v>7919000</v>
      </c>
      <c r="BI530" s="85"/>
      <c r="BJ530" s="85"/>
      <c r="BK530" s="85"/>
      <c r="BL530" s="85"/>
      <c r="BM530" s="85"/>
      <c r="BN530" s="85"/>
      <c r="BO530" s="85"/>
      <c r="BP530" s="85"/>
      <c r="BQ530" s="85"/>
      <c r="BR530" s="85"/>
      <c r="BS530" s="85"/>
      <c r="BT530" s="85"/>
      <c r="BU530" s="85"/>
      <c r="BV530" s="85"/>
      <c r="BW530" s="85"/>
      <c r="BX530" s="85"/>
      <c r="BY530" s="85"/>
      <c r="BZ530" s="85"/>
      <c r="CA530" s="85"/>
      <c r="CB530" s="85"/>
      <c r="CC530" s="85"/>
      <c r="CD530" s="85"/>
      <c r="CE530" s="85"/>
      <c r="CF530" s="85"/>
      <c r="CG530" s="85"/>
      <c r="CH530" s="85"/>
      <c r="CI530" s="85"/>
      <c r="CJ530" s="85"/>
      <c r="CK530" s="85"/>
      <c r="CL530" s="85">
        <v>0</v>
      </c>
      <c r="CM530" s="110">
        <v>63352000</v>
      </c>
      <c r="CN530" s="85"/>
      <c r="CO530" s="89">
        <v>46291</v>
      </c>
      <c r="CP530" s="89">
        <f t="shared" si="20"/>
        <v>46471</v>
      </c>
      <c r="CQ530" s="115">
        <v>63352000</v>
      </c>
      <c r="CR530" s="85" t="s">
        <v>258</v>
      </c>
      <c r="CS530" s="89">
        <v>46046</v>
      </c>
      <c r="CT530" s="128">
        <v>4438839</v>
      </c>
      <c r="CU530" s="85"/>
      <c r="CV530" s="85"/>
      <c r="CW530" s="85" t="s">
        <v>2185</v>
      </c>
      <c r="CX530" s="85" t="s">
        <v>203</v>
      </c>
      <c r="CY530" s="85" t="s">
        <v>957</v>
      </c>
      <c r="CZ530" s="85">
        <v>2537</v>
      </c>
      <c r="DA530" s="85" t="s">
        <v>152</v>
      </c>
      <c r="DB530" s="85">
        <v>5</v>
      </c>
      <c r="DC530" s="85" t="s">
        <v>153</v>
      </c>
      <c r="DD530" s="85"/>
      <c r="DE530" s="85"/>
      <c r="DF530" s="85"/>
      <c r="DG530" s="85"/>
      <c r="DH530" s="85"/>
      <c r="DI530" s="85"/>
      <c r="DJ530" s="85"/>
      <c r="DK530" s="85"/>
      <c r="DL530" s="85"/>
      <c r="DM530" s="85"/>
      <c r="DN530" s="85"/>
      <c r="DO530" s="85"/>
      <c r="DP530" s="85"/>
      <c r="DQ530" s="85"/>
      <c r="DR530" s="85"/>
      <c r="DS530" s="85"/>
      <c r="DT530" s="86"/>
      <c r="DU530" s="81"/>
      <c r="DV530" s="72"/>
      <c r="DW530" s="72"/>
      <c r="DX530" s="72"/>
      <c r="DY530" s="72"/>
      <c r="DZ530" s="74"/>
      <c r="EA530" s="68"/>
      <c r="EB530" s="68"/>
      <c r="EC530" s="68"/>
      <c r="ED530" s="68"/>
      <c r="EE530" s="68"/>
      <c r="EF530" s="68"/>
      <c r="EG530" s="68"/>
      <c r="EH530" s="68"/>
      <c r="EI530" s="68"/>
      <c r="EJ530" s="68"/>
      <c r="EK530" s="68"/>
    </row>
    <row r="531" spans="1:141" ht="30" customHeight="1">
      <c r="A531" s="3" t="s">
        <v>4104</v>
      </c>
      <c r="B531" s="84">
        <v>2026</v>
      </c>
      <c r="C531" s="85" t="s">
        <v>6017</v>
      </c>
      <c r="D531" s="85"/>
      <c r="E531" s="85" t="s">
        <v>1112</v>
      </c>
      <c r="F531" s="85">
        <v>147350</v>
      </c>
      <c r="G531" s="89">
        <v>46038</v>
      </c>
      <c r="H531" s="85" t="s">
        <v>3740</v>
      </c>
      <c r="I531" s="85" t="s">
        <v>6018</v>
      </c>
      <c r="J531" s="92" t="s">
        <v>6019</v>
      </c>
      <c r="K531" s="92" t="s">
        <v>6020</v>
      </c>
      <c r="L531" s="85" t="s">
        <v>6021</v>
      </c>
      <c r="M531" s="85" t="s">
        <v>3745</v>
      </c>
      <c r="N531" s="85">
        <v>80111700</v>
      </c>
      <c r="O531" s="85" t="s">
        <v>3746</v>
      </c>
      <c r="P531" s="85" t="s">
        <v>6022</v>
      </c>
      <c r="Q531" s="85">
        <v>155</v>
      </c>
      <c r="R531" s="89">
        <v>46030</v>
      </c>
      <c r="S531" s="85">
        <v>1830</v>
      </c>
      <c r="T531" s="89">
        <v>46048</v>
      </c>
      <c r="U531" s="85" t="s">
        <v>3609</v>
      </c>
      <c r="V531" s="85" t="s">
        <v>135</v>
      </c>
      <c r="W531" s="85" t="s">
        <v>460</v>
      </c>
      <c r="X531" s="85">
        <v>1</v>
      </c>
      <c r="Y531" s="85" t="s">
        <v>6023</v>
      </c>
      <c r="Z531" s="85" t="s">
        <v>6021</v>
      </c>
      <c r="AA531" s="85" t="s">
        <v>138</v>
      </c>
      <c r="AB531" s="85" t="s">
        <v>139</v>
      </c>
      <c r="AC531" s="85" t="s">
        <v>218</v>
      </c>
      <c r="AD531" s="85"/>
      <c r="AE531" s="85">
        <v>35422275</v>
      </c>
      <c r="AF531" s="85">
        <v>7</v>
      </c>
      <c r="AG531" s="89">
        <v>28980</v>
      </c>
      <c r="AH531" s="85" t="s">
        <v>6024</v>
      </c>
      <c r="AI531" s="85" t="e">
        <v>#REF!</v>
      </c>
      <c r="AJ531" s="92" t="e">
        <v>#REF!</v>
      </c>
      <c r="AK531" s="85" t="s">
        <v>6025</v>
      </c>
      <c r="AL531" s="85" t="s">
        <v>3187</v>
      </c>
      <c r="AM531" s="85" t="s">
        <v>144</v>
      </c>
      <c r="AN531" s="85">
        <v>0</v>
      </c>
      <c r="AO531" s="85">
        <v>0</v>
      </c>
      <c r="AP531" s="85">
        <v>0</v>
      </c>
      <c r="AQ531" s="85"/>
      <c r="AR531" s="85"/>
      <c r="AS531" s="89">
        <v>46062</v>
      </c>
      <c r="AT531" s="85"/>
      <c r="AU531" s="85"/>
      <c r="AV531" s="85"/>
      <c r="AW531" s="85"/>
      <c r="AX531" s="85" t="e">
        <v>#N/A</v>
      </c>
      <c r="AY531" s="85" t="s">
        <v>147</v>
      </c>
      <c r="AZ531" s="105">
        <v>46031</v>
      </c>
      <c r="BA531" s="105">
        <v>46043</v>
      </c>
      <c r="BB531" s="115">
        <v>17000000</v>
      </c>
      <c r="BC531" s="105">
        <v>46048</v>
      </c>
      <c r="BD531" s="105">
        <v>46290</v>
      </c>
      <c r="BE531" s="105">
        <v>46048</v>
      </c>
      <c r="BF531" s="122"/>
      <c r="BG531" s="85" t="s">
        <v>929</v>
      </c>
      <c r="BH531" s="110">
        <v>2125000</v>
      </c>
      <c r="BI531" s="85"/>
      <c r="BJ531" s="85"/>
      <c r="BK531" s="85"/>
      <c r="BL531" s="85"/>
      <c r="BM531" s="85"/>
      <c r="BN531" s="85"/>
      <c r="BO531" s="85"/>
      <c r="BP531" s="85"/>
      <c r="BQ531" s="85"/>
      <c r="BR531" s="85"/>
      <c r="BS531" s="85"/>
      <c r="BT531" s="85"/>
      <c r="BU531" s="85"/>
      <c r="BV531" s="85"/>
      <c r="BW531" s="85"/>
      <c r="BX531" s="85"/>
      <c r="BY531" s="85"/>
      <c r="BZ531" s="85"/>
      <c r="CA531" s="85"/>
      <c r="CB531" s="85"/>
      <c r="CC531" s="85"/>
      <c r="CD531" s="85"/>
      <c r="CE531" s="85"/>
      <c r="CF531" s="85"/>
      <c r="CG531" s="85"/>
      <c r="CH531" s="85"/>
      <c r="CI531" s="85"/>
      <c r="CJ531" s="85"/>
      <c r="CK531" s="85"/>
      <c r="CL531" s="85">
        <v>0</v>
      </c>
      <c r="CM531" s="110">
        <v>17000000</v>
      </c>
      <c r="CN531" s="85"/>
      <c r="CO531" s="89">
        <v>46048</v>
      </c>
      <c r="CP531" s="89">
        <f t="shared" si="20"/>
        <v>46228</v>
      </c>
      <c r="CQ531" s="115">
        <v>17000000</v>
      </c>
      <c r="CR531" s="85" t="s">
        <v>223</v>
      </c>
      <c r="CS531" s="89">
        <v>46043</v>
      </c>
      <c r="CT531" s="128">
        <v>1846101033337</v>
      </c>
      <c r="CU531" s="85"/>
      <c r="CV531" s="85"/>
      <c r="CW531" s="85" t="s">
        <v>3752</v>
      </c>
      <c r="CX531" s="85" t="s">
        <v>218</v>
      </c>
      <c r="CY531" s="85" t="s">
        <v>6026</v>
      </c>
      <c r="CZ531" s="85">
        <v>2583</v>
      </c>
      <c r="DA531" s="85" t="s">
        <v>3614</v>
      </c>
      <c r="DB531" s="85">
        <v>5</v>
      </c>
      <c r="DC531" s="85" t="s">
        <v>153</v>
      </c>
      <c r="DD531" s="85"/>
      <c r="DE531" s="85"/>
      <c r="DF531" s="85"/>
      <c r="DG531" s="85"/>
      <c r="DH531" s="85"/>
      <c r="DI531" s="85"/>
      <c r="DJ531" s="85" t="s">
        <v>6027</v>
      </c>
      <c r="DK531" s="85"/>
      <c r="DL531" s="85"/>
      <c r="DM531" s="85"/>
      <c r="DN531" s="85"/>
      <c r="DO531" s="85"/>
      <c r="DP531" s="85"/>
      <c r="DQ531" s="85"/>
      <c r="DR531" s="85"/>
      <c r="DS531" s="85"/>
      <c r="DT531" s="86"/>
      <c r="DU531" s="81"/>
      <c r="DV531" s="72"/>
      <c r="DW531" s="72"/>
      <c r="DX531" s="72"/>
      <c r="DY531" s="72"/>
      <c r="DZ531" s="74"/>
      <c r="EA531" s="68" t="s">
        <v>6027</v>
      </c>
      <c r="EB531" s="68"/>
      <c r="EC531" s="68"/>
      <c r="ED531" s="68"/>
      <c r="EE531" s="68"/>
      <c r="EF531" s="68"/>
      <c r="EG531" s="68"/>
      <c r="EH531" s="68"/>
      <c r="EI531" s="68"/>
      <c r="EJ531" s="68"/>
      <c r="EK531" s="68"/>
    </row>
    <row r="532" spans="1:141" ht="30" customHeight="1">
      <c r="A532" s="3" t="s">
        <v>4104</v>
      </c>
      <c r="B532" s="84">
        <v>2026</v>
      </c>
      <c r="C532" s="85" t="s">
        <v>6028</v>
      </c>
      <c r="D532" s="85"/>
      <c r="E532" s="85" t="s">
        <v>125</v>
      </c>
      <c r="F532" s="85">
        <v>145510</v>
      </c>
      <c r="G532" s="89">
        <v>46032</v>
      </c>
      <c r="H532" s="85" t="s">
        <v>2305</v>
      </c>
      <c r="I532" s="85" t="s">
        <v>6029</v>
      </c>
      <c r="J532" s="92" t="s">
        <v>6030</v>
      </c>
      <c r="K532" s="92" t="s">
        <v>6031</v>
      </c>
      <c r="L532" s="85" t="s">
        <v>6032</v>
      </c>
      <c r="M532" s="85" t="s">
        <v>2310</v>
      </c>
      <c r="N532" s="85">
        <v>80111700</v>
      </c>
      <c r="O532" s="85" t="s">
        <v>2311</v>
      </c>
      <c r="P532" s="85" t="s">
        <v>6033</v>
      </c>
      <c r="Q532" s="85">
        <v>198</v>
      </c>
      <c r="R532" s="89">
        <v>46032</v>
      </c>
      <c r="S532" s="85">
        <v>294</v>
      </c>
      <c r="T532" s="89">
        <v>46038</v>
      </c>
      <c r="U532" s="85" t="s">
        <v>134</v>
      </c>
      <c r="V532" s="85" t="s">
        <v>135</v>
      </c>
      <c r="W532" s="85" t="s">
        <v>136</v>
      </c>
      <c r="X532" s="85">
        <v>1</v>
      </c>
      <c r="Y532" s="85" t="s">
        <v>2313</v>
      </c>
      <c r="Z532" s="85" t="s">
        <v>6032</v>
      </c>
      <c r="AA532" s="85" t="s">
        <v>138</v>
      </c>
      <c r="AB532" s="85" t="s">
        <v>164</v>
      </c>
      <c r="AC532" s="85" t="s">
        <v>203</v>
      </c>
      <c r="AD532" s="85"/>
      <c r="AE532" s="85">
        <v>1026597552</v>
      </c>
      <c r="AF532" s="85">
        <v>1</v>
      </c>
      <c r="AG532" s="89">
        <v>36276</v>
      </c>
      <c r="AH532" s="85" t="s">
        <v>6034</v>
      </c>
      <c r="AI532" s="85" t="e">
        <v>#REF!</v>
      </c>
      <c r="AJ532" s="92" t="e">
        <v>#REF!</v>
      </c>
      <c r="AK532" s="85" t="s">
        <v>6035</v>
      </c>
      <c r="AL532" s="85" t="s">
        <v>3187</v>
      </c>
      <c r="AM532" s="85" t="s">
        <v>301</v>
      </c>
      <c r="AN532" s="85" t="s">
        <v>2220</v>
      </c>
      <c r="AO532" s="85">
        <v>52804730</v>
      </c>
      <c r="AP532" s="85" t="s">
        <v>2196</v>
      </c>
      <c r="AQ532" s="85"/>
      <c r="AR532" s="85"/>
      <c r="AS532" s="89">
        <v>46062</v>
      </c>
      <c r="AT532" s="85"/>
      <c r="AU532" s="85"/>
      <c r="AV532" s="85"/>
      <c r="AW532" s="85"/>
      <c r="AX532" s="85" t="s">
        <v>2245</v>
      </c>
      <c r="AY532" s="85" t="s">
        <v>147</v>
      </c>
      <c r="AZ532" s="105">
        <v>46036</v>
      </c>
      <c r="BA532" s="105">
        <v>46037</v>
      </c>
      <c r="BB532" s="115">
        <v>63352000</v>
      </c>
      <c r="BC532" s="105">
        <v>46038</v>
      </c>
      <c r="BD532" s="105">
        <v>46280</v>
      </c>
      <c r="BE532" s="105">
        <f t="shared" ref="BE532:BE563" si="22">$CO532</f>
        <v>46280</v>
      </c>
      <c r="BF532" s="122"/>
      <c r="BG532" s="85" t="s">
        <v>929</v>
      </c>
      <c r="BH532" s="110">
        <v>7919000</v>
      </c>
      <c r="BI532" s="85"/>
      <c r="BJ532" s="85"/>
      <c r="BK532" s="85"/>
      <c r="BL532" s="85"/>
      <c r="BM532" s="85"/>
      <c r="BN532" s="85"/>
      <c r="BO532" s="85"/>
      <c r="BP532" s="85"/>
      <c r="BQ532" s="85"/>
      <c r="BR532" s="85"/>
      <c r="BS532" s="85"/>
      <c r="BT532" s="85"/>
      <c r="BU532" s="85"/>
      <c r="BV532" s="85"/>
      <c r="BW532" s="85"/>
      <c r="BX532" s="85"/>
      <c r="BY532" s="85"/>
      <c r="BZ532" s="85"/>
      <c r="CA532" s="85"/>
      <c r="CB532" s="85"/>
      <c r="CC532" s="85"/>
      <c r="CD532" s="85"/>
      <c r="CE532" s="85"/>
      <c r="CF532" s="85"/>
      <c r="CG532" s="85"/>
      <c r="CH532" s="85"/>
      <c r="CI532" s="85"/>
      <c r="CJ532" s="85"/>
      <c r="CK532" s="85"/>
      <c r="CL532" s="85">
        <v>0</v>
      </c>
      <c r="CM532" s="110">
        <v>63352000</v>
      </c>
      <c r="CN532" s="85"/>
      <c r="CO532" s="89">
        <v>46280</v>
      </c>
      <c r="CP532" s="89">
        <f t="shared" si="20"/>
        <v>46460</v>
      </c>
      <c r="CQ532" s="115">
        <v>63352000</v>
      </c>
      <c r="CR532" s="85" t="s">
        <v>342</v>
      </c>
      <c r="CS532" s="89">
        <v>46037</v>
      </c>
      <c r="CT532" s="128" t="s">
        <v>6036</v>
      </c>
      <c r="CU532" s="85"/>
      <c r="CV532" s="85"/>
      <c r="CW532" s="85" t="s">
        <v>2317</v>
      </c>
      <c r="CX532" s="85" t="s">
        <v>203</v>
      </c>
      <c r="CY532" s="85" t="s">
        <v>6037</v>
      </c>
      <c r="CZ532" s="85">
        <v>2537</v>
      </c>
      <c r="DA532" s="85" t="s">
        <v>152</v>
      </c>
      <c r="DB532" s="85">
        <v>1</v>
      </c>
      <c r="DC532" s="85" t="s">
        <v>153</v>
      </c>
      <c r="DD532" s="85"/>
      <c r="DE532" s="85"/>
      <c r="DF532" s="85"/>
      <c r="DG532" s="85"/>
      <c r="DH532" s="85"/>
      <c r="DI532" s="85"/>
      <c r="DJ532" s="85"/>
      <c r="DK532" s="85"/>
      <c r="DL532" s="85"/>
      <c r="DM532" s="85"/>
      <c r="DN532" s="85"/>
      <c r="DO532" s="85"/>
      <c r="DP532" s="85"/>
      <c r="DQ532" s="85"/>
      <c r="DR532" s="85"/>
      <c r="DS532" s="85"/>
      <c r="DT532" s="86"/>
      <c r="DU532" s="81"/>
      <c r="DV532" s="72"/>
      <c r="DW532" s="72"/>
      <c r="DX532" s="72"/>
      <c r="DY532" s="72"/>
      <c r="DZ532" s="74"/>
      <c r="EA532" s="68"/>
      <c r="EB532" s="68"/>
      <c r="EC532" s="68"/>
      <c r="ED532" s="68"/>
      <c r="EE532" s="68"/>
      <c r="EF532" s="68"/>
      <c r="EG532" s="68"/>
      <c r="EH532" s="68"/>
      <c r="EI532" s="68"/>
      <c r="EJ532" s="68"/>
      <c r="EK532" s="68"/>
    </row>
    <row r="533" spans="1:141" ht="30" customHeight="1">
      <c r="A533" s="3" t="s">
        <v>4104</v>
      </c>
      <c r="B533" s="84">
        <v>2026</v>
      </c>
      <c r="C533" s="85" t="s">
        <v>6038</v>
      </c>
      <c r="D533" s="85"/>
      <c r="E533" s="85" t="s">
        <v>125</v>
      </c>
      <c r="F533" s="85">
        <v>146727</v>
      </c>
      <c r="G533" s="89">
        <v>46031</v>
      </c>
      <c r="H533" s="85" t="s">
        <v>6039</v>
      </c>
      <c r="I533" s="85" t="s">
        <v>6040</v>
      </c>
      <c r="J533" s="92" t="s">
        <v>6041</v>
      </c>
      <c r="K533" s="92" t="s">
        <v>6042</v>
      </c>
      <c r="L533" s="85" t="s">
        <v>6043</v>
      </c>
      <c r="M533" s="85" t="s">
        <v>6044</v>
      </c>
      <c r="N533" s="85">
        <v>80111700</v>
      </c>
      <c r="O533" s="85" t="s">
        <v>6045</v>
      </c>
      <c r="P533" s="85" t="s">
        <v>6046</v>
      </c>
      <c r="Q533" s="85">
        <v>89</v>
      </c>
      <c r="R533" s="89">
        <v>46028</v>
      </c>
      <c r="S533" s="85">
        <v>312</v>
      </c>
      <c r="T533" s="89">
        <v>46041</v>
      </c>
      <c r="U533" s="85" t="s">
        <v>4823</v>
      </c>
      <c r="V533" s="85" t="s">
        <v>135</v>
      </c>
      <c r="W533" s="85" t="s">
        <v>136</v>
      </c>
      <c r="X533" s="85">
        <v>1</v>
      </c>
      <c r="Y533" s="85" t="s">
        <v>6047</v>
      </c>
      <c r="Z533" s="85" t="s">
        <v>6043</v>
      </c>
      <c r="AA533" s="85" t="s">
        <v>138</v>
      </c>
      <c r="AB533" s="85" t="s">
        <v>164</v>
      </c>
      <c r="AC533" s="85" t="s">
        <v>203</v>
      </c>
      <c r="AD533" s="85"/>
      <c r="AE533" s="85">
        <v>80194837</v>
      </c>
      <c r="AF533" s="85">
        <v>0</v>
      </c>
      <c r="AG533" s="89">
        <v>30392</v>
      </c>
      <c r="AH533" s="85" t="s">
        <v>6048</v>
      </c>
      <c r="AI533" s="85" t="e">
        <v>#REF!</v>
      </c>
      <c r="AJ533" s="92" t="e">
        <v>#REF!</v>
      </c>
      <c r="AK533" s="85" t="s">
        <v>6049</v>
      </c>
      <c r="AL533" s="85" t="s">
        <v>143</v>
      </c>
      <c r="AM533" s="85" t="s">
        <v>222</v>
      </c>
      <c r="AN533" s="85" t="s">
        <v>4826</v>
      </c>
      <c r="AO533" s="85">
        <v>52371623</v>
      </c>
      <c r="AP533" s="85" t="s">
        <v>4827</v>
      </c>
      <c r="AQ533" s="85"/>
      <c r="AR533" s="85"/>
      <c r="AS533" s="89">
        <v>46062</v>
      </c>
      <c r="AT533" s="85"/>
      <c r="AU533" s="85"/>
      <c r="AV533" s="85"/>
      <c r="AW533" s="85"/>
      <c r="AX533" s="85" t="s">
        <v>4828</v>
      </c>
      <c r="AY533" s="85" t="s">
        <v>147</v>
      </c>
      <c r="AZ533" s="105">
        <v>46037</v>
      </c>
      <c r="BA533" s="105">
        <v>46038</v>
      </c>
      <c r="BB533" s="115">
        <v>63352000</v>
      </c>
      <c r="BC533" s="105">
        <v>46041</v>
      </c>
      <c r="BD533" s="105">
        <v>46283</v>
      </c>
      <c r="BE533" s="105">
        <f t="shared" si="22"/>
        <v>46283</v>
      </c>
      <c r="BF533" s="122"/>
      <c r="BG533" s="85" t="s">
        <v>929</v>
      </c>
      <c r="BH533" s="110">
        <v>7919000</v>
      </c>
      <c r="BI533" s="85"/>
      <c r="BJ533" s="85"/>
      <c r="BK533" s="85"/>
      <c r="BL533" s="85"/>
      <c r="BM533" s="85"/>
      <c r="BN533" s="85"/>
      <c r="BO533" s="85"/>
      <c r="BP533" s="85"/>
      <c r="BQ533" s="85"/>
      <c r="BR533" s="85"/>
      <c r="BS533" s="85"/>
      <c r="BT533" s="85"/>
      <c r="BU533" s="85"/>
      <c r="BV533" s="85"/>
      <c r="BW533" s="85"/>
      <c r="BX533" s="85"/>
      <c r="BY533" s="85"/>
      <c r="BZ533" s="85"/>
      <c r="CA533" s="85"/>
      <c r="CB533" s="85"/>
      <c r="CC533" s="85"/>
      <c r="CD533" s="85"/>
      <c r="CE533" s="85"/>
      <c r="CF533" s="85"/>
      <c r="CG533" s="85"/>
      <c r="CH533" s="85"/>
      <c r="CI533" s="85"/>
      <c r="CJ533" s="85"/>
      <c r="CK533" s="85"/>
      <c r="CL533" s="85">
        <v>0</v>
      </c>
      <c r="CM533" s="110">
        <v>63352000</v>
      </c>
      <c r="CN533" s="85"/>
      <c r="CO533" s="89">
        <v>46283</v>
      </c>
      <c r="CP533" s="89">
        <f t="shared" si="20"/>
        <v>46463</v>
      </c>
      <c r="CQ533" s="115">
        <v>63352000</v>
      </c>
      <c r="CR533" s="85" t="s">
        <v>149</v>
      </c>
      <c r="CS533" s="89">
        <v>46039</v>
      </c>
      <c r="CT533" s="128">
        <v>1846101032999</v>
      </c>
      <c r="CU533" s="85"/>
      <c r="CV533" s="85"/>
      <c r="CW533" s="85" t="s">
        <v>6050</v>
      </c>
      <c r="CX533" s="85" t="s">
        <v>203</v>
      </c>
      <c r="CY533" s="85" t="s">
        <v>1214</v>
      </c>
      <c r="CZ533" s="85">
        <v>2309</v>
      </c>
      <c r="DA533" s="85" t="s">
        <v>4831</v>
      </c>
      <c r="DB533" s="85">
        <v>1</v>
      </c>
      <c r="DC533" s="85" t="s">
        <v>153</v>
      </c>
      <c r="DD533" s="85"/>
      <c r="DE533" s="85"/>
      <c r="DF533" s="85"/>
      <c r="DG533" s="85"/>
      <c r="DH533" s="85"/>
      <c r="DI533" s="85"/>
      <c r="DJ533" s="85"/>
      <c r="DK533" s="85"/>
      <c r="DL533" s="85"/>
      <c r="DM533" s="85"/>
      <c r="DN533" s="85"/>
      <c r="DO533" s="85"/>
      <c r="DP533" s="85"/>
      <c r="DQ533" s="85"/>
      <c r="DR533" s="85"/>
      <c r="DS533" s="85"/>
      <c r="DT533" s="86"/>
      <c r="DU533" s="81"/>
      <c r="DV533" s="72"/>
      <c r="DW533" s="72"/>
      <c r="DX533" s="72"/>
      <c r="DY533" s="72"/>
      <c r="DZ533" s="74"/>
      <c r="EA533" s="68"/>
      <c r="EB533" s="68"/>
      <c r="EC533" s="68"/>
      <c r="ED533" s="68"/>
      <c r="EE533" s="68"/>
      <c r="EF533" s="68"/>
      <c r="EG533" s="68"/>
      <c r="EH533" s="68"/>
      <c r="EI533" s="68"/>
      <c r="EJ533" s="68"/>
      <c r="EK533" s="68"/>
    </row>
    <row r="534" spans="1:141" ht="30" customHeight="1">
      <c r="A534" s="3" t="s">
        <v>4104</v>
      </c>
      <c r="B534" s="84">
        <v>2026</v>
      </c>
      <c r="C534" s="85" t="s">
        <v>6051</v>
      </c>
      <c r="D534" s="85"/>
      <c r="E534" s="85" t="s">
        <v>125</v>
      </c>
      <c r="F534" s="85">
        <v>147150</v>
      </c>
      <c r="G534" s="89">
        <v>46038</v>
      </c>
      <c r="H534" s="85" t="s">
        <v>6052</v>
      </c>
      <c r="I534" s="85" t="s">
        <v>6053</v>
      </c>
      <c r="J534" s="92" t="s">
        <v>6054</v>
      </c>
      <c r="K534" s="92" t="s">
        <v>6055</v>
      </c>
      <c r="L534" s="85" t="s">
        <v>6056</v>
      </c>
      <c r="M534" s="85" t="s">
        <v>6057</v>
      </c>
      <c r="N534" s="85">
        <v>80111700</v>
      </c>
      <c r="O534" s="85" t="s">
        <v>6058</v>
      </c>
      <c r="P534" s="85" t="s">
        <v>6059</v>
      </c>
      <c r="Q534" s="85">
        <v>100</v>
      </c>
      <c r="R534" s="89">
        <v>46028</v>
      </c>
      <c r="S534" s="85">
        <v>1773</v>
      </c>
      <c r="T534" s="89">
        <v>46044</v>
      </c>
      <c r="U534" s="85" t="s">
        <v>4823</v>
      </c>
      <c r="V534" s="85" t="s">
        <v>135</v>
      </c>
      <c r="W534" s="85" t="s">
        <v>136</v>
      </c>
      <c r="X534" s="85">
        <v>1</v>
      </c>
      <c r="Y534" s="85" t="s">
        <v>6060</v>
      </c>
      <c r="Z534" s="85" t="s">
        <v>6056</v>
      </c>
      <c r="AA534" s="85" t="s">
        <v>138</v>
      </c>
      <c r="AB534" s="85" t="s">
        <v>139</v>
      </c>
      <c r="AC534" s="85" t="s">
        <v>447</v>
      </c>
      <c r="AD534" s="85"/>
      <c r="AE534" s="85">
        <v>52371623</v>
      </c>
      <c r="AF534" s="85">
        <v>9</v>
      </c>
      <c r="AG534" s="89">
        <v>28279</v>
      </c>
      <c r="AH534" s="85" t="s">
        <v>6061</v>
      </c>
      <c r="AI534" s="85" t="e">
        <v>#REF!</v>
      </c>
      <c r="AJ534" s="92">
        <v>3158175841</v>
      </c>
      <c r="AK534" s="85" t="s">
        <v>6062</v>
      </c>
      <c r="AL534" s="85" t="s">
        <v>3187</v>
      </c>
      <c r="AM534" s="85" t="s">
        <v>234</v>
      </c>
      <c r="AN534" s="85" t="s">
        <v>145</v>
      </c>
      <c r="AO534" s="85">
        <v>0</v>
      </c>
      <c r="AP534" s="85">
        <v>0</v>
      </c>
      <c r="AQ534" s="85"/>
      <c r="AR534" s="85"/>
      <c r="AS534" s="89">
        <v>46062</v>
      </c>
      <c r="AT534" s="85"/>
      <c r="AU534" s="85"/>
      <c r="AV534" s="85"/>
      <c r="AW534" s="85"/>
      <c r="AX534" s="85" t="s">
        <v>146</v>
      </c>
      <c r="AY534" s="85" t="s">
        <v>147</v>
      </c>
      <c r="AZ534" s="105">
        <v>46039</v>
      </c>
      <c r="BA534" s="105">
        <v>46041</v>
      </c>
      <c r="BB534" s="115">
        <v>117832000</v>
      </c>
      <c r="BC534" s="105">
        <v>46054</v>
      </c>
      <c r="BD534" s="105">
        <v>46387</v>
      </c>
      <c r="BE534" s="105">
        <f t="shared" si="22"/>
        <v>46387</v>
      </c>
      <c r="BF534" s="122"/>
      <c r="BG534" s="85" t="s">
        <v>148</v>
      </c>
      <c r="BH534" s="110">
        <v>10712000</v>
      </c>
      <c r="BI534" s="85"/>
      <c r="BJ534" s="85"/>
      <c r="BK534" s="85"/>
      <c r="BL534" s="85"/>
      <c r="BM534" s="85"/>
      <c r="BN534" s="85"/>
      <c r="BO534" s="85"/>
      <c r="BP534" s="85"/>
      <c r="BQ534" s="85"/>
      <c r="BR534" s="85"/>
      <c r="BS534" s="85"/>
      <c r="BT534" s="85"/>
      <c r="BU534" s="85"/>
      <c r="BV534" s="85"/>
      <c r="BW534" s="85"/>
      <c r="BX534" s="85"/>
      <c r="BY534" s="85"/>
      <c r="BZ534" s="85"/>
      <c r="CA534" s="85"/>
      <c r="CB534" s="85"/>
      <c r="CC534" s="85"/>
      <c r="CD534" s="85"/>
      <c r="CE534" s="85"/>
      <c r="CF534" s="85"/>
      <c r="CG534" s="85"/>
      <c r="CH534" s="85"/>
      <c r="CI534" s="85"/>
      <c r="CJ534" s="85"/>
      <c r="CK534" s="85"/>
      <c r="CL534" s="85">
        <v>0</v>
      </c>
      <c r="CM534" s="110">
        <v>117832000</v>
      </c>
      <c r="CN534" s="85"/>
      <c r="CO534" s="89">
        <v>46387</v>
      </c>
      <c r="CP534" s="89">
        <f t="shared" si="20"/>
        <v>46567</v>
      </c>
      <c r="CQ534" s="115">
        <v>117832000</v>
      </c>
      <c r="CR534" s="85" t="s">
        <v>223</v>
      </c>
      <c r="CS534" s="89">
        <v>46042</v>
      </c>
      <c r="CT534" s="128">
        <v>2146101131029</v>
      </c>
      <c r="CU534" s="85"/>
      <c r="CV534" s="85"/>
      <c r="CW534" s="85" t="s">
        <v>6063</v>
      </c>
      <c r="CX534" s="85" t="s">
        <v>447</v>
      </c>
      <c r="CY534" s="85" t="s">
        <v>6064</v>
      </c>
      <c r="CZ534" s="85">
        <v>2309</v>
      </c>
      <c r="DA534" s="85" t="s">
        <v>4831</v>
      </c>
      <c r="DB534" s="85">
        <v>1</v>
      </c>
      <c r="DC534" s="85" t="s">
        <v>153</v>
      </c>
      <c r="DD534" s="85"/>
      <c r="DE534" s="85"/>
      <c r="DF534" s="85"/>
      <c r="DG534" s="85"/>
      <c r="DH534" s="85"/>
      <c r="DI534" s="85"/>
      <c r="DJ534" s="85"/>
      <c r="DK534" s="85"/>
      <c r="DL534" s="85"/>
      <c r="DM534" s="85"/>
      <c r="DN534" s="85"/>
      <c r="DO534" s="85"/>
      <c r="DP534" s="85"/>
      <c r="DQ534" s="85"/>
      <c r="DR534" s="85"/>
      <c r="DS534" s="85"/>
      <c r="DT534" s="86"/>
      <c r="DU534" s="81"/>
      <c r="DV534" s="72"/>
      <c r="DW534" s="72"/>
      <c r="DX534" s="72"/>
      <c r="DY534" s="72"/>
      <c r="DZ534" s="74"/>
      <c r="EA534" s="68"/>
      <c r="EB534" s="68"/>
      <c r="EC534" s="68"/>
      <c r="ED534" s="68"/>
      <c r="EE534" s="68"/>
      <c r="EF534" s="68"/>
      <c r="EG534" s="68"/>
      <c r="EH534" s="68"/>
      <c r="EI534" s="68"/>
      <c r="EJ534" s="68"/>
      <c r="EK534" s="68"/>
    </row>
    <row r="535" spans="1:141" ht="30" customHeight="1">
      <c r="A535" s="3" t="s">
        <v>4104</v>
      </c>
      <c r="B535" s="84">
        <v>2026</v>
      </c>
      <c r="C535" s="85" t="s">
        <v>6065</v>
      </c>
      <c r="D535" s="85"/>
      <c r="E535" s="85" t="s">
        <v>125</v>
      </c>
      <c r="F535" s="85">
        <v>147018</v>
      </c>
      <c r="G535" s="89">
        <v>46038</v>
      </c>
      <c r="H535" s="85" t="s">
        <v>6066</v>
      </c>
      <c r="I535" s="85" t="s">
        <v>6067</v>
      </c>
      <c r="J535" s="92" t="s">
        <v>6068</v>
      </c>
      <c r="K535" s="92" t="s">
        <v>6069</v>
      </c>
      <c r="L535" s="85" t="s">
        <v>6070</v>
      </c>
      <c r="M535" s="85" t="s">
        <v>6071</v>
      </c>
      <c r="N535" s="85">
        <v>80111700</v>
      </c>
      <c r="O535" s="85" t="s">
        <v>6072</v>
      </c>
      <c r="P535" s="85" t="s">
        <v>6073</v>
      </c>
      <c r="Q535" s="85">
        <v>93</v>
      </c>
      <c r="R535" s="89">
        <v>46028</v>
      </c>
      <c r="S535" s="85">
        <v>1678</v>
      </c>
      <c r="T535" s="89">
        <v>46042</v>
      </c>
      <c r="U535" s="85" t="s">
        <v>4823</v>
      </c>
      <c r="V535" s="85" t="s">
        <v>135</v>
      </c>
      <c r="W535" s="85" t="s">
        <v>136</v>
      </c>
      <c r="X535" s="85">
        <v>1</v>
      </c>
      <c r="Y535" s="85" t="s">
        <v>6074</v>
      </c>
      <c r="Z535" s="85" t="s">
        <v>6070</v>
      </c>
      <c r="AA535" s="85" t="s">
        <v>138</v>
      </c>
      <c r="AB535" s="85" t="s">
        <v>164</v>
      </c>
      <c r="AC535" s="85" t="s">
        <v>203</v>
      </c>
      <c r="AD535" s="85"/>
      <c r="AE535" s="85">
        <v>80091148</v>
      </c>
      <c r="AF535" s="85">
        <v>1</v>
      </c>
      <c r="AG535" s="89">
        <v>29933</v>
      </c>
      <c r="AH535" s="85" t="s">
        <v>6075</v>
      </c>
      <c r="AI535" s="85" t="e">
        <v>#REF!</v>
      </c>
      <c r="AJ535" s="92" t="e">
        <v>#REF!</v>
      </c>
      <c r="AK535" s="85" t="s">
        <v>6076</v>
      </c>
      <c r="AL535" s="85" t="s">
        <v>3187</v>
      </c>
      <c r="AM535" s="85" t="s">
        <v>234</v>
      </c>
      <c r="AN535" s="85" t="s">
        <v>4826</v>
      </c>
      <c r="AO535" s="85">
        <v>52371623</v>
      </c>
      <c r="AP535" s="85" t="s">
        <v>4827</v>
      </c>
      <c r="AQ535" s="85"/>
      <c r="AR535" s="85"/>
      <c r="AS535" s="89">
        <v>46062</v>
      </c>
      <c r="AT535" s="85"/>
      <c r="AU535" s="85"/>
      <c r="AV535" s="85"/>
      <c r="AW535" s="85"/>
      <c r="AX535" s="85" t="s">
        <v>4828</v>
      </c>
      <c r="AY535" s="85" t="s">
        <v>147</v>
      </c>
      <c r="AZ535" s="105">
        <v>46038</v>
      </c>
      <c r="BA535" s="105">
        <v>46038</v>
      </c>
      <c r="BB535" s="115">
        <v>31676000</v>
      </c>
      <c r="BC535" s="105">
        <v>46044</v>
      </c>
      <c r="BD535" s="105">
        <v>46161</v>
      </c>
      <c r="BE535" s="105">
        <f t="shared" si="22"/>
        <v>46161</v>
      </c>
      <c r="BF535" s="122"/>
      <c r="BG535" s="85" t="s">
        <v>4723</v>
      </c>
      <c r="BH535" s="110">
        <v>7919000</v>
      </c>
      <c r="BI535" s="85"/>
      <c r="BJ535" s="85"/>
      <c r="BK535" s="85"/>
      <c r="BL535" s="85"/>
      <c r="BM535" s="85"/>
      <c r="BN535" s="85"/>
      <c r="BO535" s="85"/>
      <c r="BP535" s="85"/>
      <c r="BQ535" s="85"/>
      <c r="BR535" s="85"/>
      <c r="BS535" s="85"/>
      <c r="BT535" s="85"/>
      <c r="BU535" s="85"/>
      <c r="BV535" s="85"/>
      <c r="BW535" s="85"/>
      <c r="BX535" s="85"/>
      <c r="BY535" s="85"/>
      <c r="BZ535" s="85"/>
      <c r="CA535" s="85"/>
      <c r="CB535" s="85"/>
      <c r="CC535" s="85"/>
      <c r="CD535" s="85"/>
      <c r="CE535" s="85"/>
      <c r="CF535" s="85"/>
      <c r="CG535" s="85"/>
      <c r="CH535" s="85"/>
      <c r="CI535" s="85"/>
      <c r="CJ535" s="85"/>
      <c r="CK535" s="85"/>
      <c r="CL535" s="85">
        <v>0</v>
      </c>
      <c r="CM535" s="110">
        <v>31676000</v>
      </c>
      <c r="CN535" s="85"/>
      <c r="CO535" s="89">
        <v>46161</v>
      </c>
      <c r="CP535" s="89">
        <f t="shared" si="20"/>
        <v>46341</v>
      </c>
      <c r="CQ535" s="115">
        <v>31676000</v>
      </c>
      <c r="CR535" s="85" t="s">
        <v>223</v>
      </c>
      <c r="CS535" s="89">
        <v>46041</v>
      </c>
      <c r="CT535" s="128">
        <v>1144101275779</v>
      </c>
      <c r="CU535" s="85"/>
      <c r="CV535" s="85"/>
      <c r="CW535" s="85" t="s">
        <v>4857</v>
      </c>
      <c r="CX535" s="85" t="s">
        <v>203</v>
      </c>
      <c r="CY535" s="85" t="s">
        <v>4498</v>
      </c>
      <c r="CZ535" s="85">
        <v>2309</v>
      </c>
      <c r="DA535" s="85" t="s">
        <v>4831</v>
      </c>
      <c r="DB535" s="85">
        <v>1</v>
      </c>
      <c r="DC535" s="85" t="s">
        <v>153</v>
      </c>
      <c r="DD535" s="85"/>
      <c r="DE535" s="85"/>
      <c r="DF535" s="85"/>
      <c r="DG535" s="85"/>
      <c r="DH535" s="85"/>
      <c r="DI535" s="85"/>
      <c r="DJ535" s="85"/>
      <c r="DK535" s="85"/>
      <c r="DL535" s="85"/>
      <c r="DM535" s="85"/>
      <c r="DN535" s="85"/>
      <c r="DO535" s="85"/>
      <c r="DP535" s="85"/>
      <c r="DQ535" s="85"/>
      <c r="DR535" s="85"/>
      <c r="DS535" s="85"/>
      <c r="DT535" s="86"/>
      <c r="DU535" s="81"/>
      <c r="DV535" s="72"/>
      <c r="DW535" s="72"/>
      <c r="DX535" s="72"/>
      <c r="DY535" s="72"/>
      <c r="DZ535" s="74"/>
      <c r="EA535" s="68"/>
      <c r="EB535" s="68"/>
      <c r="EC535" s="68"/>
      <c r="ED535" s="68"/>
      <c r="EE535" s="68"/>
      <c r="EF535" s="68"/>
      <c r="EG535" s="68"/>
      <c r="EH535" s="68"/>
      <c r="EI535" s="68"/>
      <c r="EJ535" s="68"/>
      <c r="EK535" s="68"/>
    </row>
    <row r="536" spans="1:141" ht="30" customHeight="1">
      <c r="A536" s="3" t="s">
        <v>4104</v>
      </c>
      <c r="B536" s="84">
        <v>2026</v>
      </c>
      <c r="C536" s="85" t="s">
        <v>6077</v>
      </c>
      <c r="D536" s="85"/>
      <c r="E536" s="85" t="s">
        <v>125</v>
      </c>
      <c r="F536" s="85">
        <v>145029</v>
      </c>
      <c r="G536" s="89">
        <v>46038</v>
      </c>
      <c r="H536" s="85" t="s">
        <v>389</v>
      </c>
      <c r="I536" s="85" t="s">
        <v>6078</v>
      </c>
      <c r="J536" s="92" t="s">
        <v>6079</v>
      </c>
      <c r="K536" s="92" t="s">
        <v>6080</v>
      </c>
      <c r="L536" s="85" t="s">
        <v>6081</v>
      </c>
      <c r="M536" s="85" t="s">
        <v>394</v>
      </c>
      <c r="N536" s="85">
        <v>80111700</v>
      </c>
      <c r="O536" s="85" t="s">
        <v>395</v>
      </c>
      <c r="P536" s="85" t="s">
        <v>6082</v>
      </c>
      <c r="Q536" s="85">
        <v>6</v>
      </c>
      <c r="R536" s="89">
        <v>46027</v>
      </c>
      <c r="S536" s="85">
        <v>1890</v>
      </c>
      <c r="T536" s="89">
        <v>46050</v>
      </c>
      <c r="U536" s="85" t="s">
        <v>134</v>
      </c>
      <c r="V536" s="85" t="s">
        <v>135</v>
      </c>
      <c r="W536" s="85" t="s">
        <v>136</v>
      </c>
      <c r="X536" s="85">
        <v>1</v>
      </c>
      <c r="Y536" s="85" t="s">
        <v>397</v>
      </c>
      <c r="Z536" s="85" t="s">
        <v>6081</v>
      </c>
      <c r="AA536" s="85" t="s">
        <v>138</v>
      </c>
      <c r="AB536" s="85" t="s">
        <v>139</v>
      </c>
      <c r="AC536" s="85" t="s">
        <v>218</v>
      </c>
      <c r="AD536" s="85"/>
      <c r="AE536" s="85">
        <v>1015476653</v>
      </c>
      <c r="AF536" s="85">
        <v>8</v>
      </c>
      <c r="AG536" s="89">
        <v>36026</v>
      </c>
      <c r="AH536" s="85" t="s">
        <v>6083</v>
      </c>
      <c r="AI536" s="85"/>
      <c r="AJ536" s="92">
        <v>0</v>
      </c>
      <c r="AK536" s="85" t="s">
        <v>6084</v>
      </c>
      <c r="AL536" s="85" t="s">
        <v>3187</v>
      </c>
      <c r="AM536" s="85" t="s">
        <v>385</v>
      </c>
      <c r="AN536" s="85" t="s">
        <v>400</v>
      </c>
      <c r="AO536" s="85">
        <v>51698679</v>
      </c>
      <c r="AP536" s="85" t="s">
        <v>401</v>
      </c>
      <c r="AQ536" s="85"/>
      <c r="AR536" s="85"/>
      <c r="AS536" s="89">
        <v>46062</v>
      </c>
      <c r="AT536" s="85"/>
      <c r="AU536" s="85"/>
      <c r="AV536" s="85"/>
      <c r="AW536" s="85"/>
      <c r="AX536" s="85" t="s">
        <v>171</v>
      </c>
      <c r="AY536" s="85" t="s">
        <v>147</v>
      </c>
      <c r="AZ536" s="105">
        <v>46029</v>
      </c>
      <c r="BA536" s="105">
        <v>46048</v>
      </c>
      <c r="BB536" s="115">
        <v>63844000</v>
      </c>
      <c r="BC536" s="105">
        <v>46051</v>
      </c>
      <c r="BD536" s="105">
        <v>46384</v>
      </c>
      <c r="BE536" s="105">
        <f t="shared" si="22"/>
        <v>46384</v>
      </c>
      <c r="BF536" s="122"/>
      <c r="BG536" s="85" t="s">
        <v>148</v>
      </c>
      <c r="BH536" s="110">
        <v>5804000</v>
      </c>
      <c r="BI536" s="85"/>
      <c r="BJ536" s="85"/>
      <c r="BK536" s="85"/>
      <c r="BL536" s="85"/>
      <c r="BM536" s="85"/>
      <c r="BN536" s="85"/>
      <c r="BO536" s="85"/>
      <c r="BP536" s="85"/>
      <c r="BQ536" s="85"/>
      <c r="BR536" s="85"/>
      <c r="BS536" s="85"/>
      <c r="BT536" s="85"/>
      <c r="BU536" s="85"/>
      <c r="BV536" s="85"/>
      <c r="BW536" s="85"/>
      <c r="BX536" s="85"/>
      <c r="BY536" s="85"/>
      <c r="BZ536" s="85"/>
      <c r="CA536" s="85"/>
      <c r="CB536" s="85"/>
      <c r="CC536" s="85"/>
      <c r="CD536" s="85"/>
      <c r="CE536" s="85"/>
      <c r="CF536" s="85"/>
      <c r="CG536" s="85"/>
      <c r="CH536" s="85"/>
      <c r="CI536" s="85"/>
      <c r="CJ536" s="85"/>
      <c r="CK536" s="85"/>
      <c r="CL536" s="85">
        <v>0</v>
      </c>
      <c r="CM536" s="110">
        <v>63844000</v>
      </c>
      <c r="CN536" s="85"/>
      <c r="CO536" s="89">
        <v>46384</v>
      </c>
      <c r="CP536" s="89">
        <f t="shared" si="20"/>
        <v>46564</v>
      </c>
      <c r="CQ536" s="115">
        <v>63844000</v>
      </c>
      <c r="CR536" s="85" t="s">
        <v>149</v>
      </c>
      <c r="CS536" s="89">
        <v>46049</v>
      </c>
      <c r="CT536" s="128">
        <v>1444101255565</v>
      </c>
      <c r="CU536" s="85"/>
      <c r="CV536" s="85"/>
      <c r="CW536" s="85" t="s">
        <v>402</v>
      </c>
      <c r="CX536" s="85" t="s">
        <v>218</v>
      </c>
      <c r="CY536" s="85" t="s">
        <v>464</v>
      </c>
      <c r="CZ536" s="85">
        <v>2537</v>
      </c>
      <c r="DA536" s="85" t="s">
        <v>152</v>
      </c>
      <c r="DB536" s="85">
        <v>1</v>
      </c>
      <c r="DC536" s="85" t="s">
        <v>153</v>
      </c>
      <c r="DD536" s="85"/>
      <c r="DE536" s="85"/>
      <c r="DF536" s="85"/>
      <c r="DG536" s="85"/>
      <c r="DH536" s="85"/>
      <c r="DI536" s="85"/>
      <c r="DJ536" s="85"/>
      <c r="DK536" s="85"/>
      <c r="DL536" s="85"/>
      <c r="DM536" s="85"/>
      <c r="DN536" s="85"/>
      <c r="DO536" s="85"/>
      <c r="DP536" s="85"/>
      <c r="DQ536" s="85"/>
      <c r="DR536" s="85"/>
      <c r="DS536" s="85"/>
      <c r="DT536" s="86"/>
      <c r="DU536" s="81"/>
      <c r="DV536" s="72"/>
      <c r="DW536" s="72"/>
      <c r="DX536" s="72"/>
      <c r="DY536" s="72"/>
      <c r="DZ536" s="74"/>
      <c r="EA536" s="68"/>
      <c r="EB536" s="68"/>
      <c r="EC536" s="68"/>
      <c r="ED536" s="68"/>
      <c r="EE536" s="68"/>
      <c r="EF536" s="68"/>
      <c r="EG536" s="68"/>
      <c r="EH536" s="68"/>
      <c r="EI536" s="68"/>
      <c r="EJ536" s="68"/>
      <c r="EK536" s="68"/>
    </row>
    <row r="537" spans="1:141" ht="30" customHeight="1">
      <c r="A537" s="3" t="s">
        <v>4104</v>
      </c>
      <c r="B537" s="84">
        <v>2026</v>
      </c>
      <c r="C537" s="85" t="s">
        <v>6085</v>
      </c>
      <c r="D537" s="85"/>
      <c r="E537" s="85" t="s">
        <v>125</v>
      </c>
      <c r="F537" s="85">
        <v>144898</v>
      </c>
      <c r="G537" s="89">
        <v>46036</v>
      </c>
      <c r="H537" s="85" t="s">
        <v>209</v>
      </c>
      <c r="I537" s="85" t="s">
        <v>6086</v>
      </c>
      <c r="J537" s="92" t="s">
        <v>6087</v>
      </c>
      <c r="K537" s="92" t="s">
        <v>6088</v>
      </c>
      <c r="L537" s="85" t="s">
        <v>6089</v>
      </c>
      <c r="M537" s="85" t="s">
        <v>214</v>
      </c>
      <c r="N537" s="85">
        <v>80111700</v>
      </c>
      <c r="O537" s="85" t="s">
        <v>215</v>
      </c>
      <c r="P537" s="85" t="s">
        <v>6090</v>
      </c>
      <c r="Q537" s="85">
        <v>3</v>
      </c>
      <c r="R537" s="89">
        <v>46027</v>
      </c>
      <c r="S537" s="85">
        <v>1865</v>
      </c>
      <c r="T537" s="89">
        <v>46048</v>
      </c>
      <c r="U537" s="85" t="s">
        <v>134</v>
      </c>
      <c r="V537" s="85" t="s">
        <v>135</v>
      </c>
      <c r="W537" s="85" t="s">
        <v>136</v>
      </c>
      <c r="X537" s="85">
        <v>1</v>
      </c>
      <c r="Y537" s="85" t="s">
        <v>217</v>
      </c>
      <c r="Z537" s="85" t="s">
        <v>6089</v>
      </c>
      <c r="AA537" s="85" t="s">
        <v>138</v>
      </c>
      <c r="AB537" s="85" t="s">
        <v>139</v>
      </c>
      <c r="AC537" s="85" t="s">
        <v>203</v>
      </c>
      <c r="AD537" s="85"/>
      <c r="AE537" s="85">
        <v>53012745</v>
      </c>
      <c r="AF537" s="85">
        <v>3</v>
      </c>
      <c r="AG537" s="89">
        <v>30806</v>
      </c>
      <c r="AH537" s="85" t="s">
        <v>6091</v>
      </c>
      <c r="AI537" s="85"/>
      <c r="AJ537" s="92">
        <v>0</v>
      </c>
      <c r="AK537" s="85" t="s">
        <v>6092</v>
      </c>
      <c r="AL537" s="85" t="s">
        <v>3187</v>
      </c>
      <c r="AM537" s="85" t="s">
        <v>385</v>
      </c>
      <c r="AN537" s="85" t="s">
        <v>130</v>
      </c>
      <c r="AO537" s="85">
        <v>1010170739</v>
      </c>
      <c r="AP537" s="85" t="s">
        <v>170</v>
      </c>
      <c r="AQ537" s="85"/>
      <c r="AR537" s="85"/>
      <c r="AS537" s="89">
        <v>46062</v>
      </c>
      <c r="AT537" s="85"/>
      <c r="AU537" s="85"/>
      <c r="AV537" s="85"/>
      <c r="AW537" s="85"/>
      <c r="AX537" s="85" t="s">
        <v>171</v>
      </c>
      <c r="AY537" s="85" t="s">
        <v>147</v>
      </c>
      <c r="AZ537" s="105">
        <v>46029</v>
      </c>
      <c r="BA537" s="105">
        <v>46045</v>
      </c>
      <c r="BB537" s="115">
        <v>87109000</v>
      </c>
      <c r="BC537" s="105">
        <v>46049</v>
      </c>
      <c r="BD537" s="105">
        <v>46382</v>
      </c>
      <c r="BE537" s="105">
        <f t="shared" si="22"/>
        <v>46382</v>
      </c>
      <c r="BF537" s="122"/>
      <c r="BG537" s="85" t="s">
        <v>148</v>
      </c>
      <c r="BH537" s="110">
        <v>7919000</v>
      </c>
      <c r="BI537" s="85"/>
      <c r="BJ537" s="85"/>
      <c r="BK537" s="85"/>
      <c r="BL537" s="85"/>
      <c r="BM537" s="85"/>
      <c r="BN537" s="85"/>
      <c r="BO537" s="85"/>
      <c r="BP537" s="85"/>
      <c r="BQ537" s="85"/>
      <c r="BR537" s="85"/>
      <c r="BS537" s="85"/>
      <c r="BT537" s="85"/>
      <c r="BU537" s="85"/>
      <c r="BV537" s="85"/>
      <c r="BW537" s="85"/>
      <c r="BX537" s="85"/>
      <c r="BY537" s="85"/>
      <c r="BZ537" s="85"/>
      <c r="CA537" s="85"/>
      <c r="CB537" s="85"/>
      <c r="CC537" s="85"/>
      <c r="CD537" s="85"/>
      <c r="CE537" s="85"/>
      <c r="CF537" s="85"/>
      <c r="CG537" s="85"/>
      <c r="CH537" s="85"/>
      <c r="CI537" s="85"/>
      <c r="CJ537" s="85"/>
      <c r="CK537" s="85"/>
      <c r="CL537" s="85">
        <v>0</v>
      </c>
      <c r="CM537" s="110">
        <v>87109000</v>
      </c>
      <c r="CN537" s="85"/>
      <c r="CO537" s="89">
        <v>46382</v>
      </c>
      <c r="CP537" s="89">
        <f t="shared" si="20"/>
        <v>46562</v>
      </c>
      <c r="CQ537" s="115">
        <v>87109000</v>
      </c>
      <c r="CR537" s="85" t="s">
        <v>149</v>
      </c>
      <c r="CS537" s="89">
        <v>46047</v>
      </c>
      <c r="CT537" s="128">
        <v>3344101272435</v>
      </c>
      <c r="CU537" s="85"/>
      <c r="CV537" s="85"/>
      <c r="CW537" s="85" t="s">
        <v>224</v>
      </c>
      <c r="CX537" s="85" t="s">
        <v>203</v>
      </c>
      <c r="CY537" s="85" t="s">
        <v>2137</v>
      </c>
      <c r="CZ537" s="85">
        <v>2537</v>
      </c>
      <c r="DA537" s="85" t="s">
        <v>152</v>
      </c>
      <c r="DB537" s="85">
        <v>1</v>
      </c>
      <c r="DC537" s="85" t="s">
        <v>153</v>
      </c>
      <c r="DD537" s="85"/>
      <c r="DE537" s="85"/>
      <c r="DF537" s="85"/>
      <c r="DG537" s="85"/>
      <c r="DH537" s="85"/>
      <c r="DI537" s="85"/>
      <c r="DJ537" s="85"/>
      <c r="DK537" s="85"/>
      <c r="DL537" s="85"/>
      <c r="DM537" s="85"/>
      <c r="DN537" s="85"/>
      <c r="DO537" s="85"/>
      <c r="DP537" s="85"/>
      <c r="DQ537" s="85"/>
      <c r="DR537" s="85"/>
      <c r="DS537" s="85"/>
      <c r="DT537" s="86"/>
      <c r="DU537" s="81"/>
      <c r="DV537" s="72"/>
      <c r="DW537" s="72"/>
      <c r="DX537" s="72"/>
      <c r="DY537" s="72"/>
      <c r="DZ537" s="74"/>
      <c r="EA537" s="68"/>
      <c r="EB537" s="68"/>
      <c r="EC537" s="68"/>
      <c r="ED537" s="68"/>
      <c r="EE537" s="68"/>
      <c r="EF537" s="68"/>
      <c r="EG537" s="68"/>
      <c r="EH537" s="68"/>
      <c r="EI537" s="68"/>
      <c r="EJ537" s="68"/>
      <c r="EK537" s="68"/>
    </row>
    <row r="538" spans="1:141" ht="30" customHeight="1">
      <c r="A538" s="3" t="s">
        <v>4104</v>
      </c>
      <c r="B538" s="84">
        <v>2026</v>
      </c>
      <c r="C538" s="85" t="s">
        <v>6093</v>
      </c>
      <c r="D538" s="85"/>
      <c r="E538" s="85" t="s">
        <v>125</v>
      </c>
      <c r="F538" s="85">
        <v>146572</v>
      </c>
      <c r="G538" s="89">
        <v>46045</v>
      </c>
      <c r="H538" s="85" t="s">
        <v>5453</v>
      </c>
      <c r="I538" s="85" t="s">
        <v>6094</v>
      </c>
      <c r="J538" s="92" t="s">
        <v>6095</v>
      </c>
      <c r="K538" s="92" t="s">
        <v>6096</v>
      </c>
      <c r="L538" s="85" t="s">
        <v>6097</v>
      </c>
      <c r="M538" s="85" t="s">
        <v>5458</v>
      </c>
      <c r="N538" s="85">
        <v>80111700</v>
      </c>
      <c r="O538" s="85" t="s">
        <v>5459</v>
      </c>
      <c r="P538" s="85" t="s">
        <v>6098</v>
      </c>
      <c r="Q538" s="85">
        <v>84</v>
      </c>
      <c r="R538" s="89">
        <v>46028</v>
      </c>
      <c r="S538" s="85">
        <v>1821</v>
      </c>
      <c r="T538" s="89">
        <v>46048</v>
      </c>
      <c r="U538" s="85" t="s">
        <v>134</v>
      </c>
      <c r="V538" s="85" t="s">
        <v>135</v>
      </c>
      <c r="W538" s="85" t="s">
        <v>460</v>
      </c>
      <c r="X538" s="85">
        <v>1</v>
      </c>
      <c r="Y538" s="85" t="s">
        <v>6099</v>
      </c>
      <c r="Z538" s="85" t="s">
        <v>6097</v>
      </c>
      <c r="AA538" s="85" t="s">
        <v>138</v>
      </c>
      <c r="AB538" s="85" t="s">
        <v>139</v>
      </c>
      <c r="AC538" s="85" t="s">
        <v>447</v>
      </c>
      <c r="AD538" s="85"/>
      <c r="AE538" s="85">
        <v>1019094620</v>
      </c>
      <c r="AF538" s="85">
        <v>1</v>
      </c>
      <c r="AG538" s="89">
        <v>34426</v>
      </c>
      <c r="AH538" s="85" t="s">
        <v>6100</v>
      </c>
      <c r="AI538" s="85"/>
      <c r="AJ538" s="92">
        <v>0</v>
      </c>
      <c r="AK538" s="85" t="s">
        <v>6101</v>
      </c>
      <c r="AL538" s="85" t="s">
        <v>642</v>
      </c>
      <c r="AM538" s="85" t="s">
        <v>144</v>
      </c>
      <c r="AN538" s="85" t="s">
        <v>5340</v>
      </c>
      <c r="AO538" s="85">
        <v>1110505661</v>
      </c>
      <c r="AP538" s="85" t="s">
        <v>5341</v>
      </c>
      <c r="AQ538" s="85"/>
      <c r="AR538" s="85"/>
      <c r="AS538" s="89">
        <v>46062</v>
      </c>
      <c r="AT538" s="85"/>
      <c r="AU538" s="85"/>
      <c r="AV538" s="85"/>
      <c r="AW538" s="85"/>
      <c r="AX538" s="85" t="s">
        <v>5342</v>
      </c>
      <c r="AY538" s="85" t="s">
        <v>147</v>
      </c>
      <c r="AZ538" s="105">
        <v>46038</v>
      </c>
      <c r="BA538" s="105">
        <v>46042</v>
      </c>
      <c r="BB538" s="115">
        <v>28840000</v>
      </c>
      <c r="BC538" s="105">
        <v>46049</v>
      </c>
      <c r="BD538" s="105">
        <v>46291</v>
      </c>
      <c r="BE538" s="105">
        <f t="shared" si="22"/>
        <v>46291</v>
      </c>
      <c r="BF538" s="122"/>
      <c r="BG538" s="85" t="s">
        <v>929</v>
      </c>
      <c r="BH538" s="110">
        <v>3605000</v>
      </c>
      <c r="BI538" s="85"/>
      <c r="BJ538" s="85"/>
      <c r="BK538" s="85"/>
      <c r="BL538" s="85"/>
      <c r="BM538" s="85"/>
      <c r="BN538" s="85"/>
      <c r="BO538" s="85"/>
      <c r="BP538" s="85"/>
      <c r="BQ538" s="85"/>
      <c r="BR538" s="85"/>
      <c r="BS538" s="85"/>
      <c r="BT538" s="85"/>
      <c r="BU538" s="85"/>
      <c r="BV538" s="85"/>
      <c r="BW538" s="85"/>
      <c r="BX538" s="85"/>
      <c r="BY538" s="85"/>
      <c r="BZ538" s="85"/>
      <c r="CA538" s="85"/>
      <c r="CB538" s="85"/>
      <c r="CC538" s="85"/>
      <c r="CD538" s="85"/>
      <c r="CE538" s="85"/>
      <c r="CF538" s="85"/>
      <c r="CG538" s="85"/>
      <c r="CH538" s="85"/>
      <c r="CI538" s="85"/>
      <c r="CJ538" s="85"/>
      <c r="CK538" s="85"/>
      <c r="CL538" s="85">
        <v>0</v>
      </c>
      <c r="CM538" s="110">
        <v>28840000</v>
      </c>
      <c r="CN538" s="85"/>
      <c r="CO538" s="89">
        <v>46291</v>
      </c>
      <c r="CP538" s="89">
        <f t="shared" si="20"/>
        <v>46471</v>
      </c>
      <c r="CQ538" s="115">
        <v>28840000</v>
      </c>
      <c r="CR538" s="85" t="s">
        <v>149</v>
      </c>
      <c r="CS538" s="89">
        <v>46043</v>
      </c>
      <c r="CT538" s="128">
        <v>3344101272141</v>
      </c>
      <c r="CU538" s="85"/>
      <c r="CV538" s="85"/>
      <c r="CW538" s="85" t="s">
        <v>5464</v>
      </c>
      <c r="CX538" s="85" t="s">
        <v>447</v>
      </c>
      <c r="CY538" s="85" t="s">
        <v>957</v>
      </c>
      <c r="CZ538" s="85">
        <v>2537</v>
      </c>
      <c r="DA538" s="85" t="s">
        <v>152</v>
      </c>
      <c r="DB538" s="85">
        <v>5</v>
      </c>
      <c r="DC538" s="85" t="s">
        <v>153</v>
      </c>
      <c r="DD538" s="85"/>
      <c r="DE538" s="85"/>
      <c r="DF538" s="85"/>
      <c r="DG538" s="85"/>
      <c r="DH538" s="85"/>
      <c r="DI538" s="85"/>
      <c r="DJ538" s="85"/>
      <c r="DK538" s="85"/>
      <c r="DL538" s="85"/>
      <c r="DM538" s="85"/>
      <c r="DN538" s="85"/>
      <c r="DO538" s="85"/>
      <c r="DP538" s="85"/>
      <c r="DQ538" s="85"/>
      <c r="DR538" s="85"/>
      <c r="DS538" s="85"/>
      <c r="DT538" s="86"/>
      <c r="DU538" s="81"/>
      <c r="DV538" s="72"/>
      <c r="DW538" s="72"/>
      <c r="DX538" s="72"/>
      <c r="DY538" s="72"/>
      <c r="DZ538" s="74"/>
      <c r="EA538" s="68"/>
      <c r="EB538" s="68"/>
      <c r="EC538" s="68"/>
      <c r="ED538" s="68"/>
      <c r="EE538" s="68"/>
      <c r="EF538" s="68"/>
      <c r="EG538" s="68"/>
      <c r="EH538" s="68"/>
      <c r="EI538" s="68"/>
      <c r="EJ538" s="68"/>
      <c r="EK538" s="68"/>
    </row>
    <row r="539" spans="1:141" ht="30" customHeight="1">
      <c r="A539" s="3" t="s">
        <v>4104</v>
      </c>
      <c r="B539" s="84">
        <v>2026</v>
      </c>
      <c r="C539" s="85" t="s">
        <v>6102</v>
      </c>
      <c r="D539" s="85"/>
      <c r="E539" s="85" t="s">
        <v>125</v>
      </c>
      <c r="F539" s="85">
        <v>146572</v>
      </c>
      <c r="G539" s="89">
        <v>46032</v>
      </c>
      <c r="H539" s="85" t="s">
        <v>5453</v>
      </c>
      <c r="I539" s="85" t="s">
        <v>6103</v>
      </c>
      <c r="J539" s="92" t="s">
        <v>6104</v>
      </c>
      <c r="K539" s="92" t="s">
        <v>6105</v>
      </c>
      <c r="L539" s="85" t="s">
        <v>6106</v>
      </c>
      <c r="M539" s="85" t="s">
        <v>5458</v>
      </c>
      <c r="N539" s="85">
        <v>80111700</v>
      </c>
      <c r="O539" s="85" t="s">
        <v>5459</v>
      </c>
      <c r="P539" s="85" t="s">
        <v>6107</v>
      </c>
      <c r="Q539" s="85">
        <v>84</v>
      </c>
      <c r="R539" s="89">
        <v>46028</v>
      </c>
      <c r="S539" s="85">
        <v>1866</v>
      </c>
      <c r="T539" s="89">
        <v>46048</v>
      </c>
      <c r="U539" s="85" t="s">
        <v>134</v>
      </c>
      <c r="V539" s="85" t="s">
        <v>135</v>
      </c>
      <c r="W539" s="85" t="s">
        <v>460</v>
      </c>
      <c r="X539" s="85">
        <v>1</v>
      </c>
      <c r="Y539" s="85" t="s">
        <v>6099</v>
      </c>
      <c r="Z539" s="85" t="s">
        <v>6106</v>
      </c>
      <c r="AA539" s="85" t="s">
        <v>138</v>
      </c>
      <c r="AB539" s="85" t="s">
        <v>139</v>
      </c>
      <c r="AC539" s="85" t="s">
        <v>447</v>
      </c>
      <c r="AD539" s="85"/>
      <c r="AE539" s="85">
        <v>1000182413</v>
      </c>
      <c r="AF539" s="85">
        <v>1</v>
      </c>
      <c r="AG539" s="89">
        <v>37371</v>
      </c>
      <c r="AH539" s="85" t="s">
        <v>6108</v>
      </c>
      <c r="AI539" s="85"/>
      <c r="AJ539" s="92">
        <v>0</v>
      </c>
      <c r="AK539" s="85" t="s">
        <v>6109</v>
      </c>
      <c r="AL539" s="85" t="s">
        <v>189</v>
      </c>
      <c r="AM539" s="85" t="s">
        <v>234</v>
      </c>
      <c r="AN539" s="85" t="s">
        <v>5340</v>
      </c>
      <c r="AO539" s="85">
        <v>1110505661</v>
      </c>
      <c r="AP539" s="85" t="s">
        <v>5341</v>
      </c>
      <c r="AQ539" s="85"/>
      <c r="AR539" s="85"/>
      <c r="AS539" s="89">
        <v>46062</v>
      </c>
      <c r="AT539" s="85"/>
      <c r="AU539" s="85"/>
      <c r="AV539" s="85"/>
      <c r="AW539" s="85"/>
      <c r="AX539" s="85" t="s">
        <v>5342</v>
      </c>
      <c r="AY539" s="85" t="s">
        <v>147</v>
      </c>
      <c r="AZ539" s="105">
        <v>46038</v>
      </c>
      <c r="BA539" s="105">
        <v>46045</v>
      </c>
      <c r="BB539" s="115">
        <v>28840000</v>
      </c>
      <c r="BC539" s="105">
        <v>46050</v>
      </c>
      <c r="BD539" s="105">
        <v>46292</v>
      </c>
      <c r="BE539" s="105">
        <f t="shared" si="22"/>
        <v>46292</v>
      </c>
      <c r="BF539" s="122"/>
      <c r="BG539" s="85" t="s">
        <v>929</v>
      </c>
      <c r="BH539" s="110">
        <v>3605000</v>
      </c>
      <c r="BI539" s="85"/>
      <c r="BJ539" s="85"/>
      <c r="BK539" s="85"/>
      <c r="BL539" s="85"/>
      <c r="BM539" s="85"/>
      <c r="BN539" s="85"/>
      <c r="BO539" s="85"/>
      <c r="BP539" s="85"/>
      <c r="BQ539" s="85"/>
      <c r="BR539" s="85"/>
      <c r="BS539" s="85"/>
      <c r="BT539" s="85"/>
      <c r="BU539" s="85"/>
      <c r="BV539" s="85"/>
      <c r="BW539" s="85"/>
      <c r="BX539" s="85"/>
      <c r="BY539" s="85"/>
      <c r="BZ539" s="85"/>
      <c r="CA539" s="85"/>
      <c r="CB539" s="85"/>
      <c r="CC539" s="85"/>
      <c r="CD539" s="85"/>
      <c r="CE539" s="85"/>
      <c r="CF539" s="85"/>
      <c r="CG539" s="85"/>
      <c r="CH539" s="85"/>
      <c r="CI539" s="85"/>
      <c r="CJ539" s="85"/>
      <c r="CK539" s="85"/>
      <c r="CL539" s="85">
        <v>0</v>
      </c>
      <c r="CM539" s="110">
        <v>28840000</v>
      </c>
      <c r="CN539" s="85"/>
      <c r="CO539" s="89">
        <v>46292</v>
      </c>
      <c r="CP539" s="89">
        <f t="shared" si="20"/>
        <v>46472</v>
      </c>
      <c r="CQ539" s="115">
        <v>28840000</v>
      </c>
      <c r="CR539" s="85" t="s">
        <v>149</v>
      </c>
      <c r="CS539" s="89">
        <v>46046</v>
      </c>
      <c r="CT539" s="128">
        <v>1146101101778</v>
      </c>
      <c r="CU539" s="85"/>
      <c r="CV539" s="85"/>
      <c r="CW539" s="85" t="s">
        <v>5464</v>
      </c>
      <c r="CX539" s="85" t="s">
        <v>447</v>
      </c>
      <c r="CY539" s="85" t="s">
        <v>957</v>
      </c>
      <c r="CZ539" s="85">
        <v>2537</v>
      </c>
      <c r="DA539" s="85" t="s">
        <v>152</v>
      </c>
      <c r="DB539" s="85">
        <v>5</v>
      </c>
      <c r="DC539" s="85" t="s">
        <v>153</v>
      </c>
      <c r="DD539" s="85"/>
      <c r="DE539" s="85"/>
      <c r="DF539" s="85"/>
      <c r="DG539" s="85"/>
      <c r="DH539" s="85"/>
      <c r="DI539" s="85"/>
      <c r="DJ539" s="85"/>
      <c r="DK539" s="85"/>
      <c r="DL539" s="85"/>
      <c r="DM539" s="85"/>
      <c r="DN539" s="85"/>
      <c r="DO539" s="85"/>
      <c r="DP539" s="85"/>
      <c r="DQ539" s="85"/>
      <c r="DR539" s="85"/>
      <c r="DS539" s="85"/>
      <c r="DT539" s="86"/>
      <c r="DU539" s="81"/>
      <c r="DV539" s="72"/>
      <c r="DW539" s="72"/>
      <c r="DX539" s="72"/>
      <c r="DY539" s="72"/>
      <c r="DZ539" s="74"/>
      <c r="EA539" s="68"/>
      <c r="EB539" s="68"/>
      <c r="EC539" s="68"/>
      <c r="ED539" s="68"/>
      <c r="EE539" s="68"/>
      <c r="EF539" s="68"/>
      <c r="EG539" s="68"/>
      <c r="EH539" s="68"/>
      <c r="EI539" s="68"/>
      <c r="EJ539" s="68"/>
      <c r="EK539" s="68"/>
    </row>
    <row r="540" spans="1:141" ht="30" customHeight="1">
      <c r="A540" s="3" t="s">
        <v>4104</v>
      </c>
      <c r="B540" s="84">
        <v>2026</v>
      </c>
      <c r="C540" s="85" t="s">
        <v>6110</v>
      </c>
      <c r="D540" s="85"/>
      <c r="E540" s="85" t="s">
        <v>125</v>
      </c>
      <c r="F540" s="85">
        <v>146572</v>
      </c>
      <c r="G540" s="89">
        <v>46036</v>
      </c>
      <c r="H540" s="85" t="s">
        <v>5453</v>
      </c>
      <c r="I540" s="85" t="s">
        <v>6111</v>
      </c>
      <c r="J540" s="92" t="s">
        <v>6112</v>
      </c>
      <c r="K540" s="92" t="s">
        <v>6113</v>
      </c>
      <c r="L540" s="85" t="s">
        <v>6114</v>
      </c>
      <c r="M540" s="85" t="s">
        <v>5458</v>
      </c>
      <c r="N540" s="85">
        <v>80111700</v>
      </c>
      <c r="O540" s="85" t="s">
        <v>5459</v>
      </c>
      <c r="P540" s="85" t="s">
        <v>6115</v>
      </c>
      <c r="Q540" s="85">
        <v>84</v>
      </c>
      <c r="R540" s="89">
        <v>46028</v>
      </c>
      <c r="S540" s="85">
        <v>1676</v>
      </c>
      <c r="T540" s="89">
        <v>46042</v>
      </c>
      <c r="U540" s="85" t="s">
        <v>134</v>
      </c>
      <c r="V540" s="85" t="s">
        <v>135</v>
      </c>
      <c r="W540" s="85" t="s">
        <v>460</v>
      </c>
      <c r="X540" s="85">
        <v>1</v>
      </c>
      <c r="Y540" s="85" t="s">
        <v>6099</v>
      </c>
      <c r="Z540" s="85" t="s">
        <v>6114</v>
      </c>
      <c r="AA540" s="85" t="s">
        <v>138</v>
      </c>
      <c r="AB540" s="85" t="s">
        <v>164</v>
      </c>
      <c r="AC540" s="85" t="s">
        <v>203</v>
      </c>
      <c r="AD540" s="85"/>
      <c r="AE540" s="85">
        <v>80814144</v>
      </c>
      <c r="AF540" s="85">
        <v>7</v>
      </c>
      <c r="AG540" s="89">
        <v>30625</v>
      </c>
      <c r="AH540" s="85" t="s">
        <v>6116</v>
      </c>
      <c r="AI540" s="85" t="e">
        <v>#REF!</v>
      </c>
      <c r="AJ540" s="92">
        <v>3175377302</v>
      </c>
      <c r="AK540" s="85" t="s">
        <v>6117</v>
      </c>
      <c r="AL540" s="85" t="s">
        <v>143</v>
      </c>
      <c r="AM540" s="85" t="s">
        <v>144</v>
      </c>
      <c r="AN540" s="85" t="s">
        <v>5340</v>
      </c>
      <c r="AO540" s="85">
        <v>1110505661</v>
      </c>
      <c r="AP540" s="85" t="s">
        <v>5341</v>
      </c>
      <c r="AQ540" s="85"/>
      <c r="AR540" s="85"/>
      <c r="AS540" s="89">
        <v>46062</v>
      </c>
      <c r="AT540" s="85"/>
      <c r="AU540" s="85"/>
      <c r="AV540" s="85"/>
      <c r="AW540" s="85"/>
      <c r="AX540" s="85" t="s">
        <v>5342</v>
      </c>
      <c r="AY540" s="85" t="s">
        <v>147</v>
      </c>
      <c r="AZ540" s="105">
        <v>46038</v>
      </c>
      <c r="BA540" s="105">
        <v>46038</v>
      </c>
      <c r="BB540" s="115">
        <v>28840000</v>
      </c>
      <c r="BC540" s="105">
        <v>46042</v>
      </c>
      <c r="BD540" s="105">
        <v>46284</v>
      </c>
      <c r="BE540" s="105">
        <f t="shared" si="22"/>
        <v>46284</v>
      </c>
      <c r="BF540" s="122"/>
      <c r="BG540" s="85" t="s">
        <v>929</v>
      </c>
      <c r="BH540" s="110">
        <v>3605000</v>
      </c>
      <c r="BI540" s="85"/>
      <c r="BJ540" s="85"/>
      <c r="BK540" s="85"/>
      <c r="BL540" s="85"/>
      <c r="BM540" s="85"/>
      <c r="BN540" s="85"/>
      <c r="BO540" s="85"/>
      <c r="BP540" s="85"/>
      <c r="BQ540" s="85"/>
      <c r="BR540" s="85"/>
      <c r="BS540" s="85"/>
      <c r="BT540" s="85"/>
      <c r="BU540" s="85"/>
      <c r="BV540" s="85"/>
      <c r="BW540" s="85"/>
      <c r="BX540" s="85"/>
      <c r="BY540" s="85"/>
      <c r="BZ540" s="85"/>
      <c r="CA540" s="85"/>
      <c r="CB540" s="85"/>
      <c r="CC540" s="85"/>
      <c r="CD540" s="85"/>
      <c r="CE540" s="85"/>
      <c r="CF540" s="85"/>
      <c r="CG540" s="85"/>
      <c r="CH540" s="85"/>
      <c r="CI540" s="85"/>
      <c r="CJ540" s="85"/>
      <c r="CK540" s="85"/>
      <c r="CL540" s="85">
        <v>0</v>
      </c>
      <c r="CM540" s="110">
        <v>28840000</v>
      </c>
      <c r="CN540" s="85"/>
      <c r="CO540" s="89">
        <v>46284</v>
      </c>
      <c r="CP540" s="89">
        <f t="shared" si="20"/>
        <v>46464</v>
      </c>
      <c r="CQ540" s="115">
        <v>28840000</v>
      </c>
      <c r="CR540" s="85" t="s">
        <v>223</v>
      </c>
      <c r="CS540" s="89">
        <v>46039</v>
      </c>
      <c r="CT540" s="128">
        <v>9646101034345</v>
      </c>
      <c r="CU540" s="85"/>
      <c r="CV540" s="85"/>
      <c r="CW540" s="85" t="s">
        <v>5464</v>
      </c>
      <c r="CX540" s="85" t="s">
        <v>203</v>
      </c>
      <c r="CY540" s="85" t="s">
        <v>235</v>
      </c>
      <c r="CZ540" s="85">
        <v>2537</v>
      </c>
      <c r="DA540" s="85" t="s">
        <v>152</v>
      </c>
      <c r="DB540" s="85">
        <v>5</v>
      </c>
      <c r="DC540" s="85" t="s">
        <v>153</v>
      </c>
      <c r="DD540" s="85"/>
      <c r="DE540" s="85"/>
      <c r="DF540" s="85"/>
      <c r="DG540" s="85"/>
      <c r="DH540" s="85"/>
      <c r="DI540" s="85"/>
      <c r="DJ540" s="85"/>
      <c r="DK540" s="85"/>
      <c r="DL540" s="85"/>
      <c r="DM540" s="85"/>
      <c r="DN540" s="85"/>
      <c r="DO540" s="85"/>
      <c r="DP540" s="85"/>
      <c r="DQ540" s="85"/>
      <c r="DR540" s="85"/>
      <c r="DS540" s="85"/>
      <c r="DT540" s="86"/>
      <c r="DU540" s="81"/>
      <c r="DV540" s="72"/>
      <c r="DW540" s="72"/>
      <c r="DX540" s="72"/>
      <c r="DY540" s="72"/>
      <c r="DZ540" s="74"/>
      <c r="EA540" s="68"/>
      <c r="EB540" s="68"/>
      <c r="EC540" s="68"/>
      <c r="ED540" s="68"/>
      <c r="EE540" s="68"/>
      <c r="EF540" s="68"/>
      <c r="EG540" s="68"/>
      <c r="EH540" s="68"/>
      <c r="EI540" s="68"/>
      <c r="EJ540" s="68"/>
      <c r="EK540" s="68"/>
    </row>
    <row r="541" spans="1:141" ht="30" customHeight="1">
      <c r="A541" s="3" t="s">
        <v>4104</v>
      </c>
      <c r="B541" s="84">
        <v>2026</v>
      </c>
      <c r="C541" s="85" t="s">
        <v>6118</v>
      </c>
      <c r="D541" s="85"/>
      <c r="E541" s="85" t="s">
        <v>125</v>
      </c>
      <c r="F541" s="85">
        <v>145534</v>
      </c>
      <c r="G541" s="89">
        <v>46045</v>
      </c>
      <c r="H541" s="85" t="s">
        <v>2659</v>
      </c>
      <c r="I541" s="85" t="s">
        <v>6119</v>
      </c>
      <c r="J541" s="92" t="s">
        <v>6120</v>
      </c>
      <c r="K541" s="92" t="s">
        <v>6121</v>
      </c>
      <c r="L541" s="85" t="s">
        <v>6122</v>
      </c>
      <c r="M541" s="85" t="s">
        <v>2664</v>
      </c>
      <c r="N541" s="85">
        <v>80111700</v>
      </c>
      <c r="O541" s="85" t="s">
        <v>2665</v>
      </c>
      <c r="P541" s="85" t="s">
        <v>6123</v>
      </c>
      <c r="Q541" s="85">
        <v>168</v>
      </c>
      <c r="R541" s="89">
        <v>46031</v>
      </c>
      <c r="S541" s="85">
        <v>1774</v>
      </c>
      <c r="T541" s="89">
        <v>46044</v>
      </c>
      <c r="U541" s="85" t="s">
        <v>134</v>
      </c>
      <c r="V541" s="85" t="s">
        <v>135</v>
      </c>
      <c r="W541" s="85" t="s">
        <v>136</v>
      </c>
      <c r="X541" s="85">
        <v>1</v>
      </c>
      <c r="Y541" s="85" t="s">
        <v>6124</v>
      </c>
      <c r="Z541" s="85" t="s">
        <v>6122</v>
      </c>
      <c r="AA541" s="85" t="s">
        <v>138</v>
      </c>
      <c r="AB541" s="85" t="s">
        <v>139</v>
      </c>
      <c r="AC541" s="85" t="s">
        <v>203</v>
      </c>
      <c r="AD541" s="85"/>
      <c r="AE541" s="85">
        <v>52348821</v>
      </c>
      <c r="AF541" s="85">
        <v>4</v>
      </c>
      <c r="AG541" s="89">
        <v>28385</v>
      </c>
      <c r="AH541" s="85" t="s">
        <v>6125</v>
      </c>
      <c r="AI541" s="85" t="e">
        <v>#REF!</v>
      </c>
      <c r="AJ541" s="92">
        <v>3115429748</v>
      </c>
      <c r="AK541" s="85" t="s">
        <v>6126</v>
      </c>
      <c r="AL541" s="85" t="s">
        <v>3187</v>
      </c>
      <c r="AM541" s="85" t="s">
        <v>234</v>
      </c>
      <c r="AN541" s="85" t="s">
        <v>2633</v>
      </c>
      <c r="AO541" s="85">
        <v>79693760</v>
      </c>
      <c r="AP541" s="85" t="s">
        <v>2654</v>
      </c>
      <c r="AQ541" s="85"/>
      <c r="AR541" s="85"/>
      <c r="AS541" s="89">
        <v>46062</v>
      </c>
      <c r="AT541" s="85"/>
      <c r="AU541" s="85"/>
      <c r="AV541" s="85"/>
      <c r="AW541" s="85"/>
      <c r="AX541" s="85" t="s">
        <v>2655</v>
      </c>
      <c r="AY541" s="85" t="s">
        <v>147</v>
      </c>
      <c r="AZ541" s="105">
        <v>46035</v>
      </c>
      <c r="BA541" s="105">
        <v>46041</v>
      </c>
      <c r="BB541" s="115">
        <v>46432000</v>
      </c>
      <c r="BC541" s="105">
        <v>46048</v>
      </c>
      <c r="BD541" s="105">
        <v>46290</v>
      </c>
      <c r="BE541" s="105">
        <f t="shared" si="22"/>
        <v>46290</v>
      </c>
      <c r="BF541" s="122"/>
      <c r="BG541" s="85" t="s">
        <v>929</v>
      </c>
      <c r="BH541" s="110">
        <v>5804000</v>
      </c>
      <c r="BI541" s="85"/>
      <c r="BJ541" s="85"/>
      <c r="BK541" s="85"/>
      <c r="BL541" s="85"/>
      <c r="BM541" s="85"/>
      <c r="BN541" s="85"/>
      <c r="BO541" s="85"/>
      <c r="BP541" s="85"/>
      <c r="BQ541" s="85"/>
      <c r="BR541" s="85"/>
      <c r="BS541" s="85"/>
      <c r="BT541" s="85"/>
      <c r="BU541" s="85"/>
      <c r="BV541" s="85"/>
      <c r="BW541" s="85"/>
      <c r="BX541" s="85"/>
      <c r="BY541" s="85"/>
      <c r="BZ541" s="85"/>
      <c r="CA541" s="85"/>
      <c r="CB541" s="85"/>
      <c r="CC541" s="85"/>
      <c r="CD541" s="85"/>
      <c r="CE541" s="85"/>
      <c r="CF541" s="85"/>
      <c r="CG541" s="85"/>
      <c r="CH541" s="85"/>
      <c r="CI541" s="85"/>
      <c r="CJ541" s="85"/>
      <c r="CK541" s="85"/>
      <c r="CL541" s="85">
        <v>0</v>
      </c>
      <c r="CM541" s="110">
        <v>46432000</v>
      </c>
      <c r="CN541" s="85"/>
      <c r="CO541" s="89">
        <v>46290</v>
      </c>
      <c r="CP541" s="89">
        <f t="shared" si="20"/>
        <v>46470</v>
      </c>
      <c r="CQ541" s="115">
        <v>46432000</v>
      </c>
      <c r="CR541" s="85" t="s">
        <v>223</v>
      </c>
      <c r="CS541" s="89">
        <v>46042</v>
      </c>
      <c r="CT541" s="128">
        <v>2146101130933</v>
      </c>
      <c r="CU541" s="85"/>
      <c r="CV541" s="85"/>
      <c r="CW541" s="85" t="s">
        <v>2670</v>
      </c>
      <c r="CX541" s="85" t="s">
        <v>203</v>
      </c>
      <c r="CY541" s="85" t="s">
        <v>957</v>
      </c>
      <c r="CZ541" s="85">
        <v>2537</v>
      </c>
      <c r="DA541" s="85" t="s">
        <v>152</v>
      </c>
      <c r="DB541" s="85">
        <v>5</v>
      </c>
      <c r="DC541" s="85" t="s">
        <v>153</v>
      </c>
      <c r="DD541" s="85"/>
      <c r="DE541" s="85"/>
      <c r="DF541" s="85"/>
      <c r="DG541" s="85"/>
      <c r="DH541" s="85"/>
      <c r="DI541" s="85"/>
      <c r="DJ541" s="85"/>
      <c r="DK541" s="85"/>
      <c r="DL541" s="85"/>
      <c r="DM541" s="85"/>
      <c r="DN541" s="85"/>
      <c r="DO541" s="85"/>
      <c r="DP541" s="85"/>
      <c r="DQ541" s="85"/>
      <c r="DR541" s="85"/>
      <c r="DS541" s="85"/>
      <c r="DT541" s="86"/>
      <c r="DU541" s="81"/>
      <c r="DV541" s="72"/>
      <c r="DW541" s="72"/>
      <c r="DX541" s="72"/>
      <c r="DY541" s="72"/>
      <c r="DZ541" s="74"/>
      <c r="EA541" s="68"/>
      <c r="EB541" s="68"/>
      <c r="EC541" s="68"/>
      <c r="ED541" s="68"/>
      <c r="EE541" s="68"/>
      <c r="EF541" s="68"/>
      <c r="EG541" s="68"/>
      <c r="EH541" s="68"/>
      <c r="EI541" s="68"/>
      <c r="EJ541" s="68"/>
      <c r="EK541" s="68"/>
    </row>
    <row r="542" spans="1:141" ht="30" customHeight="1">
      <c r="A542" s="3" t="s">
        <v>4104</v>
      </c>
      <c r="B542" s="84">
        <v>2026</v>
      </c>
      <c r="C542" s="85" t="s">
        <v>6127</v>
      </c>
      <c r="D542" s="85"/>
      <c r="E542" s="85" t="s">
        <v>125</v>
      </c>
      <c r="F542" s="85">
        <v>147040</v>
      </c>
      <c r="G542" s="89">
        <v>46042</v>
      </c>
      <c r="H542" s="85" t="s">
        <v>6128</v>
      </c>
      <c r="I542" s="85" t="s">
        <v>6129</v>
      </c>
      <c r="J542" s="92" t="s">
        <v>6130</v>
      </c>
      <c r="K542" s="92" t="s">
        <v>6131</v>
      </c>
      <c r="L542" s="85" t="s">
        <v>6132</v>
      </c>
      <c r="M542" s="85" t="s">
        <v>6133</v>
      </c>
      <c r="N542" s="85">
        <v>80111700</v>
      </c>
      <c r="O542" s="85" t="s">
        <v>6134</v>
      </c>
      <c r="P542" s="85" t="s">
        <v>6135</v>
      </c>
      <c r="Q542" s="85">
        <v>199</v>
      </c>
      <c r="R542" s="89">
        <v>46032</v>
      </c>
      <c r="S542" s="85">
        <v>1867</v>
      </c>
      <c r="T542" s="89">
        <v>46048</v>
      </c>
      <c r="U542" s="85" t="s">
        <v>134</v>
      </c>
      <c r="V542" s="85" t="s">
        <v>135</v>
      </c>
      <c r="W542" s="85" t="s">
        <v>136</v>
      </c>
      <c r="X542" s="85">
        <v>1</v>
      </c>
      <c r="Y542" s="85" t="s">
        <v>6136</v>
      </c>
      <c r="Z542" s="85" t="s">
        <v>6132</v>
      </c>
      <c r="AA542" s="85" t="s">
        <v>138</v>
      </c>
      <c r="AB542" s="85" t="s">
        <v>139</v>
      </c>
      <c r="AC542" s="85" t="s">
        <v>203</v>
      </c>
      <c r="AD542" s="85"/>
      <c r="AE542" s="85">
        <v>1057892453</v>
      </c>
      <c r="AF542" s="85">
        <v>8</v>
      </c>
      <c r="AG542" s="89">
        <v>32334</v>
      </c>
      <c r="AH542" s="85" t="s">
        <v>6137</v>
      </c>
      <c r="AI542" s="85"/>
      <c r="AJ542" s="92">
        <v>0</v>
      </c>
      <c r="AK542" s="85" t="s">
        <v>6138</v>
      </c>
      <c r="AL542" s="85" t="s">
        <v>3187</v>
      </c>
      <c r="AM542" s="85" t="s">
        <v>144</v>
      </c>
      <c r="AN542" s="85" t="s">
        <v>130</v>
      </c>
      <c r="AO542" s="85">
        <v>1010170739</v>
      </c>
      <c r="AP542" s="85" t="s">
        <v>170</v>
      </c>
      <c r="AQ542" s="85"/>
      <c r="AR542" s="85"/>
      <c r="AS542" s="89">
        <v>46062</v>
      </c>
      <c r="AT542" s="85"/>
      <c r="AU542" s="85"/>
      <c r="AV542" s="85"/>
      <c r="AW542" s="85"/>
      <c r="AX542" s="85" t="s">
        <v>171</v>
      </c>
      <c r="AY542" s="85" t="s">
        <v>147</v>
      </c>
      <c r="AZ542" s="105">
        <v>46044</v>
      </c>
      <c r="BA542" s="105">
        <v>46045</v>
      </c>
      <c r="BB542" s="115">
        <v>63844000</v>
      </c>
      <c r="BC542" s="105">
        <v>46049</v>
      </c>
      <c r="BD542" s="105">
        <v>46382</v>
      </c>
      <c r="BE542" s="105">
        <f t="shared" si="22"/>
        <v>46382</v>
      </c>
      <c r="BF542" s="122"/>
      <c r="BG542" s="85" t="s">
        <v>148</v>
      </c>
      <c r="BH542" s="110">
        <v>5804000</v>
      </c>
      <c r="BI542" s="85"/>
      <c r="BJ542" s="85"/>
      <c r="BK542" s="85"/>
      <c r="BL542" s="85"/>
      <c r="BM542" s="85"/>
      <c r="BN542" s="85"/>
      <c r="BO542" s="85"/>
      <c r="BP542" s="85"/>
      <c r="BQ542" s="85"/>
      <c r="BR542" s="85"/>
      <c r="BS542" s="85"/>
      <c r="BT542" s="85"/>
      <c r="BU542" s="85"/>
      <c r="BV542" s="85"/>
      <c r="BW542" s="85"/>
      <c r="BX542" s="85"/>
      <c r="BY542" s="85"/>
      <c r="BZ542" s="85"/>
      <c r="CA542" s="85"/>
      <c r="CB542" s="85"/>
      <c r="CC542" s="85"/>
      <c r="CD542" s="85"/>
      <c r="CE542" s="85"/>
      <c r="CF542" s="85"/>
      <c r="CG542" s="85"/>
      <c r="CH542" s="85"/>
      <c r="CI542" s="85"/>
      <c r="CJ542" s="85"/>
      <c r="CK542" s="85"/>
      <c r="CL542" s="85">
        <v>0</v>
      </c>
      <c r="CM542" s="110">
        <v>63844000</v>
      </c>
      <c r="CN542" s="85"/>
      <c r="CO542" s="89">
        <v>46382</v>
      </c>
      <c r="CP542" s="89">
        <f t="shared" si="20"/>
        <v>46562</v>
      </c>
      <c r="CQ542" s="115">
        <v>63844000</v>
      </c>
      <c r="CR542" s="85" t="s">
        <v>223</v>
      </c>
      <c r="CS542" s="89">
        <v>46048</v>
      </c>
      <c r="CT542" s="128">
        <v>1144101276807</v>
      </c>
      <c r="CU542" s="85"/>
      <c r="CV542" s="85"/>
      <c r="CW542" s="85" t="s">
        <v>6139</v>
      </c>
      <c r="CX542" s="85" t="s">
        <v>203</v>
      </c>
      <c r="CY542" s="85" t="s">
        <v>2137</v>
      </c>
      <c r="CZ542" s="85">
        <v>2537</v>
      </c>
      <c r="DA542" s="85" t="s">
        <v>152</v>
      </c>
      <c r="DB542" s="85">
        <v>1</v>
      </c>
      <c r="DC542" s="85" t="s">
        <v>153</v>
      </c>
      <c r="DD542" s="85"/>
      <c r="DE542" s="85"/>
      <c r="DF542" s="85"/>
      <c r="DG542" s="85"/>
      <c r="DH542" s="85"/>
      <c r="DI542" s="85"/>
      <c r="DJ542" s="85"/>
      <c r="DK542" s="85"/>
      <c r="DL542" s="85"/>
      <c r="DM542" s="85"/>
      <c r="DN542" s="85"/>
      <c r="DO542" s="85"/>
      <c r="DP542" s="85"/>
      <c r="DQ542" s="85"/>
      <c r="DR542" s="85"/>
      <c r="DS542" s="85"/>
      <c r="DT542" s="86"/>
      <c r="DU542" s="81"/>
      <c r="DV542" s="72"/>
      <c r="DW542" s="72"/>
      <c r="DX542" s="72"/>
      <c r="DY542" s="72"/>
      <c r="DZ542" s="74"/>
      <c r="EA542" s="68"/>
      <c r="EB542" s="68"/>
      <c r="EC542" s="68"/>
      <c r="ED542" s="68"/>
      <c r="EE542" s="68"/>
      <c r="EF542" s="68"/>
      <c r="EG542" s="68"/>
      <c r="EH542" s="68"/>
      <c r="EI542" s="68"/>
      <c r="EJ542" s="68"/>
      <c r="EK542" s="68"/>
    </row>
    <row r="543" spans="1:141" ht="30" customHeight="1">
      <c r="A543" s="3" t="s">
        <v>4104</v>
      </c>
      <c r="B543" s="84">
        <v>2026</v>
      </c>
      <c r="C543" s="85" t="s">
        <v>6140</v>
      </c>
      <c r="D543" s="85"/>
      <c r="E543" s="85" t="s">
        <v>125</v>
      </c>
      <c r="F543" s="85">
        <v>145029</v>
      </c>
      <c r="G543" s="89">
        <v>46042</v>
      </c>
      <c r="H543" s="85" t="s">
        <v>389</v>
      </c>
      <c r="I543" s="85" t="s">
        <v>6141</v>
      </c>
      <c r="J543" s="92" t="s">
        <v>6142</v>
      </c>
      <c r="K543" s="92" t="s">
        <v>6143</v>
      </c>
      <c r="L543" s="85" t="s">
        <v>6144</v>
      </c>
      <c r="M543" s="85" t="s">
        <v>394</v>
      </c>
      <c r="N543" s="85">
        <v>80111700</v>
      </c>
      <c r="O543" s="85" t="s">
        <v>395</v>
      </c>
      <c r="P543" s="85" t="s">
        <v>6145</v>
      </c>
      <c r="Q543" s="85">
        <v>6</v>
      </c>
      <c r="R543" s="89">
        <v>46027</v>
      </c>
      <c r="S543" s="85">
        <v>1826</v>
      </c>
      <c r="T543" s="89">
        <v>46048</v>
      </c>
      <c r="U543" s="85" t="s">
        <v>134</v>
      </c>
      <c r="V543" s="85" t="s">
        <v>135</v>
      </c>
      <c r="W543" s="85" t="s">
        <v>136</v>
      </c>
      <c r="X543" s="85">
        <v>1</v>
      </c>
      <c r="Y543" s="85" t="s">
        <v>397</v>
      </c>
      <c r="Z543" s="85" t="s">
        <v>6144</v>
      </c>
      <c r="AA543" s="85" t="s">
        <v>138</v>
      </c>
      <c r="AB543" s="85" t="s">
        <v>164</v>
      </c>
      <c r="AC543" s="85" t="s">
        <v>6146</v>
      </c>
      <c r="AD543" s="85"/>
      <c r="AE543" s="85">
        <v>1026306818</v>
      </c>
      <c r="AF543" s="85">
        <v>8</v>
      </c>
      <c r="AG543" s="89">
        <v>36431</v>
      </c>
      <c r="AH543" s="85" t="s">
        <v>6147</v>
      </c>
      <c r="AI543" s="85"/>
      <c r="AJ543" s="92">
        <v>0</v>
      </c>
      <c r="AK543" s="85" t="s">
        <v>6148</v>
      </c>
      <c r="AL543" s="85" t="s">
        <v>3187</v>
      </c>
      <c r="AM543" s="85" t="s">
        <v>385</v>
      </c>
      <c r="AN543" s="85" t="s">
        <v>400</v>
      </c>
      <c r="AO543" s="85">
        <v>51698679</v>
      </c>
      <c r="AP543" s="85" t="s">
        <v>401</v>
      </c>
      <c r="AQ543" s="85"/>
      <c r="AR543" s="85"/>
      <c r="AS543" s="89">
        <v>46062</v>
      </c>
      <c r="AT543" s="85"/>
      <c r="AU543" s="85"/>
      <c r="AV543" s="85"/>
      <c r="AW543" s="85"/>
      <c r="AX543" s="85" t="s">
        <v>171</v>
      </c>
      <c r="AY543" s="85" t="s">
        <v>147</v>
      </c>
      <c r="AZ543" s="105">
        <v>46029</v>
      </c>
      <c r="BA543" s="105">
        <v>46042</v>
      </c>
      <c r="BB543" s="115">
        <v>63844000</v>
      </c>
      <c r="BC543" s="105">
        <v>46049</v>
      </c>
      <c r="BD543" s="105">
        <v>46382</v>
      </c>
      <c r="BE543" s="105">
        <f t="shared" si="22"/>
        <v>46382</v>
      </c>
      <c r="BF543" s="122"/>
      <c r="BG543" s="85" t="s">
        <v>148</v>
      </c>
      <c r="BH543" s="110">
        <v>5804000</v>
      </c>
      <c r="BI543" s="85"/>
      <c r="BJ543" s="85"/>
      <c r="BK543" s="85"/>
      <c r="BL543" s="85"/>
      <c r="BM543" s="85"/>
      <c r="BN543" s="85"/>
      <c r="BO543" s="85"/>
      <c r="BP543" s="85"/>
      <c r="BQ543" s="85"/>
      <c r="BR543" s="85"/>
      <c r="BS543" s="85"/>
      <c r="BT543" s="85"/>
      <c r="BU543" s="85"/>
      <c r="BV543" s="85"/>
      <c r="BW543" s="85"/>
      <c r="BX543" s="85"/>
      <c r="BY543" s="85"/>
      <c r="BZ543" s="85"/>
      <c r="CA543" s="85"/>
      <c r="CB543" s="85"/>
      <c r="CC543" s="85"/>
      <c r="CD543" s="85"/>
      <c r="CE543" s="85"/>
      <c r="CF543" s="85"/>
      <c r="CG543" s="85"/>
      <c r="CH543" s="85"/>
      <c r="CI543" s="85"/>
      <c r="CJ543" s="85"/>
      <c r="CK543" s="85"/>
      <c r="CL543" s="85">
        <v>0</v>
      </c>
      <c r="CM543" s="110">
        <v>63844000</v>
      </c>
      <c r="CN543" s="85"/>
      <c r="CO543" s="89">
        <v>46382</v>
      </c>
      <c r="CP543" s="89">
        <f t="shared" si="20"/>
        <v>46562</v>
      </c>
      <c r="CQ543" s="115">
        <v>63844000</v>
      </c>
      <c r="CR543" s="85" t="s">
        <v>223</v>
      </c>
      <c r="CS543" s="89">
        <v>46042</v>
      </c>
      <c r="CT543" s="128">
        <v>3344101272081</v>
      </c>
      <c r="CU543" s="85"/>
      <c r="CV543" s="85"/>
      <c r="CW543" s="85" t="s">
        <v>402</v>
      </c>
      <c r="CX543" s="85" t="s">
        <v>6146</v>
      </c>
      <c r="CY543" s="85" t="s">
        <v>707</v>
      </c>
      <c r="CZ543" s="85">
        <v>2537</v>
      </c>
      <c r="DA543" s="85" t="s">
        <v>152</v>
      </c>
      <c r="DB543" s="85">
        <v>1</v>
      </c>
      <c r="DC543" s="85" t="s">
        <v>153</v>
      </c>
      <c r="DD543" s="85"/>
      <c r="DE543" s="85"/>
      <c r="DF543" s="85"/>
      <c r="DG543" s="85"/>
      <c r="DH543" s="85"/>
      <c r="DI543" s="85"/>
      <c r="DJ543" s="85"/>
      <c r="DK543" s="85"/>
      <c r="DL543" s="85"/>
      <c r="DM543" s="85"/>
      <c r="DN543" s="85"/>
      <c r="DO543" s="85"/>
      <c r="DP543" s="85"/>
      <c r="DQ543" s="85"/>
      <c r="DR543" s="85"/>
      <c r="DS543" s="85"/>
      <c r="DT543" s="86"/>
      <c r="DU543" s="81"/>
      <c r="DV543" s="72"/>
      <c r="DW543" s="72"/>
      <c r="DX543" s="72"/>
      <c r="DY543" s="72"/>
      <c r="DZ543" s="74"/>
      <c r="EA543" s="68"/>
      <c r="EB543" s="68"/>
      <c r="EC543" s="68"/>
      <c r="ED543" s="68"/>
      <c r="EE543" s="68"/>
      <c r="EF543" s="68"/>
      <c r="EG543" s="68"/>
      <c r="EH543" s="68"/>
      <c r="EI543" s="68"/>
      <c r="EJ543" s="68"/>
      <c r="EK543" s="68"/>
    </row>
    <row r="544" spans="1:141" ht="30" customHeight="1">
      <c r="A544" s="3" t="s">
        <v>4104</v>
      </c>
      <c r="B544" s="84">
        <v>2026</v>
      </c>
      <c r="C544" s="85" t="s">
        <v>6149</v>
      </c>
      <c r="D544" s="85"/>
      <c r="E544" s="85" t="s">
        <v>125</v>
      </c>
      <c r="F544" s="85">
        <v>150305</v>
      </c>
      <c r="G544" s="89">
        <v>46031</v>
      </c>
      <c r="H544" s="85" t="s">
        <v>4659</v>
      </c>
      <c r="I544" s="85" t="s">
        <v>6150</v>
      </c>
      <c r="J544" s="92" t="s">
        <v>6151</v>
      </c>
      <c r="K544" s="92" t="s">
        <v>6152</v>
      </c>
      <c r="L544" s="85" t="s">
        <v>6153</v>
      </c>
      <c r="M544" s="85" t="s">
        <v>4664</v>
      </c>
      <c r="N544" s="85">
        <v>80111700</v>
      </c>
      <c r="O544" s="85" t="s">
        <v>4665</v>
      </c>
      <c r="P544" s="85" t="s">
        <v>6154</v>
      </c>
      <c r="Q544" s="85">
        <v>193</v>
      </c>
      <c r="R544" s="89">
        <v>46031</v>
      </c>
      <c r="S544" s="85">
        <v>1827</v>
      </c>
      <c r="T544" s="89">
        <v>46048</v>
      </c>
      <c r="U544" s="85" t="s">
        <v>4667</v>
      </c>
      <c r="V544" s="85" t="s">
        <v>135</v>
      </c>
      <c r="W544" s="85" t="s">
        <v>460</v>
      </c>
      <c r="X544" s="85">
        <v>1</v>
      </c>
      <c r="Y544" s="85" t="s">
        <v>6155</v>
      </c>
      <c r="Z544" s="85" t="s">
        <v>6153</v>
      </c>
      <c r="AA544" s="85" t="s">
        <v>138</v>
      </c>
      <c r="AB544" s="85" t="s">
        <v>164</v>
      </c>
      <c r="AC544" s="85" t="s">
        <v>461</v>
      </c>
      <c r="AD544" s="85"/>
      <c r="AE544" s="85">
        <v>80350999</v>
      </c>
      <c r="AF544" s="85">
        <v>4</v>
      </c>
      <c r="AG544" s="89">
        <v>30564</v>
      </c>
      <c r="AH544" s="85" t="s">
        <v>6156</v>
      </c>
      <c r="AI544" s="85"/>
      <c r="AJ544" s="92">
        <v>0</v>
      </c>
      <c r="AK544" s="85" t="s">
        <v>6157</v>
      </c>
      <c r="AL544" s="85" t="s">
        <v>3187</v>
      </c>
      <c r="AM544" s="85" t="s">
        <v>385</v>
      </c>
      <c r="AN544" s="85" t="s">
        <v>4646</v>
      </c>
      <c r="AO544" s="85">
        <v>80912935</v>
      </c>
      <c r="AP544" s="85" t="s">
        <v>4647</v>
      </c>
      <c r="AQ544" s="85"/>
      <c r="AR544" s="85"/>
      <c r="AS544" s="89">
        <v>46062</v>
      </c>
      <c r="AT544" s="85"/>
      <c r="AU544" s="85"/>
      <c r="AV544" s="85"/>
      <c r="AW544" s="85"/>
      <c r="AX544" s="85" t="s">
        <v>4648</v>
      </c>
      <c r="AY544" s="85" t="s">
        <v>147</v>
      </c>
      <c r="AZ544" s="105">
        <v>46036</v>
      </c>
      <c r="BA544" s="105">
        <v>46042</v>
      </c>
      <c r="BB544" s="115">
        <v>37136000</v>
      </c>
      <c r="BC544" s="105">
        <v>46049</v>
      </c>
      <c r="BD544" s="105">
        <v>46291</v>
      </c>
      <c r="BE544" s="105">
        <f t="shared" si="22"/>
        <v>46291</v>
      </c>
      <c r="BF544" s="122"/>
      <c r="BG544" s="85" t="s">
        <v>929</v>
      </c>
      <c r="BH544" s="110">
        <v>4642000</v>
      </c>
      <c r="BI544" s="85"/>
      <c r="BJ544" s="85"/>
      <c r="BK544" s="85"/>
      <c r="BL544" s="85"/>
      <c r="BM544" s="85"/>
      <c r="BN544" s="85"/>
      <c r="BO544" s="85"/>
      <c r="BP544" s="85"/>
      <c r="BQ544" s="85"/>
      <c r="BR544" s="85"/>
      <c r="BS544" s="85"/>
      <c r="BT544" s="85"/>
      <c r="BU544" s="85"/>
      <c r="BV544" s="85"/>
      <c r="BW544" s="85"/>
      <c r="BX544" s="85"/>
      <c r="BY544" s="85"/>
      <c r="BZ544" s="85"/>
      <c r="CA544" s="85"/>
      <c r="CB544" s="85"/>
      <c r="CC544" s="85"/>
      <c r="CD544" s="85"/>
      <c r="CE544" s="85"/>
      <c r="CF544" s="85"/>
      <c r="CG544" s="85"/>
      <c r="CH544" s="85"/>
      <c r="CI544" s="85"/>
      <c r="CJ544" s="85"/>
      <c r="CK544" s="85"/>
      <c r="CL544" s="85">
        <v>0</v>
      </c>
      <c r="CM544" s="110">
        <v>37136000</v>
      </c>
      <c r="CN544" s="85"/>
      <c r="CO544" s="89">
        <v>46291</v>
      </c>
      <c r="CP544" s="89">
        <f t="shared" si="20"/>
        <v>46471</v>
      </c>
      <c r="CQ544" s="115">
        <v>37136000</v>
      </c>
      <c r="CR544" s="85" t="s">
        <v>149</v>
      </c>
      <c r="CS544" s="89">
        <v>46043</v>
      </c>
      <c r="CT544" s="128">
        <v>3746101008388</v>
      </c>
      <c r="CU544" s="85"/>
      <c r="CV544" s="85"/>
      <c r="CW544" s="85" t="s">
        <v>4671</v>
      </c>
      <c r="CX544" s="85" t="s">
        <v>461</v>
      </c>
      <c r="CY544" s="85" t="s">
        <v>957</v>
      </c>
      <c r="CZ544" s="85">
        <v>2563</v>
      </c>
      <c r="DA544" s="85" t="s">
        <v>4672</v>
      </c>
      <c r="DB544" s="85">
        <v>1</v>
      </c>
      <c r="DC544" s="85" t="s">
        <v>153</v>
      </c>
      <c r="DD544" s="85"/>
      <c r="DE544" s="85"/>
      <c r="DF544" s="85"/>
      <c r="DG544" s="85"/>
      <c r="DH544" s="85"/>
      <c r="DI544" s="85"/>
      <c r="DJ544" s="85"/>
      <c r="DK544" s="85"/>
      <c r="DL544" s="85"/>
      <c r="DM544" s="85"/>
      <c r="DN544" s="85"/>
      <c r="DO544" s="85"/>
      <c r="DP544" s="85"/>
      <c r="DQ544" s="85"/>
      <c r="DR544" s="85"/>
      <c r="DS544" s="85"/>
      <c r="DT544" s="86"/>
      <c r="DU544" s="81"/>
      <c r="DV544" s="72"/>
      <c r="DW544" s="72"/>
      <c r="DX544" s="72"/>
      <c r="DY544" s="72"/>
      <c r="DZ544" s="74"/>
      <c r="EA544" s="68"/>
      <c r="EB544" s="68"/>
      <c r="EC544" s="68"/>
      <c r="ED544" s="68"/>
      <c r="EE544" s="68"/>
      <c r="EF544" s="68"/>
      <c r="EG544" s="68"/>
      <c r="EH544" s="68"/>
      <c r="EI544" s="68"/>
      <c r="EJ544" s="68"/>
      <c r="EK544" s="68"/>
    </row>
    <row r="545" spans="1:141" ht="30" customHeight="1">
      <c r="A545" s="3" t="s">
        <v>4104</v>
      </c>
      <c r="B545" s="84">
        <v>2026</v>
      </c>
      <c r="C545" s="85" t="s">
        <v>6158</v>
      </c>
      <c r="D545" s="85"/>
      <c r="E545" s="85" t="s">
        <v>125</v>
      </c>
      <c r="F545" s="85">
        <v>146631</v>
      </c>
      <c r="G545" s="89">
        <v>46030</v>
      </c>
      <c r="H545" s="85" t="s">
        <v>3380</v>
      </c>
      <c r="I545" s="85" t="s">
        <v>6159</v>
      </c>
      <c r="J545" s="92" t="s">
        <v>6160</v>
      </c>
      <c r="K545" s="92" t="s">
        <v>6161</v>
      </c>
      <c r="L545" s="85" t="s">
        <v>6162</v>
      </c>
      <c r="M545" s="85" t="s">
        <v>3385</v>
      </c>
      <c r="N545" s="85">
        <v>80111700</v>
      </c>
      <c r="O545" s="85" t="s">
        <v>3386</v>
      </c>
      <c r="P545" s="85" t="s">
        <v>6163</v>
      </c>
      <c r="Q545" s="85">
        <v>2134</v>
      </c>
      <c r="R545" s="89">
        <v>46041</v>
      </c>
      <c r="S545" s="85">
        <v>1803</v>
      </c>
      <c r="T545" s="89">
        <v>46048</v>
      </c>
      <c r="U545" s="85" t="s">
        <v>3112</v>
      </c>
      <c r="V545" s="85" t="s">
        <v>135</v>
      </c>
      <c r="W545" s="85" t="s">
        <v>136</v>
      </c>
      <c r="X545" s="85">
        <v>1</v>
      </c>
      <c r="Y545" s="85" t="s">
        <v>3388</v>
      </c>
      <c r="Z545" s="85" t="s">
        <v>6162</v>
      </c>
      <c r="AA545" s="85" t="s">
        <v>138</v>
      </c>
      <c r="AB545" s="85" t="s">
        <v>139</v>
      </c>
      <c r="AC545" s="85" t="s">
        <v>203</v>
      </c>
      <c r="AD545" s="85"/>
      <c r="AE545" s="85">
        <v>1019057331</v>
      </c>
      <c r="AF545" s="85">
        <v>9</v>
      </c>
      <c r="AG545" s="89">
        <v>32838</v>
      </c>
      <c r="AH545" s="85" t="s">
        <v>6164</v>
      </c>
      <c r="AI545" s="85" t="e">
        <v>#REF!</v>
      </c>
      <c r="AJ545" s="92">
        <v>3104686708</v>
      </c>
      <c r="AK545" s="85" t="s">
        <v>6165</v>
      </c>
      <c r="AL545" s="85" t="s">
        <v>3187</v>
      </c>
      <c r="AM545" s="85" t="s">
        <v>234</v>
      </c>
      <c r="AN545" s="85" t="s">
        <v>2984</v>
      </c>
      <c r="AO545" s="85">
        <v>1063481921</v>
      </c>
      <c r="AP545" s="85" t="s">
        <v>3007</v>
      </c>
      <c r="AQ545" s="85"/>
      <c r="AR545" s="85"/>
      <c r="AS545" s="89">
        <v>46062</v>
      </c>
      <c r="AT545" s="85"/>
      <c r="AU545" s="85"/>
      <c r="AV545" s="85"/>
      <c r="AW545" s="85"/>
      <c r="AX545" s="85" t="s">
        <v>3008</v>
      </c>
      <c r="AY545" s="85" t="s">
        <v>147</v>
      </c>
      <c r="AZ545" s="105">
        <v>46042</v>
      </c>
      <c r="BA545" s="105">
        <v>46043</v>
      </c>
      <c r="BB545" s="115">
        <v>40920000</v>
      </c>
      <c r="BC545" s="105">
        <v>46049</v>
      </c>
      <c r="BD545" s="105">
        <v>46291</v>
      </c>
      <c r="BE545" s="105">
        <f t="shared" si="22"/>
        <v>46291</v>
      </c>
      <c r="BF545" s="122"/>
      <c r="BG545" s="85" t="s">
        <v>929</v>
      </c>
      <c r="BH545" s="110">
        <v>5115000</v>
      </c>
      <c r="BI545" s="85"/>
      <c r="BJ545" s="85"/>
      <c r="BK545" s="85"/>
      <c r="BL545" s="85"/>
      <c r="BM545" s="85"/>
      <c r="BN545" s="85"/>
      <c r="BO545" s="85"/>
      <c r="BP545" s="85"/>
      <c r="BQ545" s="85"/>
      <c r="BR545" s="85"/>
      <c r="BS545" s="85"/>
      <c r="BT545" s="85"/>
      <c r="BU545" s="85"/>
      <c r="BV545" s="85"/>
      <c r="BW545" s="85"/>
      <c r="BX545" s="85"/>
      <c r="BY545" s="85"/>
      <c r="BZ545" s="85"/>
      <c r="CA545" s="85"/>
      <c r="CB545" s="85"/>
      <c r="CC545" s="85"/>
      <c r="CD545" s="85"/>
      <c r="CE545" s="85"/>
      <c r="CF545" s="85"/>
      <c r="CG545" s="85"/>
      <c r="CH545" s="85"/>
      <c r="CI545" s="85"/>
      <c r="CJ545" s="85"/>
      <c r="CK545" s="85"/>
      <c r="CL545" s="85">
        <v>0</v>
      </c>
      <c r="CM545" s="110">
        <v>40920000</v>
      </c>
      <c r="CN545" s="85"/>
      <c r="CO545" s="89">
        <v>46291</v>
      </c>
      <c r="CP545" s="89">
        <f t="shared" si="20"/>
        <v>46471</v>
      </c>
      <c r="CQ545" s="115">
        <v>40920000</v>
      </c>
      <c r="CR545" s="85" t="s">
        <v>223</v>
      </c>
      <c r="CS545" s="89">
        <v>46044</v>
      </c>
      <c r="CT545" s="128">
        <v>1444101254709</v>
      </c>
      <c r="CU545" s="85"/>
      <c r="CV545" s="85"/>
      <c r="CW545" s="85" t="s">
        <v>3391</v>
      </c>
      <c r="CX545" s="85" t="s">
        <v>203</v>
      </c>
      <c r="CY545" s="85" t="s">
        <v>245</v>
      </c>
      <c r="CZ545" s="85">
        <v>2442</v>
      </c>
      <c r="DA545" s="85" t="s">
        <v>3118</v>
      </c>
      <c r="DB545" s="85">
        <v>5</v>
      </c>
      <c r="DC545" s="85" t="s">
        <v>153</v>
      </c>
      <c r="DD545" s="85"/>
      <c r="DE545" s="85"/>
      <c r="DF545" s="85"/>
      <c r="DG545" s="85"/>
      <c r="DH545" s="85"/>
      <c r="DI545" s="85"/>
      <c r="DJ545" s="85"/>
      <c r="DK545" s="85"/>
      <c r="DL545" s="85"/>
      <c r="DM545" s="85"/>
      <c r="DN545" s="85"/>
      <c r="DO545" s="85"/>
      <c r="DP545" s="85"/>
      <c r="DQ545" s="85"/>
      <c r="DR545" s="85"/>
      <c r="DS545" s="85"/>
      <c r="DT545" s="86"/>
      <c r="DU545" s="81"/>
      <c r="DV545" s="72"/>
      <c r="DW545" s="72"/>
      <c r="DX545" s="72"/>
      <c r="DY545" s="72"/>
      <c r="DZ545" s="74"/>
      <c r="EA545" s="68"/>
      <c r="EB545" s="68"/>
      <c r="EC545" s="68"/>
      <c r="ED545" s="68"/>
      <c r="EE545" s="68"/>
      <c r="EF545" s="68"/>
      <c r="EG545" s="68"/>
      <c r="EH545" s="68"/>
      <c r="EI545" s="68"/>
      <c r="EJ545" s="68"/>
      <c r="EK545" s="68"/>
    </row>
    <row r="546" spans="1:141" ht="30" customHeight="1">
      <c r="A546" s="3" t="s">
        <v>4104</v>
      </c>
      <c r="B546" s="84">
        <v>2026</v>
      </c>
      <c r="C546" s="85" t="s">
        <v>6166</v>
      </c>
      <c r="D546" s="85"/>
      <c r="E546" s="85" t="s">
        <v>125</v>
      </c>
      <c r="F546" s="85">
        <v>152148</v>
      </c>
      <c r="G546" s="89">
        <v>46031</v>
      </c>
      <c r="H546" s="85" t="s">
        <v>6167</v>
      </c>
      <c r="I546" s="85" t="s">
        <v>6168</v>
      </c>
      <c r="J546" s="92" t="s">
        <v>6169</v>
      </c>
      <c r="K546" s="92" t="s">
        <v>6170</v>
      </c>
      <c r="L546" s="85" t="s">
        <v>4646</v>
      </c>
      <c r="M546" s="85" t="s">
        <v>6171</v>
      </c>
      <c r="N546" s="85">
        <v>80111700</v>
      </c>
      <c r="O546" s="85" t="s">
        <v>6172</v>
      </c>
      <c r="P546" s="85" t="s">
        <v>6173</v>
      </c>
      <c r="Q546" s="85">
        <v>1419</v>
      </c>
      <c r="R546" s="89">
        <v>46037</v>
      </c>
      <c r="S546" s="85">
        <v>1747</v>
      </c>
      <c r="T546" s="89">
        <v>46044</v>
      </c>
      <c r="U546" s="85" t="s">
        <v>134</v>
      </c>
      <c r="V546" s="85" t="s">
        <v>135</v>
      </c>
      <c r="W546" s="85" t="s">
        <v>136</v>
      </c>
      <c r="X546" s="85">
        <v>1</v>
      </c>
      <c r="Y546" s="85" t="s">
        <v>6174</v>
      </c>
      <c r="Z546" s="85" t="s">
        <v>4646</v>
      </c>
      <c r="AA546" s="85" t="s">
        <v>138</v>
      </c>
      <c r="AB546" s="85" t="s">
        <v>164</v>
      </c>
      <c r="AC546" s="85" t="s">
        <v>203</v>
      </c>
      <c r="AD546" s="85"/>
      <c r="AE546" s="85">
        <v>80912935</v>
      </c>
      <c r="AF546" s="85">
        <v>6</v>
      </c>
      <c r="AG546" s="89">
        <v>31342</v>
      </c>
      <c r="AH546" s="85" t="s">
        <v>6175</v>
      </c>
      <c r="AI546" s="85" t="e">
        <v>#REF!</v>
      </c>
      <c r="AJ546" s="92">
        <v>3107919258</v>
      </c>
      <c r="AK546" s="85" t="s">
        <v>6176</v>
      </c>
      <c r="AL546" s="85" t="s">
        <v>3187</v>
      </c>
      <c r="AM546" s="85" t="s">
        <v>385</v>
      </c>
      <c r="AN546" s="85" t="s">
        <v>145</v>
      </c>
      <c r="AO546" s="85">
        <v>0</v>
      </c>
      <c r="AP546" s="85">
        <v>0</v>
      </c>
      <c r="AQ546" s="85"/>
      <c r="AR546" s="85"/>
      <c r="AS546" s="89">
        <v>46062</v>
      </c>
      <c r="AT546" s="85"/>
      <c r="AU546" s="85"/>
      <c r="AV546" s="85"/>
      <c r="AW546" s="85"/>
      <c r="AX546" s="85" t="s">
        <v>146</v>
      </c>
      <c r="AY546" s="85" t="s">
        <v>147</v>
      </c>
      <c r="AZ546" s="105">
        <v>46041</v>
      </c>
      <c r="BA546" s="105">
        <v>46042</v>
      </c>
      <c r="BB546" s="115">
        <v>127974000</v>
      </c>
      <c r="BC546" s="105">
        <v>46045</v>
      </c>
      <c r="BD546" s="105">
        <v>46380</v>
      </c>
      <c r="BE546" s="105">
        <f t="shared" si="22"/>
        <v>46380</v>
      </c>
      <c r="BF546" s="122"/>
      <c r="BG546" s="85" t="s">
        <v>148</v>
      </c>
      <c r="BH546" s="110">
        <v>11634000</v>
      </c>
      <c r="BI546" s="85"/>
      <c r="BJ546" s="85"/>
      <c r="BK546" s="85"/>
      <c r="BL546" s="85"/>
      <c r="BM546" s="85"/>
      <c r="BN546" s="85"/>
      <c r="BO546" s="85"/>
      <c r="BP546" s="85"/>
      <c r="BQ546" s="85"/>
      <c r="BR546" s="85"/>
      <c r="BS546" s="85"/>
      <c r="BT546" s="85"/>
      <c r="BU546" s="85"/>
      <c r="BV546" s="85"/>
      <c r="BW546" s="85"/>
      <c r="BX546" s="85"/>
      <c r="BY546" s="85"/>
      <c r="BZ546" s="85"/>
      <c r="CA546" s="85"/>
      <c r="CB546" s="85"/>
      <c r="CC546" s="85"/>
      <c r="CD546" s="85"/>
      <c r="CE546" s="85"/>
      <c r="CF546" s="85"/>
      <c r="CG546" s="85"/>
      <c r="CH546" s="85"/>
      <c r="CI546" s="85"/>
      <c r="CJ546" s="85"/>
      <c r="CK546" s="85"/>
      <c r="CL546" s="85">
        <v>0</v>
      </c>
      <c r="CM546" s="110">
        <v>127974000</v>
      </c>
      <c r="CN546" s="85"/>
      <c r="CO546" s="89">
        <v>46380</v>
      </c>
      <c r="CP546" s="89">
        <f t="shared" si="20"/>
        <v>46560</v>
      </c>
      <c r="CQ546" s="115">
        <v>127974000</v>
      </c>
      <c r="CR546" s="85" t="s">
        <v>223</v>
      </c>
      <c r="CS546" s="89">
        <v>46043</v>
      </c>
      <c r="CT546" s="128">
        <v>3344101272151</v>
      </c>
      <c r="CU546" s="85"/>
      <c r="CV546" s="85"/>
      <c r="CW546" s="85" t="s">
        <v>6177</v>
      </c>
      <c r="CX546" s="85" t="s">
        <v>203</v>
      </c>
      <c r="CY546" s="85" t="s">
        <v>867</v>
      </c>
      <c r="CZ546" s="85">
        <v>2537</v>
      </c>
      <c r="DA546" s="85" t="s">
        <v>152</v>
      </c>
      <c r="DB546" s="85">
        <v>1</v>
      </c>
      <c r="DC546" s="85" t="s">
        <v>153</v>
      </c>
      <c r="DD546" s="85"/>
      <c r="DE546" s="85"/>
      <c r="DF546" s="85"/>
      <c r="DG546" s="85"/>
      <c r="DH546" s="85"/>
      <c r="DI546" s="85"/>
      <c r="DJ546" s="85"/>
      <c r="DK546" s="85"/>
      <c r="DL546" s="85"/>
      <c r="DM546" s="85"/>
      <c r="DN546" s="85"/>
      <c r="DO546" s="85"/>
      <c r="DP546" s="85"/>
      <c r="DQ546" s="85"/>
      <c r="DR546" s="85"/>
      <c r="DS546" s="85"/>
      <c r="DT546" s="86"/>
      <c r="DU546" s="81"/>
      <c r="DV546" s="72"/>
      <c r="DW546" s="72"/>
      <c r="DX546" s="72"/>
      <c r="DY546" s="72"/>
      <c r="DZ546" s="74"/>
      <c r="EA546" s="68"/>
      <c r="EB546" s="68"/>
      <c r="EC546" s="68"/>
      <c r="ED546" s="68"/>
      <c r="EE546" s="68"/>
      <c r="EF546" s="68"/>
      <c r="EG546" s="68"/>
      <c r="EH546" s="68"/>
      <c r="EI546" s="68"/>
      <c r="EJ546" s="68"/>
      <c r="EK546" s="68"/>
    </row>
    <row r="547" spans="1:141" ht="30" customHeight="1">
      <c r="A547" s="3" t="s">
        <v>4104</v>
      </c>
      <c r="B547" s="84">
        <v>2026</v>
      </c>
      <c r="C547" s="85" t="s">
        <v>6178</v>
      </c>
      <c r="D547" s="85"/>
      <c r="E547" s="85" t="s">
        <v>125</v>
      </c>
      <c r="F547" s="85">
        <v>147350</v>
      </c>
      <c r="G547" s="89">
        <v>46045</v>
      </c>
      <c r="H547" s="85" t="s">
        <v>3740</v>
      </c>
      <c r="I547" s="85" t="s">
        <v>6179</v>
      </c>
      <c r="J547" s="92" t="s">
        <v>6180</v>
      </c>
      <c r="K547" s="92" t="s">
        <v>6181</v>
      </c>
      <c r="L547" s="85" t="s">
        <v>6182</v>
      </c>
      <c r="M547" s="85" t="s">
        <v>3745</v>
      </c>
      <c r="N547" s="85">
        <v>80111700</v>
      </c>
      <c r="O547" s="85" t="s">
        <v>3746</v>
      </c>
      <c r="P547" s="85" t="s">
        <v>6183</v>
      </c>
      <c r="Q547" s="85">
        <v>155</v>
      </c>
      <c r="R547" s="89">
        <v>46030</v>
      </c>
      <c r="S547" s="85">
        <v>1874</v>
      </c>
      <c r="T547" s="89">
        <v>46049</v>
      </c>
      <c r="U547" s="85" t="s">
        <v>3609</v>
      </c>
      <c r="V547" s="85" t="s">
        <v>135</v>
      </c>
      <c r="W547" s="85" t="s">
        <v>460</v>
      </c>
      <c r="X547" s="85">
        <v>1</v>
      </c>
      <c r="Y547" s="85" t="s">
        <v>3748</v>
      </c>
      <c r="Z547" s="85" t="s">
        <v>6182</v>
      </c>
      <c r="AA547" s="85" t="s">
        <v>138</v>
      </c>
      <c r="AB547" s="85" t="s">
        <v>164</v>
      </c>
      <c r="AC547" s="85" t="s">
        <v>461</v>
      </c>
      <c r="AD547" s="85"/>
      <c r="AE547" s="85">
        <v>1016016220</v>
      </c>
      <c r="AF547" s="85">
        <v>3</v>
      </c>
      <c r="AG547" s="89">
        <v>32585</v>
      </c>
      <c r="AH547" s="85" t="s">
        <v>6184</v>
      </c>
      <c r="AI547" s="85"/>
      <c r="AJ547" s="92">
        <v>0</v>
      </c>
      <c r="AK547" s="85" t="s">
        <v>6185</v>
      </c>
      <c r="AL547" s="85" t="s">
        <v>3187</v>
      </c>
      <c r="AM547" s="85" t="s">
        <v>385</v>
      </c>
      <c r="AN547" s="85" t="s">
        <v>3712</v>
      </c>
      <c r="AO547" s="85">
        <v>79553844</v>
      </c>
      <c r="AP547" s="85" t="s">
        <v>3713</v>
      </c>
      <c r="AQ547" s="85"/>
      <c r="AR547" s="85"/>
      <c r="AS547" s="89">
        <v>46062</v>
      </c>
      <c r="AT547" s="85"/>
      <c r="AU547" s="85"/>
      <c r="AV547" s="85"/>
      <c r="AW547" s="85"/>
      <c r="AX547" s="85" t="s">
        <v>3714</v>
      </c>
      <c r="AY547" s="85" t="s">
        <v>147</v>
      </c>
      <c r="AZ547" s="105">
        <v>46031</v>
      </c>
      <c r="BA547" s="105">
        <v>46048</v>
      </c>
      <c r="BB547" s="115">
        <v>17000000</v>
      </c>
      <c r="BC547" s="105">
        <v>46051</v>
      </c>
      <c r="BD547" s="105">
        <v>46293</v>
      </c>
      <c r="BE547" s="105">
        <f t="shared" si="22"/>
        <v>46293</v>
      </c>
      <c r="BF547" s="122"/>
      <c r="BG547" s="85" t="s">
        <v>929</v>
      </c>
      <c r="BH547" s="110">
        <v>2125000</v>
      </c>
      <c r="BI547" s="85"/>
      <c r="BJ547" s="85"/>
      <c r="BK547" s="85"/>
      <c r="BL547" s="85"/>
      <c r="BM547" s="85"/>
      <c r="BN547" s="85"/>
      <c r="BO547" s="85"/>
      <c r="BP547" s="85"/>
      <c r="BQ547" s="85"/>
      <c r="BR547" s="85"/>
      <c r="BS547" s="85"/>
      <c r="BT547" s="85"/>
      <c r="BU547" s="85"/>
      <c r="BV547" s="85"/>
      <c r="BW547" s="85"/>
      <c r="BX547" s="85"/>
      <c r="BY547" s="85"/>
      <c r="BZ547" s="85"/>
      <c r="CA547" s="85"/>
      <c r="CB547" s="85"/>
      <c r="CC547" s="85"/>
      <c r="CD547" s="85"/>
      <c r="CE547" s="85"/>
      <c r="CF547" s="85"/>
      <c r="CG547" s="85"/>
      <c r="CH547" s="85"/>
      <c r="CI547" s="85"/>
      <c r="CJ547" s="85"/>
      <c r="CK547" s="85"/>
      <c r="CL547" s="85">
        <v>0</v>
      </c>
      <c r="CM547" s="110">
        <v>17000000</v>
      </c>
      <c r="CN547" s="85"/>
      <c r="CO547" s="89">
        <v>46293</v>
      </c>
      <c r="CP547" s="89">
        <f t="shared" si="20"/>
        <v>46473</v>
      </c>
      <c r="CQ547" s="115">
        <v>17000000</v>
      </c>
      <c r="CR547" s="85" t="s">
        <v>223</v>
      </c>
      <c r="CS547" s="89">
        <v>46049</v>
      </c>
      <c r="CT547" s="128">
        <v>1146101103257</v>
      </c>
      <c r="CU547" s="85"/>
      <c r="CV547" s="85"/>
      <c r="CW547" s="85" t="s">
        <v>6186</v>
      </c>
      <c r="CX547" s="85" t="s">
        <v>461</v>
      </c>
      <c r="CY547" s="85" t="s">
        <v>957</v>
      </c>
      <c r="CZ547" s="85">
        <v>2583</v>
      </c>
      <c r="DA547" s="85" t="s">
        <v>3614</v>
      </c>
      <c r="DB547" s="85">
        <v>5</v>
      </c>
      <c r="DC547" s="85" t="s">
        <v>153</v>
      </c>
      <c r="DD547" s="85"/>
      <c r="DE547" s="85"/>
      <c r="DF547" s="85"/>
      <c r="DG547" s="85"/>
      <c r="DH547" s="85"/>
      <c r="DI547" s="85"/>
      <c r="DJ547" s="85"/>
      <c r="DK547" s="85"/>
      <c r="DL547" s="85"/>
      <c r="DM547" s="85"/>
      <c r="DN547" s="85"/>
      <c r="DO547" s="85"/>
      <c r="DP547" s="85"/>
      <c r="DQ547" s="85"/>
      <c r="DR547" s="85"/>
      <c r="DS547" s="85"/>
      <c r="DT547" s="86" t="s">
        <v>6187</v>
      </c>
      <c r="DU547" s="81"/>
      <c r="DV547" s="72"/>
      <c r="DW547" s="72"/>
      <c r="DX547" s="72"/>
      <c r="DY547" s="72"/>
      <c r="DZ547" s="74"/>
      <c r="EA547" s="68"/>
      <c r="EB547" s="68"/>
      <c r="EC547" s="68"/>
      <c r="ED547" s="68"/>
      <c r="EE547" s="68"/>
      <c r="EF547" s="68"/>
      <c r="EG547" s="68"/>
      <c r="EH547" s="68"/>
      <c r="EI547" s="68"/>
      <c r="EJ547" s="68"/>
      <c r="EK547" s="68" t="s">
        <v>6187</v>
      </c>
    </row>
    <row r="548" spans="1:141" ht="30" customHeight="1">
      <c r="A548" s="3" t="s">
        <v>4104</v>
      </c>
      <c r="B548" s="84">
        <v>2026</v>
      </c>
      <c r="C548" s="85" t="s">
        <v>6188</v>
      </c>
      <c r="D548" s="85"/>
      <c r="E548" s="85" t="s">
        <v>125</v>
      </c>
      <c r="F548" s="85">
        <v>145499</v>
      </c>
      <c r="G548" s="89">
        <v>46030</v>
      </c>
      <c r="H548" s="85" t="s">
        <v>2171</v>
      </c>
      <c r="I548" s="85" t="s">
        <v>6189</v>
      </c>
      <c r="J548" s="92" t="s">
        <v>6190</v>
      </c>
      <c r="K548" s="92" t="s">
        <v>6191</v>
      </c>
      <c r="L548" s="85" t="s">
        <v>6192</v>
      </c>
      <c r="M548" s="85" t="s">
        <v>2176</v>
      </c>
      <c r="N548" s="85">
        <v>80111700</v>
      </c>
      <c r="O548" s="85" t="s">
        <v>2177</v>
      </c>
      <c r="P548" s="85" t="s">
        <v>6193</v>
      </c>
      <c r="Q548" s="85">
        <v>38</v>
      </c>
      <c r="R548" s="89">
        <v>46028</v>
      </c>
      <c r="S548" s="85">
        <v>1776</v>
      </c>
      <c r="T548" s="89">
        <v>46044</v>
      </c>
      <c r="U548" s="85" t="s">
        <v>134</v>
      </c>
      <c r="V548" s="85" t="s">
        <v>135</v>
      </c>
      <c r="W548" s="85" t="s">
        <v>136</v>
      </c>
      <c r="X548" s="85">
        <v>1</v>
      </c>
      <c r="Y548" s="85" t="s">
        <v>6194</v>
      </c>
      <c r="Z548" s="85" t="s">
        <v>6192</v>
      </c>
      <c r="AA548" s="85" t="s">
        <v>138</v>
      </c>
      <c r="AB548" s="85" t="s">
        <v>164</v>
      </c>
      <c r="AC548" s="85" t="s">
        <v>203</v>
      </c>
      <c r="AD548" s="85"/>
      <c r="AE548" s="85">
        <v>79636340</v>
      </c>
      <c r="AF548" s="85">
        <v>7</v>
      </c>
      <c r="AG548" s="89">
        <v>26703</v>
      </c>
      <c r="AH548" s="85" t="s">
        <v>6195</v>
      </c>
      <c r="AI548" s="85" t="e">
        <v>#REF!</v>
      </c>
      <c r="AJ548" s="92" t="s">
        <v>6196</v>
      </c>
      <c r="AK548" s="85" t="s">
        <v>6197</v>
      </c>
      <c r="AL548" s="85" t="s">
        <v>3187</v>
      </c>
      <c r="AM548" s="85" t="s">
        <v>234</v>
      </c>
      <c r="AN548" s="85" t="s">
        <v>2220</v>
      </c>
      <c r="AO548" s="85">
        <v>80259844</v>
      </c>
      <c r="AP548" s="85" t="s">
        <v>2221</v>
      </c>
      <c r="AQ548" s="85"/>
      <c r="AR548" s="85"/>
      <c r="AS548" s="89">
        <v>46062</v>
      </c>
      <c r="AT548" s="85"/>
      <c r="AU548" s="85"/>
      <c r="AV548" s="85"/>
      <c r="AW548" s="85"/>
      <c r="AX548" s="85" t="s">
        <v>2222</v>
      </c>
      <c r="AY548" s="85" t="s">
        <v>147</v>
      </c>
      <c r="AZ548" s="105">
        <v>46030</v>
      </c>
      <c r="BA548" s="105">
        <v>46041</v>
      </c>
      <c r="BB548" s="115">
        <v>31676000</v>
      </c>
      <c r="BC548" s="105">
        <v>46045</v>
      </c>
      <c r="BD548" s="105">
        <v>46164</v>
      </c>
      <c r="BE548" s="105">
        <f t="shared" si="22"/>
        <v>46164</v>
      </c>
      <c r="BF548" s="122"/>
      <c r="BG548" s="85" t="s">
        <v>4723</v>
      </c>
      <c r="BH548" s="110">
        <v>7919000</v>
      </c>
      <c r="BI548" s="85"/>
      <c r="BJ548" s="85"/>
      <c r="BK548" s="85"/>
      <c r="BL548" s="85"/>
      <c r="BM548" s="85"/>
      <c r="BN548" s="85"/>
      <c r="BO548" s="85"/>
      <c r="BP548" s="85"/>
      <c r="BQ548" s="85"/>
      <c r="BR548" s="85"/>
      <c r="BS548" s="85"/>
      <c r="BT548" s="85"/>
      <c r="BU548" s="85"/>
      <c r="BV548" s="85"/>
      <c r="BW548" s="85"/>
      <c r="BX548" s="85"/>
      <c r="BY548" s="85"/>
      <c r="BZ548" s="85"/>
      <c r="CA548" s="85"/>
      <c r="CB548" s="85"/>
      <c r="CC548" s="85"/>
      <c r="CD548" s="85"/>
      <c r="CE548" s="85"/>
      <c r="CF548" s="85"/>
      <c r="CG548" s="85"/>
      <c r="CH548" s="85"/>
      <c r="CI548" s="85"/>
      <c r="CJ548" s="85"/>
      <c r="CK548" s="85"/>
      <c r="CL548" s="85">
        <v>0</v>
      </c>
      <c r="CM548" s="110">
        <v>31676000</v>
      </c>
      <c r="CN548" s="85"/>
      <c r="CO548" s="89">
        <v>46164</v>
      </c>
      <c r="CP548" s="89">
        <f t="shared" si="20"/>
        <v>46344</v>
      </c>
      <c r="CQ548" s="115">
        <v>31676000</v>
      </c>
      <c r="CR548" s="85" t="s">
        <v>223</v>
      </c>
      <c r="CS548" s="89">
        <v>46042</v>
      </c>
      <c r="CT548" s="128">
        <v>1146101098593</v>
      </c>
      <c r="CU548" s="85"/>
      <c r="CV548" s="85"/>
      <c r="CW548" s="85" t="s">
        <v>2185</v>
      </c>
      <c r="CX548" s="85" t="s">
        <v>203</v>
      </c>
      <c r="CY548" s="85" t="s">
        <v>6198</v>
      </c>
      <c r="CZ548" s="85">
        <v>2537</v>
      </c>
      <c r="DA548" s="85" t="s">
        <v>152</v>
      </c>
      <c r="DB548" s="85">
        <v>5</v>
      </c>
      <c r="DC548" s="85" t="s">
        <v>153</v>
      </c>
      <c r="DD548" s="85"/>
      <c r="DE548" s="85"/>
      <c r="DF548" s="85"/>
      <c r="DG548" s="85"/>
      <c r="DH548" s="85"/>
      <c r="DI548" s="85"/>
      <c r="DJ548" s="85"/>
      <c r="DK548" s="85"/>
      <c r="DL548" s="85"/>
      <c r="DM548" s="85"/>
      <c r="DN548" s="85"/>
      <c r="DO548" s="85"/>
      <c r="DP548" s="85"/>
      <c r="DQ548" s="85"/>
      <c r="DR548" s="85"/>
      <c r="DS548" s="85"/>
      <c r="DT548" s="86"/>
      <c r="DU548" s="81"/>
      <c r="DV548" s="72"/>
      <c r="DW548" s="72"/>
      <c r="DX548" s="72"/>
      <c r="DY548" s="72"/>
      <c r="DZ548" s="74"/>
      <c r="EA548" s="68"/>
      <c r="EB548" s="68"/>
      <c r="EC548" s="68"/>
      <c r="ED548" s="68"/>
      <c r="EE548" s="68"/>
      <c r="EF548" s="68"/>
      <c r="EG548" s="68"/>
      <c r="EH548" s="68"/>
      <c r="EI548" s="68"/>
      <c r="EJ548" s="68"/>
      <c r="EK548" s="68"/>
    </row>
    <row r="549" spans="1:141" ht="30" customHeight="1">
      <c r="A549" s="3" t="s">
        <v>4104</v>
      </c>
      <c r="B549" s="84">
        <v>2026</v>
      </c>
      <c r="C549" s="85" t="s">
        <v>6199</v>
      </c>
      <c r="D549" s="85"/>
      <c r="E549" s="85" t="s">
        <v>125</v>
      </c>
      <c r="F549" s="85">
        <v>147350</v>
      </c>
      <c r="G549" s="89">
        <v>46050</v>
      </c>
      <c r="H549" s="85" t="s">
        <v>3740</v>
      </c>
      <c r="I549" s="85" t="s">
        <v>6200</v>
      </c>
      <c r="J549" s="92" t="s">
        <v>6201</v>
      </c>
      <c r="K549" s="92" t="s">
        <v>6202</v>
      </c>
      <c r="L549" s="85" t="s">
        <v>6203</v>
      </c>
      <c r="M549" s="85" t="s">
        <v>3745</v>
      </c>
      <c r="N549" s="85">
        <v>80111700</v>
      </c>
      <c r="O549" s="85" t="s">
        <v>3746</v>
      </c>
      <c r="P549" s="85" t="s">
        <v>6204</v>
      </c>
      <c r="Q549" s="85">
        <v>155</v>
      </c>
      <c r="R549" s="89">
        <v>46030</v>
      </c>
      <c r="S549" s="85">
        <v>1822</v>
      </c>
      <c r="T549" s="89">
        <v>46048</v>
      </c>
      <c r="U549" s="85" t="s">
        <v>3609</v>
      </c>
      <c r="V549" s="85" t="s">
        <v>135</v>
      </c>
      <c r="W549" s="85" t="s">
        <v>460</v>
      </c>
      <c r="X549" s="85">
        <v>1</v>
      </c>
      <c r="Y549" s="85" t="s">
        <v>3748</v>
      </c>
      <c r="Z549" s="85" t="s">
        <v>6203</v>
      </c>
      <c r="AA549" s="85" t="s">
        <v>138</v>
      </c>
      <c r="AB549" s="85" t="s">
        <v>139</v>
      </c>
      <c r="AC549" s="85" t="s">
        <v>461</v>
      </c>
      <c r="AD549" s="85"/>
      <c r="AE549" s="85">
        <v>1000184457</v>
      </c>
      <c r="AF549" s="85">
        <v>2</v>
      </c>
      <c r="AG549" s="89">
        <v>37803</v>
      </c>
      <c r="AH549" s="85" t="s">
        <v>6205</v>
      </c>
      <c r="AI549" s="85"/>
      <c r="AJ549" s="92">
        <v>0</v>
      </c>
      <c r="AK549" s="85" t="s">
        <v>6206</v>
      </c>
      <c r="AL549" s="85" t="s">
        <v>3187</v>
      </c>
      <c r="AM549" s="85" t="s">
        <v>144</v>
      </c>
      <c r="AN549" s="85" t="s">
        <v>3712</v>
      </c>
      <c r="AO549" s="85">
        <v>79553844</v>
      </c>
      <c r="AP549" s="85" t="s">
        <v>3713</v>
      </c>
      <c r="AQ549" s="85"/>
      <c r="AR549" s="85"/>
      <c r="AS549" s="89">
        <v>46062</v>
      </c>
      <c r="AT549" s="85"/>
      <c r="AU549" s="85"/>
      <c r="AV549" s="85"/>
      <c r="AW549" s="85"/>
      <c r="AX549" s="85" t="s">
        <v>3714</v>
      </c>
      <c r="AY549" s="85" t="s">
        <v>147</v>
      </c>
      <c r="AZ549" s="105">
        <v>46031</v>
      </c>
      <c r="BA549" s="105">
        <v>46042</v>
      </c>
      <c r="BB549" s="115">
        <v>17000000</v>
      </c>
      <c r="BC549" s="105">
        <v>46049</v>
      </c>
      <c r="BD549" s="105">
        <v>46291</v>
      </c>
      <c r="BE549" s="105">
        <f t="shared" si="22"/>
        <v>46291</v>
      </c>
      <c r="BF549" s="122"/>
      <c r="BG549" s="85" t="s">
        <v>929</v>
      </c>
      <c r="BH549" s="110">
        <v>2125000</v>
      </c>
      <c r="BI549" s="85"/>
      <c r="BJ549" s="85"/>
      <c r="BK549" s="85"/>
      <c r="BL549" s="85"/>
      <c r="BM549" s="85"/>
      <c r="BN549" s="85"/>
      <c r="BO549" s="85"/>
      <c r="BP549" s="85"/>
      <c r="BQ549" s="85"/>
      <c r="BR549" s="85"/>
      <c r="BS549" s="85"/>
      <c r="BT549" s="85"/>
      <c r="BU549" s="85"/>
      <c r="BV549" s="85"/>
      <c r="BW549" s="85"/>
      <c r="BX549" s="85"/>
      <c r="BY549" s="85"/>
      <c r="BZ549" s="85"/>
      <c r="CA549" s="85"/>
      <c r="CB549" s="85"/>
      <c r="CC549" s="85"/>
      <c r="CD549" s="85"/>
      <c r="CE549" s="85"/>
      <c r="CF549" s="85"/>
      <c r="CG549" s="85"/>
      <c r="CH549" s="85"/>
      <c r="CI549" s="85"/>
      <c r="CJ549" s="85"/>
      <c r="CK549" s="85"/>
      <c r="CL549" s="85">
        <v>0</v>
      </c>
      <c r="CM549" s="110">
        <v>17000000</v>
      </c>
      <c r="CN549" s="85"/>
      <c r="CO549" s="89">
        <v>46291</v>
      </c>
      <c r="CP549" s="89">
        <f t="shared" si="20"/>
        <v>46471</v>
      </c>
      <c r="CQ549" s="115">
        <v>17000000</v>
      </c>
      <c r="CR549" s="85" t="s">
        <v>149</v>
      </c>
      <c r="CS549" s="89">
        <v>46043</v>
      </c>
      <c r="CT549" s="128">
        <v>1446101160793</v>
      </c>
      <c r="CU549" s="85"/>
      <c r="CV549" s="85"/>
      <c r="CW549" s="85" t="s">
        <v>6207</v>
      </c>
      <c r="CX549" s="85" t="s">
        <v>461</v>
      </c>
      <c r="CY549" s="85" t="s">
        <v>957</v>
      </c>
      <c r="CZ549" s="85">
        <v>2583</v>
      </c>
      <c r="DA549" s="85" t="s">
        <v>3614</v>
      </c>
      <c r="DB549" s="85">
        <v>5</v>
      </c>
      <c r="DC549" s="85" t="s">
        <v>153</v>
      </c>
      <c r="DD549" s="85"/>
      <c r="DE549" s="85"/>
      <c r="DF549" s="85"/>
      <c r="DG549" s="85"/>
      <c r="DH549" s="85"/>
      <c r="DI549" s="85"/>
      <c r="DJ549" s="85"/>
      <c r="DK549" s="85"/>
      <c r="DL549" s="85"/>
      <c r="DM549" s="85"/>
      <c r="DN549" s="85"/>
      <c r="DO549" s="85"/>
      <c r="DP549" s="85"/>
      <c r="DQ549" s="85"/>
      <c r="DR549" s="85"/>
      <c r="DS549" s="85"/>
      <c r="DT549" s="86" t="s">
        <v>6187</v>
      </c>
      <c r="DU549" s="81"/>
      <c r="DV549" s="72"/>
      <c r="DW549" s="72"/>
      <c r="DX549" s="72"/>
      <c r="DY549" s="72"/>
      <c r="DZ549" s="74"/>
      <c r="EA549" s="68"/>
      <c r="EB549" s="68"/>
      <c r="EC549" s="68"/>
      <c r="ED549" s="68"/>
      <c r="EE549" s="68"/>
      <c r="EF549" s="68"/>
      <c r="EG549" s="68"/>
      <c r="EH549" s="68"/>
      <c r="EI549" s="68"/>
      <c r="EJ549" s="68"/>
      <c r="EK549" s="68" t="s">
        <v>6187</v>
      </c>
    </row>
    <row r="550" spans="1:141" ht="30" customHeight="1">
      <c r="A550" s="3" t="s">
        <v>4104</v>
      </c>
      <c r="B550" s="84">
        <v>2026</v>
      </c>
      <c r="C550" s="85" t="s">
        <v>6208</v>
      </c>
      <c r="D550" s="85"/>
      <c r="E550" s="85" t="s">
        <v>125</v>
      </c>
      <c r="F550" s="85">
        <v>147350</v>
      </c>
      <c r="G550" s="89">
        <v>46036</v>
      </c>
      <c r="H550" s="85" t="s">
        <v>3740</v>
      </c>
      <c r="I550" s="85" t="s">
        <v>6209</v>
      </c>
      <c r="J550" s="92" t="s">
        <v>6210</v>
      </c>
      <c r="K550" s="92" t="s">
        <v>6211</v>
      </c>
      <c r="L550" s="85" t="s">
        <v>6212</v>
      </c>
      <c r="M550" s="85" t="s">
        <v>3745</v>
      </c>
      <c r="N550" s="85">
        <v>80111700</v>
      </c>
      <c r="O550" s="85" t="s">
        <v>3746</v>
      </c>
      <c r="P550" s="85" t="s">
        <v>6213</v>
      </c>
      <c r="Q550" s="85">
        <v>155</v>
      </c>
      <c r="R550" s="89">
        <v>46030</v>
      </c>
      <c r="S550" s="85">
        <v>1823</v>
      </c>
      <c r="T550" s="89">
        <v>46048</v>
      </c>
      <c r="U550" s="85" t="s">
        <v>3609</v>
      </c>
      <c r="V550" s="85" t="s">
        <v>135</v>
      </c>
      <c r="W550" s="85" t="s">
        <v>460</v>
      </c>
      <c r="X550" s="85">
        <v>1</v>
      </c>
      <c r="Y550" s="85" t="s">
        <v>6214</v>
      </c>
      <c r="Z550" s="85" t="s">
        <v>6212</v>
      </c>
      <c r="AA550" s="85" t="s">
        <v>138</v>
      </c>
      <c r="AB550" s="85" t="s">
        <v>139</v>
      </c>
      <c r="AC550" s="85" t="s">
        <v>461</v>
      </c>
      <c r="AD550" s="85"/>
      <c r="AE550" s="85">
        <v>1000463776</v>
      </c>
      <c r="AF550" s="85">
        <v>4</v>
      </c>
      <c r="AG550" s="89">
        <v>37056</v>
      </c>
      <c r="AH550" s="85" t="s">
        <v>6215</v>
      </c>
      <c r="AI550" s="85"/>
      <c r="AJ550" s="92">
        <v>0</v>
      </c>
      <c r="AK550" s="85" t="s">
        <v>6216</v>
      </c>
      <c r="AL550" s="85" t="s">
        <v>3187</v>
      </c>
      <c r="AM550" s="85" t="s">
        <v>385</v>
      </c>
      <c r="AN550" s="85" t="s">
        <v>3712</v>
      </c>
      <c r="AO550" s="85">
        <v>79553844</v>
      </c>
      <c r="AP550" s="85" t="s">
        <v>3713</v>
      </c>
      <c r="AQ550" s="85"/>
      <c r="AR550" s="85"/>
      <c r="AS550" s="89">
        <v>46062</v>
      </c>
      <c r="AT550" s="85"/>
      <c r="AU550" s="85"/>
      <c r="AV550" s="85"/>
      <c r="AW550" s="85"/>
      <c r="AX550" s="85" t="s">
        <v>3714</v>
      </c>
      <c r="AY550" s="85" t="s">
        <v>147</v>
      </c>
      <c r="AZ550" s="105">
        <v>46031</v>
      </c>
      <c r="BA550" s="105">
        <v>46042</v>
      </c>
      <c r="BB550" s="115">
        <v>17000000</v>
      </c>
      <c r="BC550" s="105">
        <v>46049</v>
      </c>
      <c r="BD550" s="105">
        <v>46286</v>
      </c>
      <c r="BE550" s="105">
        <f t="shared" si="22"/>
        <v>46286</v>
      </c>
      <c r="BF550" s="122"/>
      <c r="BG550" s="85" t="s">
        <v>929</v>
      </c>
      <c r="BH550" s="110">
        <v>2125000</v>
      </c>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v>0</v>
      </c>
      <c r="CM550" s="110">
        <v>17000000</v>
      </c>
      <c r="CN550" s="85"/>
      <c r="CO550" s="89">
        <v>46286</v>
      </c>
      <c r="CP550" s="89">
        <f t="shared" si="20"/>
        <v>46466</v>
      </c>
      <c r="CQ550" s="115">
        <v>17000000</v>
      </c>
      <c r="CR550" s="85" t="e">
        <v>#N/A</v>
      </c>
      <c r="CS550" s="89" t="e">
        <v>#N/A</v>
      </c>
      <c r="CT550" s="128" t="e">
        <v>#N/A</v>
      </c>
      <c r="CU550" s="85"/>
      <c r="CV550" s="85"/>
      <c r="CW550" s="85" t="s">
        <v>3752</v>
      </c>
      <c r="CX550" s="85" t="s">
        <v>461</v>
      </c>
      <c r="CY550" s="85" t="s">
        <v>957</v>
      </c>
      <c r="CZ550" s="85">
        <v>2583</v>
      </c>
      <c r="DA550" s="85" t="s">
        <v>3614</v>
      </c>
      <c r="DB550" s="85">
        <v>5</v>
      </c>
      <c r="DC550" s="85" t="s">
        <v>153</v>
      </c>
      <c r="DD550" s="85"/>
      <c r="DE550" s="85"/>
      <c r="DF550" s="85"/>
      <c r="DG550" s="85"/>
      <c r="DH550" s="85"/>
      <c r="DI550" s="85"/>
      <c r="DJ550" s="85"/>
      <c r="DK550" s="85"/>
      <c r="DL550" s="85"/>
      <c r="DM550" s="85"/>
      <c r="DN550" s="85"/>
      <c r="DO550" s="85"/>
      <c r="DP550" s="85"/>
      <c r="DQ550" s="85"/>
      <c r="DR550" s="85"/>
      <c r="DS550" s="85"/>
      <c r="DT550" s="86"/>
      <c r="DU550" s="81"/>
      <c r="DV550" s="72"/>
      <c r="DW550" s="72"/>
      <c r="DX550" s="72"/>
      <c r="DY550" s="72"/>
      <c r="DZ550" s="74"/>
      <c r="EA550" s="68"/>
      <c r="EB550" s="68"/>
      <c r="EC550" s="68"/>
      <c r="ED550" s="68"/>
      <c r="EE550" s="68"/>
      <c r="EF550" s="68"/>
      <c r="EG550" s="68"/>
      <c r="EH550" s="68"/>
      <c r="EI550" s="68"/>
      <c r="EJ550" s="68"/>
      <c r="EK550" s="68"/>
    </row>
    <row r="551" spans="1:141" ht="30" customHeight="1">
      <c r="A551" s="3" t="s">
        <v>4104</v>
      </c>
      <c r="B551" s="84">
        <v>2026</v>
      </c>
      <c r="C551" s="85" t="s">
        <v>6217</v>
      </c>
      <c r="D551" s="85"/>
      <c r="E551" s="85" t="s">
        <v>125</v>
      </c>
      <c r="F551" s="85">
        <v>152386</v>
      </c>
      <c r="G551" s="89">
        <v>46042</v>
      </c>
      <c r="H551" s="85" t="s">
        <v>6218</v>
      </c>
      <c r="I551" s="85" t="s">
        <v>6219</v>
      </c>
      <c r="J551" s="92" t="s">
        <v>6220</v>
      </c>
      <c r="K551" s="92" t="s">
        <v>6221</v>
      </c>
      <c r="L551" s="85" t="s">
        <v>6222</v>
      </c>
      <c r="M551" s="85" t="s">
        <v>6223</v>
      </c>
      <c r="N551" s="85">
        <v>80111700</v>
      </c>
      <c r="O551" s="85" t="s">
        <v>6224</v>
      </c>
      <c r="P551" s="85" t="s">
        <v>6225</v>
      </c>
      <c r="Q551" s="85">
        <v>1420</v>
      </c>
      <c r="R551" s="89">
        <v>46037</v>
      </c>
      <c r="S551" s="85">
        <v>1868</v>
      </c>
      <c r="T551" s="89">
        <v>46048</v>
      </c>
      <c r="U551" s="85" t="s">
        <v>134</v>
      </c>
      <c r="V551" s="85" t="s">
        <v>135</v>
      </c>
      <c r="W551" s="85" t="s">
        <v>460</v>
      </c>
      <c r="X551" s="85">
        <v>1</v>
      </c>
      <c r="Y551" s="85" t="s">
        <v>6226</v>
      </c>
      <c r="Z551" s="85" t="s">
        <v>6222</v>
      </c>
      <c r="AA551" s="85" t="s">
        <v>138</v>
      </c>
      <c r="AB551" s="85" t="s">
        <v>164</v>
      </c>
      <c r="AC551" s="85" t="s">
        <v>447</v>
      </c>
      <c r="AD551" s="85"/>
      <c r="AE551" s="85">
        <v>79890430</v>
      </c>
      <c r="AF551" s="85">
        <v>9</v>
      </c>
      <c r="AG551" s="89">
        <v>28909</v>
      </c>
      <c r="AH551" s="85" t="s">
        <v>6227</v>
      </c>
      <c r="AI551" s="85" t="e">
        <v>#REF!</v>
      </c>
      <c r="AJ551" s="92">
        <v>3043143989</v>
      </c>
      <c r="AK551" s="85" t="s">
        <v>6228</v>
      </c>
      <c r="AL551" s="85" t="s">
        <v>3187</v>
      </c>
      <c r="AM551" s="85" t="s">
        <v>234</v>
      </c>
      <c r="AN551" s="85" t="s">
        <v>5340</v>
      </c>
      <c r="AO551" s="85">
        <v>1110505661</v>
      </c>
      <c r="AP551" s="85" t="s">
        <v>5341</v>
      </c>
      <c r="AQ551" s="85"/>
      <c r="AR551" s="85"/>
      <c r="AS551" s="89">
        <v>46062</v>
      </c>
      <c r="AT551" s="85"/>
      <c r="AU551" s="85"/>
      <c r="AV551" s="85"/>
      <c r="AW551" s="85"/>
      <c r="AX551" s="85" t="s">
        <v>5342</v>
      </c>
      <c r="AY551" s="85" t="s">
        <v>147</v>
      </c>
      <c r="AZ551" s="105">
        <v>46044</v>
      </c>
      <c r="BA551" s="105">
        <v>46045</v>
      </c>
      <c r="BB551" s="115">
        <v>24760000</v>
      </c>
      <c r="BC551" s="105">
        <v>46049</v>
      </c>
      <c r="BD551" s="105">
        <v>46291</v>
      </c>
      <c r="BE551" s="105">
        <f t="shared" si="22"/>
        <v>46291</v>
      </c>
      <c r="BF551" s="122"/>
      <c r="BG551" s="85" t="s">
        <v>929</v>
      </c>
      <c r="BH551" s="110">
        <v>3095000</v>
      </c>
      <c r="BI551" s="85"/>
      <c r="BJ551" s="85"/>
      <c r="BK551" s="85"/>
      <c r="BL551" s="85"/>
      <c r="BM551" s="85"/>
      <c r="BN551" s="85"/>
      <c r="BO551" s="85"/>
      <c r="BP551" s="85"/>
      <c r="BQ551" s="85"/>
      <c r="BR551" s="85"/>
      <c r="BS551" s="85"/>
      <c r="BT551" s="85"/>
      <c r="BU551" s="85"/>
      <c r="BV551" s="85"/>
      <c r="BW551" s="85"/>
      <c r="BX551" s="85"/>
      <c r="BY551" s="85"/>
      <c r="BZ551" s="85"/>
      <c r="CA551" s="85"/>
      <c r="CB551" s="85"/>
      <c r="CC551" s="85"/>
      <c r="CD551" s="85"/>
      <c r="CE551" s="85"/>
      <c r="CF551" s="85"/>
      <c r="CG551" s="85"/>
      <c r="CH551" s="85"/>
      <c r="CI551" s="85"/>
      <c r="CJ551" s="85"/>
      <c r="CK551" s="85"/>
      <c r="CL551" s="85">
        <v>0</v>
      </c>
      <c r="CM551" s="110">
        <v>24760000</v>
      </c>
      <c r="CN551" s="85"/>
      <c r="CO551" s="89">
        <v>46291</v>
      </c>
      <c r="CP551" s="89">
        <f t="shared" si="20"/>
        <v>46471</v>
      </c>
      <c r="CQ551" s="115">
        <v>24760000</v>
      </c>
      <c r="CR551" s="85" t="s">
        <v>149</v>
      </c>
      <c r="CS551" s="89">
        <v>46045</v>
      </c>
      <c r="CT551" s="128">
        <v>1846101033644</v>
      </c>
      <c r="CU551" s="85"/>
      <c r="CV551" s="85"/>
      <c r="CW551" s="85" t="s">
        <v>5464</v>
      </c>
      <c r="CX551" s="85" t="s">
        <v>447</v>
      </c>
      <c r="CY551" s="85" t="s">
        <v>6229</v>
      </c>
      <c r="CZ551" s="85">
        <v>2537</v>
      </c>
      <c r="DA551" s="85" t="s">
        <v>152</v>
      </c>
      <c r="DB551" s="85">
        <v>5</v>
      </c>
      <c r="DC551" s="85" t="s">
        <v>153</v>
      </c>
      <c r="DD551" s="85"/>
      <c r="DE551" s="85"/>
      <c r="DF551" s="85"/>
      <c r="DG551" s="85"/>
      <c r="DH551" s="85"/>
      <c r="DI551" s="85"/>
      <c r="DJ551" s="85"/>
      <c r="DK551" s="85"/>
      <c r="DL551" s="85"/>
      <c r="DM551" s="85"/>
      <c r="DN551" s="85"/>
      <c r="DO551" s="85"/>
      <c r="DP551" s="85"/>
      <c r="DQ551" s="85"/>
      <c r="DR551" s="85"/>
      <c r="DS551" s="85"/>
      <c r="DT551" s="86"/>
      <c r="DU551" s="81"/>
      <c r="DV551" s="72"/>
      <c r="DW551" s="72"/>
      <c r="DX551" s="72"/>
      <c r="DY551" s="72"/>
      <c r="DZ551" s="74"/>
      <c r="EA551" s="68"/>
      <c r="EB551" s="68"/>
      <c r="EC551" s="68"/>
      <c r="ED551" s="68"/>
      <c r="EE551" s="68"/>
      <c r="EF551" s="68"/>
      <c r="EG551" s="68"/>
      <c r="EH551" s="68"/>
      <c r="EI551" s="68"/>
      <c r="EJ551" s="68"/>
      <c r="EK551" s="68"/>
    </row>
    <row r="552" spans="1:141" ht="30" customHeight="1">
      <c r="A552" s="3" t="s">
        <v>4104</v>
      </c>
      <c r="B552" s="84">
        <v>2026</v>
      </c>
      <c r="C552" s="85" t="s">
        <v>6230</v>
      </c>
      <c r="D552" s="85"/>
      <c r="E552" s="85" t="s">
        <v>125</v>
      </c>
      <c r="F552" s="85">
        <v>145499</v>
      </c>
      <c r="G552" s="89">
        <v>46031</v>
      </c>
      <c r="H552" s="85" t="s">
        <v>2171</v>
      </c>
      <c r="I552" s="85" t="s">
        <v>6231</v>
      </c>
      <c r="J552" s="92" t="s">
        <v>6232</v>
      </c>
      <c r="K552" s="92" t="s">
        <v>6233</v>
      </c>
      <c r="L552" s="85" t="s">
        <v>6234</v>
      </c>
      <c r="M552" s="85" t="s">
        <v>2176</v>
      </c>
      <c r="N552" s="85">
        <v>80111700</v>
      </c>
      <c r="O552" s="85" t="s">
        <v>2177</v>
      </c>
      <c r="P552" s="85" t="s">
        <v>6235</v>
      </c>
      <c r="Q552" s="85">
        <v>38</v>
      </c>
      <c r="R552" s="89">
        <v>46028</v>
      </c>
      <c r="S552" s="85">
        <v>1807</v>
      </c>
      <c r="T552" s="89">
        <v>46048</v>
      </c>
      <c r="U552" s="85" t="s">
        <v>134</v>
      </c>
      <c r="V552" s="85" t="s">
        <v>135</v>
      </c>
      <c r="W552" s="85" t="s">
        <v>136</v>
      </c>
      <c r="X552" s="85">
        <v>1</v>
      </c>
      <c r="Y552" s="85" t="s">
        <v>6194</v>
      </c>
      <c r="Z552" s="85" t="s">
        <v>6234</v>
      </c>
      <c r="AA552" s="85" t="s">
        <v>138</v>
      </c>
      <c r="AB552" s="85" t="s">
        <v>164</v>
      </c>
      <c r="AC552" s="85" t="s">
        <v>203</v>
      </c>
      <c r="AD552" s="85"/>
      <c r="AE552" s="85">
        <v>1000953513</v>
      </c>
      <c r="AF552" s="85">
        <v>7</v>
      </c>
      <c r="AG552" s="89">
        <v>37343</v>
      </c>
      <c r="AH552" s="85" t="s">
        <v>6236</v>
      </c>
      <c r="AI552" s="85"/>
      <c r="AJ552" s="92">
        <v>0</v>
      </c>
      <c r="AK552" s="85" t="s">
        <v>6237</v>
      </c>
      <c r="AL552" s="85" t="s">
        <v>642</v>
      </c>
      <c r="AM552" s="85" t="s">
        <v>234</v>
      </c>
      <c r="AN552" s="85" t="s">
        <v>2292</v>
      </c>
      <c r="AO552" s="85">
        <v>79413209</v>
      </c>
      <c r="AP552" s="85" t="s">
        <v>2293</v>
      </c>
      <c r="AQ552" s="85"/>
      <c r="AR552" s="85"/>
      <c r="AS552" s="89">
        <v>46062</v>
      </c>
      <c r="AT552" s="85"/>
      <c r="AU552" s="85"/>
      <c r="AV552" s="85"/>
      <c r="AW552" s="85"/>
      <c r="AX552" s="85" t="s">
        <v>2294</v>
      </c>
      <c r="AY552" s="85" t="s">
        <v>147</v>
      </c>
      <c r="AZ552" s="105">
        <v>46030</v>
      </c>
      <c r="BA552" s="105">
        <v>46044</v>
      </c>
      <c r="BB552" s="115">
        <v>63352000</v>
      </c>
      <c r="BC552" s="105">
        <v>46049</v>
      </c>
      <c r="BD552" s="105">
        <v>46291</v>
      </c>
      <c r="BE552" s="105">
        <f t="shared" si="22"/>
        <v>46291</v>
      </c>
      <c r="BF552" s="122"/>
      <c r="BG552" s="85" t="s">
        <v>929</v>
      </c>
      <c r="BH552" s="110">
        <v>7919000</v>
      </c>
      <c r="BI552" s="85"/>
      <c r="BJ552" s="85"/>
      <c r="BK552" s="85"/>
      <c r="BL552" s="85"/>
      <c r="BM552" s="85"/>
      <c r="BN552" s="85"/>
      <c r="BO552" s="85"/>
      <c r="BP552" s="85"/>
      <c r="BQ552" s="85"/>
      <c r="BR552" s="85"/>
      <c r="BS552" s="85"/>
      <c r="BT552" s="85"/>
      <c r="BU552" s="85"/>
      <c r="BV552" s="85"/>
      <c r="BW552" s="85"/>
      <c r="BX552" s="85"/>
      <c r="BY552" s="85"/>
      <c r="BZ552" s="85"/>
      <c r="CA552" s="85"/>
      <c r="CB552" s="85"/>
      <c r="CC552" s="85"/>
      <c r="CD552" s="85"/>
      <c r="CE552" s="85"/>
      <c r="CF552" s="85"/>
      <c r="CG552" s="85"/>
      <c r="CH552" s="85"/>
      <c r="CI552" s="85"/>
      <c r="CJ552" s="85"/>
      <c r="CK552" s="85"/>
      <c r="CL552" s="85">
        <v>0</v>
      </c>
      <c r="CM552" s="110">
        <v>63352000</v>
      </c>
      <c r="CN552" s="85"/>
      <c r="CO552" s="89">
        <v>46291</v>
      </c>
      <c r="CP552" s="89">
        <f t="shared" si="20"/>
        <v>46471</v>
      </c>
      <c r="CQ552" s="115">
        <v>63352000</v>
      </c>
      <c r="CR552" s="85" t="s">
        <v>342</v>
      </c>
      <c r="CS552" s="89">
        <v>46044</v>
      </c>
      <c r="CT552" s="128" t="s">
        <v>6238</v>
      </c>
      <c r="CU552" s="85"/>
      <c r="CV552" s="85"/>
      <c r="CW552" s="85" t="s">
        <v>2185</v>
      </c>
      <c r="CX552" s="85" t="s">
        <v>203</v>
      </c>
      <c r="CY552" s="85" t="s">
        <v>957</v>
      </c>
      <c r="CZ552" s="85">
        <v>2537</v>
      </c>
      <c r="DA552" s="85" t="s">
        <v>152</v>
      </c>
      <c r="DB552" s="85">
        <v>5</v>
      </c>
      <c r="DC552" s="85" t="s">
        <v>153</v>
      </c>
      <c r="DD552" s="85"/>
      <c r="DE552" s="85"/>
      <c r="DF552" s="85"/>
      <c r="DG552" s="85"/>
      <c r="DH552" s="85"/>
      <c r="DI552" s="85"/>
      <c r="DJ552" s="85"/>
      <c r="DK552" s="85"/>
      <c r="DL552" s="85"/>
      <c r="DM552" s="85"/>
      <c r="DN552" s="85"/>
      <c r="DO552" s="85"/>
      <c r="DP552" s="85"/>
      <c r="DQ552" s="85"/>
      <c r="DR552" s="85"/>
      <c r="DS552" s="85"/>
      <c r="DT552" s="86"/>
      <c r="DU552" s="81"/>
      <c r="DV552" s="72"/>
      <c r="DW552" s="72"/>
      <c r="DX552" s="72"/>
      <c r="DY552" s="72"/>
      <c r="DZ552" s="74"/>
      <c r="EA552" s="68"/>
      <c r="EB552" s="68"/>
      <c r="EC552" s="68"/>
      <c r="ED552" s="68"/>
      <c r="EE552" s="68"/>
      <c r="EF552" s="68"/>
      <c r="EG552" s="68"/>
      <c r="EH552" s="68"/>
      <c r="EI552" s="68"/>
      <c r="EJ552" s="68"/>
      <c r="EK552" s="68"/>
    </row>
    <row r="553" spans="1:141" ht="30" customHeight="1">
      <c r="A553" s="3" t="s">
        <v>4104</v>
      </c>
      <c r="B553" s="84">
        <v>2026</v>
      </c>
      <c r="C553" s="85" t="s">
        <v>6239</v>
      </c>
      <c r="D553" s="85"/>
      <c r="E553" s="85" t="s">
        <v>125</v>
      </c>
      <c r="F553" s="85">
        <v>152840</v>
      </c>
      <c r="G553" s="89">
        <v>46031</v>
      </c>
      <c r="H553" s="85" t="s">
        <v>6240</v>
      </c>
      <c r="I553" s="85" t="s">
        <v>6241</v>
      </c>
      <c r="J553" s="92" t="s">
        <v>6242</v>
      </c>
      <c r="K553" s="92" t="s">
        <v>6243</v>
      </c>
      <c r="L553" s="85" t="s">
        <v>6244</v>
      </c>
      <c r="M553" s="85" t="s">
        <v>6245</v>
      </c>
      <c r="N553" s="85">
        <v>80111700</v>
      </c>
      <c r="O553" s="85" t="s">
        <v>6246</v>
      </c>
      <c r="P553" s="85" t="s">
        <v>6247</v>
      </c>
      <c r="Q553" s="85">
        <v>2149</v>
      </c>
      <c r="R553" s="89">
        <v>46048</v>
      </c>
      <c r="S553" s="85">
        <v>1930</v>
      </c>
      <c r="T553" s="89">
        <v>46052</v>
      </c>
      <c r="U553" s="85" t="s">
        <v>134</v>
      </c>
      <c r="V553" s="85" t="s">
        <v>135</v>
      </c>
      <c r="W553" s="85" t="s">
        <v>136</v>
      </c>
      <c r="X553" s="85">
        <v>1</v>
      </c>
      <c r="Y553" s="85" t="s">
        <v>6248</v>
      </c>
      <c r="Z553" s="85" t="s">
        <v>6244</v>
      </c>
      <c r="AA553" s="85" t="s">
        <v>138</v>
      </c>
      <c r="AB553" s="85" t="s">
        <v>139</v>
      </c>
      <c r="AC553" s="85" t="s">
        <v>203</v>
      </c>
      <c r="AD553" s="85"/>
      <c r="AE553" s="85">
        <v>52991245</v>
      </c>
      <c r="AF553" s="85">
        <v>8</v>
      </c>
      <c r="AG553" s="89">
        <v>30422</v>
      </c>
      <c r="AH553" s="85" t="s">
        <v>6249</v>
      </c>
      <c r="AI553" s="85" t="e">
        <v>#REF!</v>
      </c>
      <c r="AJ553" s="92">
        <v>3165271737</v>
      </c>
      <c r="AK553" s="85" t="s">
        <v>6250</v>
      </c>
      <c r="AL553" s="85" t="s">
        <v>3187</v>
      </c>
      <c r="AM553" s="85" t="s">
        <v>385</v>
      </c>
      <c r="AN553" s="85" t="s">
        <v>6251</v>
      </c>
      <c r="AO553" s="85">
        <v>1019100072</v>
      </c>
      <c r="AP553" s="85" t="s">
        <v>6252</v>
      </c>
      <c r="AQ553" s="85"/>
      <c r="AR553" s="85"/>
      <c r="AS553" s="89">
        <v>46062</v>
      </c>
      <c r="AT553" s="85"/>
      <c r="AU553" s="85"/>
      <c r="AV553" s="85"/>
      <c r="AW553" s="85"/>
      <c r="AX553" s="85" t="s">
        <v>6253</v>
      </c>
      <c r="AY553" s="85" t="s">
        <v>147</v>
      </c>
      <c r="AZ553" s="105">
        <v>46050</v>
      </c>
      <c r="BA553" s="105">
        <v>46050</v>
      </c>
      <c r="BB553" s="115">
        <v>46432000</v>
      </c>
      <c r="BC553" s="105">
        <v>46052</v>
      </c>
      <c r="BD553" s="105">
        <v>46294</v>
      </c>
      <c r="BE553" s="105">
        <f t="shared" si="22"/>
        <v>46294</v>
      </c>
      <c r="BF553" s="122"/>
      <c r="BG553" s="85" t="s">
        <v>929</v>
      </c>
      <c r="BH553" s="110">
        <v>5804000</v>
      </c>
      <c r="BI553" s="85"/>
      <c r="BJ553" s="85"/>
      <c r="BK553" s="85"/>
      <c r="BL553" s="85"/>
      <c r="BM553" s="85"/>
      <c r="BN553" s="85"/>
      <c r="BO553" s="85"/>
      <c r="BP553" s="85"/>
      <c r="BQ553" s="85"/>
      <c r="BR553" s="85"/>
      <c r="BS553" s="85"/>
      <c r="BT553" s="85"/>
      <c r="BU553" s="85"/>
      <c r="BV553" s="85"/>
      <c r="BW553" s="85"/>
      <c r="BX553" s="85"/>
      <c r="BY553" s="85"/>
      <c r="BZ553" s="85"/>
      <c r="CA553" s="85"/>
      <c r="CB553" s="85"/>
      <c r="CC553" s="85"/>
      <c r="CD553" s="85"/>
      <c r="CE553" s="85"/>
      <c r="CF553" s="85"/>
      <c r="CG553" s="85"/>
      <c r="CH553" s="85"/>
      <c r="CI553" s="85"/>
      <c r="CJ553" s="85"/>
      <c r="CK553" s="85"/>
      <c r="CL553" s="85">
        <v>0</v>
      </c>
      <c r="CM553" s="110">
        <v>46432000</v>
      </c>
      <c r="CN553" s="85"/>
      <c r="CO553" s="89">
        <v>46294</v>
      </c>
      <c r="CP553" s="89">
        <f t="shared" si="20"/>
        <v>46474</v>
      </c>
      <c r="CQ553" s="115">
        <v>46432000</v>
      </c>
      <c r="CR553" s="85" t="s">
        <v>149</v>
      </c>
      <c r="CS553" s="89">
        <v>46050</v>
      </c>
      <c r="CT553" s="128">
        <v>6344101018332</v>
      </c>
      <c r="CU553" s="85"/>
      <c r="CV553" s="85"/>
      <c r="CW553" s="85" t="s">
        <v>6254</v>
      </c>
      <c r="CX553" s="85" t="s">
        <v>203</v>
      </c>
      <c r="CY553" s="85" t="s">
        <v>957</v>
      </c>
      <c r="CZ553" s="85">
        <v>2537</v>
      </c>
      <c r="DA553" s="85" t="s">
        <v>152</v>
      </c>
      <c r="DB553" s="85">
        <v>3</v>
      </c>
      <c r="DC553" s="85" t="s">
        <v>153</v>
      </c>
      <c r="DD553" s="85"/>
      <c r="DE553" s="85"/>
      <c r="DF553" s="85"/>
      <c r="DG553" s="85"/>
      <c r="DH553" s="85"/>
      <c r="DI553" s="85"/>
      <c r="DJ553" s="85"/>
      <c r="DK553" s="85"/>
      <c r="DL553" s="85"/>
      <c r="DM553" s="85"/>
      <c r="DN553" s="85"/>
      <c r="DO553" s="85"/>
      <c r="DP553" s="85"/>
      <c r="DQ553" s="85"/>
      <c r="DR553" s="85"/>
      <c r="DS553" s="85"/>
      <c r="DT553" s="86"/>
      <c r="DU553" s="81"/>
      <c r="DV553" s="72"/>
      <c r="DW553" s="72"/>
      <c r="DX553" s="72"/>
      <c r="DY553" s="72"/>
      <c r="DZ553" s="74"/>
      <c r="EA553" s="68"/>
      <c r="EB553" s="68"/>
      <c r="EC553" s="68"/>
      <c r="ED553" s="68"/>
      <c r="EE553" s="68"/>
      <c r="EF553" s="68"/>
      <c r="EG553" s="68"/>
      <c r="EH553" s="68"/>
      <c r="EI553" s="68"/>
      <c r="EJ553" s="68"/>
      <c r="EK553" s="68"/>
    </row>
    <row r="554" spans="1:141" ht="30" customHeight="1">
      <c r="A554" s="3" t="s">
        <v>6255</v>
      </c>
      <c r="B554" s="84">
        <v>2026</v>
      </c>
      <c r="C554" s="85" t="s">
        <v>6256</v>
      </c>
      <c r="D554" s="85"/>
      <c r="E554" s="85" t="s">
        <v>125</v>
      </c>
      <c r="F554" s="85">
        <v>146670</v>
      </c>
      <c r="G554" s="89">
        <v>46044</v>
      </c>
      <c r="H554" s="85" t="s">
        <v>3493</v>
      </c>
      <c r="I554" s="85" t="s">
        <v>6257</v>
      </c>
      <c r="J554" s="92" t="s">
        <v>6258</v>
      </c>
      <c r="K554" s="92" t="s">
        <v>6259</v>
      </c>
      <c r="L554" s="85" t="s">
        <v>6260</v>
      </c>
      <c r="M554" s="85" t="s">
        <v>3498</v>
      </c>
      <c r="N554" s="85">
        <v>80111700</v>
      </c>
      <c r="O554" s="85" t="s">
        <v>3499</v>
      </c>
      <c r="P554" s="85" t="s">
        <v>6261</v>
      </c>
      <c r="Q554" s="85">
        <v>87</v>
      </c>
      <c r="R554" s="89">
        <v>46028</v>
      </c>
      <c r="S554" s="85">
        <v>1980</v>
      </c>
      <c r="T554" s="89">
        <v>46056</v>
      </c>
      <c r="U554" s="85" t="s">
        <v>3128</v>
      </c>
      <c r="V554" s="85" t="s">
        <v>135</v>
      </c>
      <c r="W554" s="85" t="s">
        <v>460</v>
      </c>
      <c r="X554" s="85">
        <v>1</v>
      </c>
      <c r="Y554" s="85" t="s">
        <v>6262</v>
      </c>
      <c r="Z554" s="85" t="s">
        <v>6260</v>
      </c>
      <c r="AA554" s="85" t="s">
        <v>138</v>
      </c>
      <c r="AB554" s="85" t="s">
        <v>164</v>
      </c>
      <c r="AC554" s="85" t="s">
        <v>447</v>
      </c>
      <c r="AD554" s="85"/>
      <c r="AE554" s="85">
        <v>1010045570</v>
      </c>
      <c r="AF554" s="85">
        <v>8</v>
      </c>
      <c r="AG554" s="89">
        <v>36732</v>
      </c>
      <c r="AH554" s="85" t="s">
        <v>6263</v>
      </c>
      <c r="AI554" s="85"/>
      <c r="AJ554" s="92">
        <v>0</v>
      </c>
      <c r="AK554" s="85" t="s">
        <v>6264</v>
      </c>
      <c r="AL554" s="85" t="s">
        <v>271</v>
      </c>
      <c r="AM554" s="85" t="s">
        <v>144</v>
      </c>
      <c r="AN554" s="85" t="s">
        <v>2984</v>
      </c>
      <c r="AO554" s="85">
        <v>1063481921</v>
      </c>
      <c r="AP554" s="85" t="s">
        <v>3007</v>
      </c>
      <c r="AQ554" s="85"/>
      <c r="AR554" s="85"/>
      <c r="AS554" s="89">
        <v>46062</v>
      </c>
      <c r="AT554" s="85"/>
      <c r="AU554" s="85"/>
      <c r="AV554" s="85"/>
      <c r="AW554" s="85"/>
      <c r="AX554" s="85" t="s">
        <v>3008</v>
      </c>
      <c r="AY554" s="85" t="s">
        <v>147</v>
      </c>
      <c r="AZ554" s="105">
        <v>46035</v>
      </c>
      <c r="BA554" s="105">
        <v>46051</v>
      </c>
      <c r="BB554" s="115">
        <v>28840000</v>
      </c>
      <c r="BC554" s="105">
        <v>46056</v>
      </c>
      <c r="BD554" s="105">
        <v>46301</v>
      </c>
      <c r="BE554" s="105">
        <f t="shared" si="22"/>
        <v>46301</v>
      </c>
      <c r="BF554" s="122"/>
      <c r="BG554" s="85" t="s">
        <v>929</v>
      </c>
      <c r="BH554" s="110">
        <v>3605000</v>
      </c>
      <c r="BI554" s="85"/>
      <c r="BJ554" s="85"/>
      <c r="BK554" s="85"/>
      <c r="BL554" s="85"/>
      <c r="BM554" s="85"/>
      <c r="BN554" s="85"/>
      <c r="BO554" s="85"/>
      <c r="BP554" s="85"/>
      <c r="BQ554" s="85"/>
      <c r="BR554" s="85"/>
      <c r="BS554" s="85"/>
      <c r="BT554" s="85"/>
      <c r="BU554" s="85"/>
      <c r="BV554" s="85"/>
      <c r="BW554" s="85"/>
      <c r="BX554" s="85"/>
      <c r="BY554" s="85"/>
      <c r="BZ554" s="85"/>
      <c r="CA554" s="85"/>
      <c r="CB554" s="85"/>
      <c r="CC554" s="85"/>
      <c r="CD554" s="85"/>
      <c r="CE554" s="85"/>
      <c r="CF554" s="85"/>
      <c r="CG554" s="85"/>
      <c r="CH554" s="85"/>
      <c r="CI554" s="85"/>
      <c r="CJ554" s="85"/>
      <c r="CK554" s="85"/>
      <c r="CL554" s="85">
        <v>0</v>
      </c>
      <c r="CM554" s="110">
        <v>28840000</v>
      </c>
      <c r="CN554" s="85"/>
      <c r="CO554" s="89">
        <v>46301</v>
      </c>
      <c r="CP554" s="89">
        <f t="shared" si="20"/>
        <v>46481</v>
      </c>
      <c r="CQ554" s="115">
        <v>28840000</v>
      </c>
      <c r="CR554" s="85" t="s">
        <v>1464</v>
      </c>
      <c r="CS554" s="89">
        <v>46052</v>
      </c>
      <c r="CT554" s="128" t="s">
        <v>6265</v>
      </c>
      <c r="CU554" s="85"/>
      <c r="CV554" s="85"/>
      <c r="CW554" s="85" t="s">
        <v>3504</v>
      </c>
      <c r="CX554" s="85" t="s">
        <v>447</v>
      </c>
      <c r="CY554" s="85" t="s">
        <v>957</v>
      </c>
      <c r="CZ554" s="85">
        <v>2498</v>
      </c>
      <c r="DA554" s="85" t="s">
        <v>3134</v>
      </c>
      <c r="DB554" s="85">
        <v>3</v>
      </c>
      <c r="DC554" s="85" t="s">
        <v>153</v>
      </c>
      <c r="DD554" s="85"/>
      <c r="DE554" s="85"/>
      <c r="DF554" s="85"/>
      <c r="DG554" s="85"/>
      <c r="DH554" s="85"/>
      <c r="DI554" s="85"/>
      <c r="DJ554" s="85"/>
      <c r="DK554" s="85"/>
      <c r="DL554" s="85"/>
      <c r="DM554" s="85"/>
      <c r="DN554" s="85"/>
      <c r="DO554" s="85"/>
      <c r="DP554" s="85"/>
      <c r="DQ554" s="85"/>
      <c r="DR554" s="85"/>
      <c r="DS554" s="85"/>
      <c r="DT554" s="86"/>
      <c r="DU554" s="81"/>
      <c r="DV554" s="72"/>
      <c r="DW554" s="72"/>
      <c r="DX554" s="72"/>
      <c r="DY554" s="72"/>
      <c r="DZ554" s="74"/>
      <c r="EA554" s="68"/>
      <c r="EB554" s="68"/>
      <c r="EC554" s="68"/>
      <c r="ED554" s="68"/>
      <c r="EE554" s="68"/>
      <c r="EF554" s="68"/>
      <c r="EG554" s="68"/>
      <c r="EH554" s="68"/>
      <c r="EI554" s="68"/>
      <c r="EJ554" s="68"/>
      <c r="EK554" s="68"/>
    </row>
    <row r="555" spans="1:141" ht="30" customHeight="1">
      <c r="A555" s="3" t="s">
        <v>6255</v>
      </c>
      <c r="B555" s="84">
        <v>2026</v>
      </c>
      <c r="C555" s="85" t="s">
        <v>6266</v>
      </c>
      <c r="D555" s="85"/>
      <c r="E555" s="85" t="s">
        <v>125</v>
      </c>
      <c r="F555" s="85">
        <v>144853</v>
      </c>
      <c r="G555" s="89">
        <v>46031</v>
      </c>
      <c r="H555" s="85" t="s">
        <v>6267</v>
      </c>
      <c r="I555" s="85" t="s">
        <v>6268</v>
      </c>
      <c r="J555" s="92" t="s">
        <v>6269</v>
      </c>
      <c r="K555" s="92" t="s">
        <v>6270</v>
      </c>
      <c r="L555" s="85" t="s">
        <v>6271</v>
      </c>
      <c r="M555" s="85" t="s">
        <v>6272</v>
      </c>
      <c r="N555" s="85">
        <v>80111700</v>
      </c>
      <c r="O555" s="85" t="s">
        <v>6273</v>
      </c>
      <c r="P555" s="85" t="s">
        <v>6274</v>
      </c>
      <c r="Q555" s="85">
        <v>117</v>
      </c>
      <c r="R555" s="89">
        <v>46028</v>
      </c>
      <c r="S555" s="85">
        <v>1777</v>
      </c>
      <c r="T555" s="89">
        <v>46044</v>
      </c>
      <c r="U555" s="85" t="s">
        <v>134</v>
      </c>
      <c r="V555" s="85" t="s">
        <v>135</v>
      </c>
      <c r="W555" s="85" t="s">
        <v>136</v>
      </c>
      <c r="X555" s="85">
        <v>1</v>
      </c>
      <c r="Y555" s="85" t="s">
        <v>6275</v>
      </c>
      <c r="Z555" s="85" t="s">
        <v>6271</v>
      </c>
      <c r="AA555" s="85" t="s">
        <v>138</v>
      </c>
      <c r="AB555" s="85" t="s">
        <v>139</v>
      </c>
      <c r="AC555" s="85" t="s">
        <v>140</v>
      </c>
      <c r="AD555" s="85"/>
      <c r="AE555" s="85">
        <v>20533153</v>
      </c>
      <c r="AF555" s="85">
        <v>9</v>
      </c>
      <c r="AG555" s="89">
        <v>29392</v>
      </c>
      <c r="AH555" s="85" t="s">
        <v>617</v>
      </c>
      <c r="AI555" s="85" t="e">
        <v>#REF!</v>
      </c>
      <c r="AJ555" s="92" t="s">
        <v>6276</v>
      </c>
      <c r="AK555" s="85" t="s">
        <v>6277</v>
      </c>
      <c r="AL555" s="85" t="s">
        <v>3187</v>
      </c>
      <c r="AM555" s="85" t="s">
        <v>234</v>
      </c>
      <c r="AN555" s="85" t="s">
        <v>145</v>
      </c>
      <c r="AO555" s="85">
        <v>0</v>
      </c>
      <c r="AP555" s="85">
        <v>0</v>
      </c>
      <c r="AQ555" s="85"/>
      <c r="AR555" s="85"/>
      <c r="AS555" s="89">
        <v>46062</v>
      </c>
      <c r="AT555" s="85"/>
      <c r="AU555" s="85"/>
      <c r="AV555" s="85"/>
      <c r="AW555" s="85"/>
      <c r="AX555" s="85" t="s">
        <v>146</v>
      </c>
      <c r="AY555" s="85" t="s">
        <v>147</v>
      </c>
      <c r="AZ555" s="105">
        <v>46041</v>
      </c>
      <c r="BA555" s="105">
        <v>46042</v>
      </c>
      <c r="BB555" s="115">
        <v>118976000</v>
      </c>
      <c r="BC555" s="105">
        <v>46045</v>
      </c>
      <c r="BD555" s="105">
        <v>46378</v>
      </c>
      <c r="BE555" s="105">
        <f t="shared" si="22"/>
        <v>46378</v>
      </c>
      <c r="BF555" s="122"/>
      <c r="BG555" s="85" t="s">
        <v>148</v>
      </c>
      <c r="BH555" s="110">
        <v>10816000</v>
      </c>
      <c r="BI555" s="85"/>
      <c r="BJ555" s="85"/>
      <c r="BK555" s="85"/>
      <c r="BL555" s="85"/>
      <c r="BM555" s="85"/>
      <c r="BN555" s="85"/>
      <c r="BO555" s="85"/>
      <c r="BP555" s="85"/>
      <c r="BQ555" s="85"/>
      <c r="BR555" s="85"/>
      <c r="BS555" s="85"/>
      <c r="BT555" s="85"/>
      <c r="BU555" s="85"/>
      <c r="BV555" s="85"/>
      <c r="BW555" s="85"/>
      <c r="BX555" s="85"/>
      <c r="BY555" s="85"/>
      <c r="BZ555" s="85"/>
      <c r="CA555" s="85"/>
      <c r="CB555" s="85"/>
      <c r="CC555" s="85"/>
      <c r="CD555" s="85"/>
      <c r="CE555" s="85"/>
      <c r="CF555" s="85"/>
      <c r="CG555" s="85"/>
      <c r="CH555" s="85"/>
      <c r="CI555" s="85"/>
      <c r="CJ555" s="85"/>
      <c r="CK555" s="85"/>
      <c r="CL555" s="85">
        <v>0</v>
      </c>
      <c r="CM555" s="110">
        <v>118976000</v>
      </c>
      <c r="CN555" s="85"/>
      <c r="CO555" s="89">
        <v>46378</v>
      </c>
      <c r="CP555" s="89">
        <f t="shared" si="20"/>
        <v>46558</v>
      </c>
      <c r="CQ555" s="115">
        <v>118976000</v>
      </c>
      <c r="CR555" s="85" t="s">
        <v>223</v>
      </c>
      <c r="CS555" s="89">
        <v>46042</v>
      </c>
      <c r="CT555" s="128">
        <v>3344101272105</v>
      </c>
      <c r="CU555" s="85"/>
      <c r="CV555" s="85"/>
      <c r="CW555" s="85" t="s">
        <v>6278</v>
      </c>
      <c r="CX555" s="85" t="s">
        <v>140</v>
      </c>
      <c r="CY555" s="85" t="s">
        <v>867</v>
      </c>
      <c r="CZ555" s="85">
        <v>2537</v>
      </c>
      <c r="DA555" s="85" t="s">
        <v>152</v>
      </c>
      <c r="DB555" s="85">
        <v>1</v>
      </c>
      <c r="DC555" s="85" t="s">
        <v>153</v>
      </c>
      <c r="DD555" s="85"/>
      <c r="DE555" s="85"/>
      <c r="DF555" s="85"/>
      <c r="DG555" s="85"/>
      <c r="DH555" s="85"/>
      <c r="DI555" s="85"/>
      <c r="DJ555" s="85"/>
      <c r="DK555" s="85"/>
      <c r="DL555" s="85"/>
      <c r="DM555" s="85"/>
      <c r="DN555" s="85"/>
      <c r="DO555" s="85"/>
      <c r="DP555" s="85"/>
      <c r="DQ555" s="85"/>
      <c r="DR555" s="85"/>
      <c r="DS555" s="85"/>
      <c r="DT555" s="86"/>
      <c r="DU555" s="81"/>
      <c r="DV555" s="72"/>
      <c r="DW555" s="72"/>
      <c r="DX555" s="72"/>
      <c r="DY555" s="72"/>
      <c r="DZ555" s="74"/>
      <c r="EA555" s="68"/>
      <c r="EB555" s="68"/>
      <c r="EC555" s="68"/>
      <c r="ED555" s="68"/>
      <c r="EE555" s="68"/>
      <c r="EF555" s="68"/>
      <c r="EG555" s="68"/>
      <c r="EH555" s="68"/>
      <c r="EI555" s="68"/>
      <c r="EJ555" s="68"/>
      <c r="EK555" s="68"/>
    </row>
    <row r="556" spans="1:141" ht="30" customHeight="1">
      <c r="A556" s="3" t="s">
        <v>6255</v>
      </c>
      <c r="B556" s="84">
        <v>2026</v>
      </c>
      <c r="C556" s="85" t="s">
        <v>6279</v>
      </c>
      <c r="D556" s="85"/>
      <c r="E556" s="85" t="s">
        <v>125</v>
      </c>
      <c r="F556" s="85">
        <v>147365</v>
      </c>
      <c r="G556" s="89">
        <v>46031</v>
      </c>
      <c r="H556" s="85" t="s">
        <v>3836</v>
      </c>
      <c r="I556" s="85" t="s">
        <v>6280</v>
      </c>
      <c r="J556" s="92" t="s">
        <v>6281</v>
      </c>
      <c r="K556" s="92" t="s">
        <v>6282</v>
      </c>
      <c r="L556" s="85" t="s">
        <v>6283</v>
      </c>
      <c r="M556" s="85" t="s">
        <v>3841</v>
      </c>
      <c r="N556" s="85">
        <v>80111700</v>
      </c>
      <c r="O556" s="85" t="s">
        <v>3842</v>
      </c>
      <c r="P556" s="85" t="s">
        <v>6284</v>
      </c>
      <c r="Q556" s="85">
        <v>156</v>
      </c>
      <c r="R556" s="89">
        <v>46030</v>
      </c>
      <c r="S556" s="85">
        <v>1824</v>
      </c>
      <c r="T556" s="89">
        <v>46048</v>
      </c>
      <c r="U556" s="85" t="s">
        <v>3609</v>
      </c>
      <c r="V556" s="85" t="s">
        <v>135</v>
      </c>
      <c r="W556" s="85" t="s">
        <v>460</v>
      </c>
      <c r="X556" s="85">
        <v>1</v>
      </c>
      <c r="Y556" s="85" t="s">
        <v>3748</v>
      </c>
      <c r="Z556" s="85" t="s">
        <v>6283</v>
      </c>
      <c r="AA556" s="85" t="s">
        <v>138</v>
      </c>
      <c r="AB556" s="85" t="s">
        <v>139</v>
      </c>
      <c r="AC556" s="85" t="s">
        <v>203</v>
      </c>
      <c r="AD556" s="85"/>
      <c r="AE556" s="85">
        <v>1019112236</v>
      </c>
      <c r="AF556" s="85">
        <v>2</v>
      </c>
      <c r="AG556" s="89">
        <v>34969</v>
      </c>
      <c r="AH556" s="85" t="s">
        <v>6285</v>
      </c>
      <c r="AI556" s="85"/>
      <c r="AJ556" s="92">
        <v>0</v>
      </c>
      <c r="AK556" s="85" t="s">
        <v>6286</v>
      </c>
      <c r="AL556" s="85" t="s">
        <v>3187</v>
      </c>
      <c r="AM556" s="85" t="s">
        <v>144</v>
      </c>
      <c r="AN556" s="85" t="s">
        <v>3712</v>
      </c>
      <c r="AO556" s="85">
        <v>79553844</v>
      </c>
      <c r="AP556" s="85" t="s">
        <v>3713</v>
      </c>
      <c r="AQ556" s="85"/>
      <c r="AR556" s="85"/>
      <c r="AS556" s="89">
        <v>46062</v>
      </c>
      <c r="AT556" s="85"/>
      <c r="AU556" s="85"/>
      <c r="AV556" s="85"/>
      <c r="AW556" s="85"/>
      <c r="AX556" s="85" t="s">
        <v>3714</v>
      </c>
      <c r="AY556" s="85" t="s">
        <v>147</v>
      </c>
      <c r="AZ556" s="105">
        <v>46031</v>
      </c>
      <c r="BA556" s="105">
        <v>46042</v>
      </c>
      <c r="BB556" s="115">
        <v>24520000</v>
      </c>
      <c r="BC556" s="105">
        <v>46049</v>
      </c>
      <c r="BD556" s="105">
        <v>46291</v>
      </c>
      <c r="BE556" s="105">
        <f t="shared" si="22"/>
        <v>46291</v>
      </c>
      <c r="BF556" s="122"/>
      <c r="BG556" s="85" t="s">
        <v>929</v>
      </c>
      <c r="BH556" s="110">
        <v>3065000</v>
      </c>
      <c r="BI556" s="85"/>
      <c r="BJ556" s="85"/>
      <c r="BK556" s="85"/>
      <c r="BL556" s="85"/>
      <c r="BM556" s="85"/>
      <c r="BN556" s="85"/>
      <c r="BO556" s="85"/>
      <c r="BP556" s="85"/>
      <c r="BQ556" s="85"/>
      <c r="BR556" s="85"/>
      <c r="BS556" s="85"/>
      <c r="BT556" s="85"/>
      <c r="BU556" s="85"/>
      <c r="BV556" s="85"/>
      <c r="BW556" s="85"/>
      <c r="BX556" s="85"/>
      <c r="BY556" s="85"/>
      <c r="BZ556" s="85"/>
      <c r="CA556" s="85"/>
      <c r="CB556" s="85"/>
      <c r="CC556" s="85"/>
      <c r="CD556" s="85"/>
      <c r="CE556" s="85"/>
      <c r="CF556" s="85"/>
      <c r="CG556" s="85"/>
      <c r="CH556" s="85"/>
      <c r="CI556" s="85"/>
      <c r="CJ556" s="85"/>
      <c r="CK556" s="85"/>
      <c r="CL556" s="85">
        <v>0</v>
      </c>
      <c r="CM556" s="110">
        <v>24520000</v>
      </c>
      <c r="CN556" s="85"/>
      <c r="CO556" s="89">
        <v>46291</v>
      </c>
      <c r="CP556" s="89">
        <f t="shared" si="20"/>
        <v>46471</v>
      </c>
      <c r="CQ556" s="115">
        <v>24520000</v>
      </c>
      <c r="CR556" s="85" t="s">
        <v>149</v>
      </c>
      <c r="CS556" s="89">
        <v>46042</v>
      </c>
      <c r="CT556" s="128">
        <v>1146101098977</v>
      </c>
      <c r="CU556" s="85"/>
      <c r="CV556" s="85"/>
      <c r="CW556" s="85" t="s">
        <v>3846</v>
      </c>
      <c r="CX556" s="85" t="s">
        <v>203</v>
      </c>
      <c r="CY556" s="85" t="s">
        <v>957</v>
      </c>
      <c r="CZ556" s="85">
        <v>2583</v>
      </c>
      <c r="DA556" s="85" t="s">
        <v>3614</v>
      </c>
      <c r="DB556" s="85">
        <v>5</v>
      </c>
      <c r="DC556" s="85" t="s">
        <v>153</v>
      </c>
      <c r="DD556" s="85"/>
      <c r="DE556" s="85"/>
      <c r="DF556" s="85"/>
      <c r="DG556" s="85"/>
      <c r="DH556" s="85"/>
      <c r="DI556" s="85"/>
      <c r="DJ556" s="85"/>
      <c r="DK556" s="85"/>
      <c r="DL556" s="85"/>
      <c r="DM556" s="85"/>
      <c r="DN556" s="85"/>
      <c r="DO556" s="85"/>
      <c r="DP556" s="85"/>
      <c r="DQ556" s="85"/>
      <c r="DR556" s="85"/>
      <c r="DS556" s="85"/>
      <c r="DT556" s="86"/>
      <c r="DU556" s="81"/>
      <c r="DV556" s="72"/>
      <c r="DW556" s="72"/>
      <c r="DX556" s="72"/>
      <c r="DY556" s="72"/>
      <c r="DZ556" s="74"/>
      <c r="EA556" s="68"/>
      <c r="EB556" s="68"/>
      <c r="EC556" s="68"/>
      <c r="ED556" s="68"/>
      <c r="EE556" s="68"/>
      <c r="EF556" s="68"/>
      <c r="EG556" s="68"/>
      <c r="EH556" s="68"/>
      <c r="EI556" s="68"/>
      <c r="EJ556" s="68"/>
      <c r="EK556" s="68"/>
    </row>
    <row r="557" spans="1:141" ht="30" customHeight="1">
      <c r="A557" s="3" t="s">
        <v>6255</v>
      </c>
      <c r="B557" s="84">
        <v>2026</v>
      </c>
      <c r="C557" s="85" t="s">
        <v>6287</v>
      </c>
      <c r="D557" s="85"/>
      <c r="E557" s="85" t="s">
        <v>125</v>
      </c>
      <c r="F557" s="85">
        <v>147350</v>
      </c>
      <c r="G557" s="89">
        <v>46034</v>
      </c>
      <c r="H557" s="85" t="s">
        <v>3740</v>
      </c>
      <c r="I557" s="85" t="s">
        <v>6288</v>
      </c>
      <c r="J557" s="92" t="s">
        <v>6289</v>
      </c>
      <c r="K557" s="92" t="s">
        <v>6290</v>
      </c>
      <c r="L557" s="85" t="s">
        <v>6291</v>
      </c>
      <c r="M557" s="85" t="s">
        <v>3745</v>
      </c>
      <c r="N557" s="85">
        <v>80111700</v>
      </c>
      <c r="O557" s="85" t="s">
        <v>3746</v>
      </c>
      <c r="P557" s="85" t="s">
        <v>6292</v>
      </c>
      <c r="Q557" s="85">
        <v>155</v>
      </c>
      <c r="R557" s="89">
        <v>46030</v>
      </c>
      <c r="S557" s="85">
        <v>1976</v>
      </c>
      <c r="T557" s="89">
        <v>46055</v>
      </c>
      <c r="U557" s="85" t="s">
        <v>3609</v>
      </c>
      <c r="V557" s="85" t="s">
        <v>135</v>
      </c>
      <c r="W557" s="85" t="s">
        <v>460</v>
      </c>
      <c r="X557" s="85">
        <v>1</v>
      </c>
      <c r="Y557" s="85" t="s">
        <v>3760</v>
      </c>
      <c r="Z557" s="85" t="s">
        <v>6291</v>
      </c>
      <c r="AA557" s="85" t="s">
        <v>138</v>
      </c>
      <c r="AB557" s="85" t="s">
        <v>164</v>
      </c>
      <c r="AC557" s="85" t="s">
        <v>461</v>
      </c>
      <c r="AD557" s="85"/>
      <c r="AE557" s="85">
        <v>1031642987</v>
      </c>
      <c r="AF557" s="85">
        <v>2</v>
      </c>
      <c r="AG557" s="89">
        <v>38184</v>
      </c>
      <c r="AH557" s="85" t="s">
        <v>6293</v>
      </c>
      <c r="AI557" s="85"/>
      <c r="AJ557" s="92">
        <v>0</v>
      </c>
      <c r="AK557" s="85" t="s">
        <v>6294</v>
      </c>
      <c r="AL557" s="85" t="s">
        <v>189</v>
      </c>
      <c r="AM557" s="85" t="s">
        <v>234</v>
      </c>
      <c r="AN557" s="85" t="s">
        <v>3712</v>
      </c>
      <c r="AO557" s="85">
        <v>79553844</v>
      </c>
      <c r="AP557" s="85" t="s">
        <v>3713</v>
      </c>
      <c r="AQ557" s="85"/>
      <c r="AR557" s="85"/>
      <c r="AS557" s="89">
        <v>46062</v>
      </c>
      <c r="AT557" s="85"/>
      <c r="AU557" s="85"/>
      <c r="AV557" s="85"/>
      <c r="AW557" s="85"/>
      <c r="AX557" s="85" t="s">
        <v>3714</v>
      </c>
      <c r="AY557" s="85" t="s">
        <v>147</v>
      </c>
      <c r="AZ557" s="105">
        <v>46031</v>
      </c>
      <c r="BA557" s="105">
        <v>46052</v>
      </c>
      <c r="BB557" s="115">
        <v>17000000</v>
      </c>
      <c r="BC557" s="105">
        <v>46059</v>
      </c>
      <c r="BD557" s="105">
        <v>46278</v>
      </c>
      <c r="BE557" s="105">
        <f t="shared" si="22"/>
        <v>46278</v>
      </c>
      <c r="BF557" s="122"/>
      <c r="BG557" s="85" t="s">
        <v>929</v>
      </c>
      <c r="BH557" s="110">
        <v>2125000</v>
      </c>
      <c r="BI557" s="85"/>
      <c r="BJ557" s="85"/>
      <c r="BK557" s="85"/>
      <c r="BL557" s="85"/>
      <c r="BM557" s="85"/>
      <c r="BN557" s="85"/>
      <c r="BO557" s="85"/>
      <c r="BP557" s="85"/>
      <c r="BQ557" s="85"/>
      <c r="BR557" s="85"/>
      <c r="BS557" s="85"/>
      <c r="BT557" s="85"/>
      <c r="BU557" s="85"/>
      <c r="BV557" s="85"/>
      <c r="BW557" s="85"/>
      <c r="BX557" s="85"/>
      <c r="BY557" s="85"/>
      <c r="BZ557" s="85"/>
      <c r="CA557" s="85"/>
      <c r="CB557" s="85"/>
      <c r="CC557" s="85"/>
      <c r="CD557" s="85"/>
      <c r="CE557" s="85"/>
      <c r="CF557" s="85"/>
      <c r="CG557" s="85"/>
      <c r="CH557" s="85"/>
      <c r="CI557" s="85"/>
      <c r="CJ557" s="85"/>
      <c r="CK557" s="85"/>
      <c r="CL557" s="85">
        <v>0</v>
      </c>
      <c r="CM557" s="110">
        <v>17000000</v>
      </c>
      <c r="CN557" s="85"/>
      <c r="CO557" s="89">
        <v>46278</v>
      </c>
      <c r="CP557" s="89">
        <f t="shared" si="20"/>
        <v>46458</v>
      </c>
      <c r="CQ557" s="115">
        <v>17000000</v>
      </c>
      <c r="CR557" s="85" t="s">
        <v>149</v>
      </c>
      <c r="CS557" s="89">
        <v>46056</v>
      </c>
      <c r="CT557" s="128">
        <v>3946101019706</v>
      </c>
      <c r="CU557" s="85"/>
      <c r="CV557" s="85"/>
      <c r="CW557" s="85" t="s">
        <v>6295</v>
      </c>
      <c r="CX557" s="85" t="s">
        <v>461</v>
      </c>
      <c r="CY557" s="85" t="s">
        <v>957</v>
      </c>
      <c r="CZ557" s="85">
        <v>2583</v>
      </c>
      <c r="DA557" s="85" t="s">
        <v>3614</v>
      </c>
      <c r="DB557" s="85">
        <v>5</v>
      </c>
      <c r="DC557" s="85" t="s">
        <v>153</v>
      </c>
      <c r="DD557" s="85"/>
      <c r="DE557" s="85"/>
      <c r="DF557" s="85"/>
      <c r="DG557" s="85"/>
      <c r="DH557" s="85"/>
      <c r="DI557" s="85"/>
      <c r="DJ557" s="85"/>
      <c r="DK557" s="85"/>
      <c r="DL557" s="85"/>
      <c r="DM557" s="85"/>
      <c r="DN557" s="85"/>
      <c r="DO557" s="85"/>
      <c r="DP557" s="85"/>
      <c r="DQ557" s="85"/>
      <c r="DR557" s="85"/>
      <c r="DS557" s="85"/>
      <c r="DT557" s="86" t="s">
        <v>6296</v>
      </c>
      <c r="DU557" s="81"/>
      <c r="DV557" s="72"/>
      <c r="DW557" s="72"/>
      <c r="DX557" s="72"/>
      <c r="DY557" s="72"/>
      <c r="DZ557" s="74"/>
      <c r="EA557" s="68"/>
      <c r="EB557" s="68"/>
      <c r="EC557" s="68"/>
      <c r="ED557" s="68"/>
      <c r="EE557" s="68"/>
      <c r="EF557" s="68"/>
      <c r="EG557" s="68"/>
      <c r="EH557" s="68"/>
      <c r="EI557" s="68"/>
      <c r="EJ557" s="68"/>
      <c r="EK557" s="68" t="s">
        <v>6296</v>
      </c>
    </row>
    <row r="558" spans="1:141" ht="30" customHeight="1">
      <c r="A558" s="3" t="s">
        <v>6255</v>
      </c>
      <c r="B558" s="84">
        <v>2026</v>
      </c>
      <c r="C558" s="85" t="s">
        <v>6297</v>
      </c>
      <c r="D558" s="85"/>
      <c r="E558" s="85" t="s">
        <v>125</v>
      </c>
      <c r="F558" s="85">
        <v>151833</v>
      </c>
      <c r="G558" s="89">
        <v>46037</v>
      </c>
      <c r="H558" s="85" t="s">
        <v>6298</v>
      </c>
      <c r="I558" s="85" t="s">
        <v>6299</v>
      </c>
      <c r="J558" s="92" t="s">
        <v>6300</v>
      </c>
      <c r="K558" s="92" t="s">
        <v>6301</v>
      </c>
      <c r="L558" s="85" t="s">
        <v>6302</v>
      </c>
      <c r="M558" s="85" t="s">
        <v>6303</v>
      </c>
      <c r="N558" s="85">
        <v>80111700</v>
      </c>
      <c r="O558" s="85" t="s">
        <v>6304</v>
      </c>
      <c r="P558" s="85" t="s">
        <v>6305</v>
      </c>
      <c r="Q558" s="85">
        <v>1418</v>
      </c>
      <c r="R558" s="89">
        <v>46037</v>
      </c>
      <c r="S558" s="85">
        <v>1806</v>
      </c>
      <c r="T558" s="89">
        <v>46048</v>
      </c>
      <c r="U558" s="85" t="s">
        <v>134</v>
      </c>
      <c r="V558" s="85" t="s">
        <v>135</v>
      </c>
      <c r="W558" s="85" t="s">
        <v>136</v>
      </c>
      <c r="X558" s="85">
        <v>1</v>
      </c>
      <c r="Y558" s="85" t="s">
        <v>6306</v>
      </c>
      <c r="Z558" s="85" t="s">
        <v>6302</v>
      </c>
      <c r="AA558" s="85" t="s">
        <v>138</v>
      </c>
      <c r="AB558" s="85" t="s">
        <v>139</v>
      </c>
      <c r="AC558" s="85" t="s">
        <v>203</v>
      </c>
      <c r="AD558" s="85"/>
      <c r="AE558" s="85">
        <v>1026268550</v>
      </c>
      <c r="AF558" s="85">
        <v>6</v>
      </c>
      <c r="AG558" s="89">
        <v>32987</v>
      </c>
      <c r="AH558" s="85" t="s">
        <v>6307</v>
      </c>
      <c r="AI558" s="85" t="e">
        <v>#REF!</v>
      </c>
      <c r="AJ558" s="92">
        <v>3125341166</v>
      </c>
      <c r="AK558" s="85" t="s">
        <v>6308</v>
      </c>
      <c r="AL558" s="85" t="s">
        <v>143</v>
      </c>
      <c r="AM558" s="85" t="s">
        <v>144</v>
      </c>
      <c r="AN558" s="85" t="s">
        <v>1624</v>
      </c>
      <c r="AO558" s="85">
        <v>1100686093</v>
      </c>
      <c r="AP558" s="85" t="s">
        <v>1625</v>
      </c>
      <c r="AQ558" s="85"/>
      <c r="AR558" s="85"/>
      <c r="AS558" s="89">
        <v>46062</v>
      </c>
      <c r="AT558" s="85"/>
      <c r="AU558" s="85"/>
      <c r="AV558" s="85"/>
      <c r="AW558" s="85"/>
      <c r="AX558" s="85" t="s">
        <v>1626</v>
      </c>
      <c r="AY558" s="85" t="s">
        <v>147</v>
      </c>
      <c r="AZ558" s="105">
        <v>46042</v>
      </c>
      <c r="BA558" s="105">
        <v>46044</v>
      </c>
      <c r="BB558" s="115">
        <v>63352000</v>
      </c>
      <c r="BC558" s="105">
        <v>46049</v>
      </c>
      <c r="BD558" s="105">
        <v>46291</v>
      </c>
      <c r="BE558" s="105">
        <f t="shared" si="22"/>
        <v>46291</v>
      </c>
      <c r="BF558" s="122"/>
      <c r="BG558" s="85" t="s">
        <v>929</v>
      </c>
      <c r="BH558" s="110">
        <v>7919000</v>
      </c>
      <c r="BI558" s="85"/>
      <c r="BJ558" s="85"/>
      <c r="BK558" s="85"/>
      <c r="BL558" s="85"/>
      <c r="BM558" s="85"/>
      <c r="BN558" s="85"/>
      <c r="BO558" s="85"/>
      <c r="BP558" s="85"/>
      <c r="BQ558" s="85"/>
      <c r="BR558" s="85"/>
      <c r="BS558" s="85"/>
      <c r="BT558" s="85"/>
      <c r="BU558" s="85"/>
      <c r="BV558" s="85"/>
      <c r="BW558" s="85"/>
      <c r="BX558" s="85"/>
      <c r="BY558" s="85"/>
      <c r="BZ558" s="85"/>
      <c r="CA558" s="85"/>
      <c r="CB558" s="85"/>
      <c r="CC558" s="85"/>
      <c r="CD558" s="85"/>
      <c r="CE558" s="85"/>
      <c r="CF558" s="85"/>
      <c r="CG558" s="85"/>
      <c r="CH558" s="85"/>
      <c r="CI558" s="85"/>
      <c r="CJ558" s="85"/>
      <c r="CK558" s="85"/>
      <c r="CL558" s="85">
        <v>0</v>
      </c>
      <c r="CM558" s="110">
        <v>63352000</v>
      </c>
      <c r="CN558" s="85"/>
      <c r="CO558" s="89">
        <v>46291</v>
      </c>
      <c r="CP558" s="89">
        <f t="shared" si="20"/>
        <v>46471</v>
      </c>
      <c r="CQ558" s="115">
        <v>63352000</v>
      </c>
      <c r="CR558" s="85" t="s">
        <v>223</v>
      </c>
      <c r="CS558" s="89">
        <v>46044</v>
      </c>
      <c r="CT558" s="128">
        <v>3344101272255</v>
      </c>
      <c r="CU558" s="85"/>
      <c r="CV558" s="85"/>
      <c r="CW558" s="85" t="s">
        <v>6309</v>
      </c>
      <c r="CX558" s="85" t="s">
        <v>203</v>
      </c>
      <c r="CY558" s="85" t="s">
        <v>4498</v>
      </c>
      <c r="CZ558" s="85">
        <v>2537</v>
      </c>
      <c r="DA558" s="85" t="s">
        <v>152</v>
      </c>
      <c r="DB558" s="85">
        <v>5</v>
      </c>
      <c r="DC558" s="85" t="s">
        <v>153</v>
      </c>
      <c r="DD558" s="85"/>
      <c r="DE558" s="85"/>
      <c r="DF558" s="85"/>
      <c r="DG558" s="85"/>
      <c r="DH558" s="85"/>
      <c r="DI558" s="85"/>
      <c r="DJ558" s="85"/>
      <c r="DK558" s="85"/>
      <c r="DL558" s="85"/>
      <c r="DM558" s="85"/>
      <c r="DN558" s="85"/>
      <c r="DO558" s="85"/>
      <c r="DP558" s="85"/>
      <c r="DQ558" s="85"/>
      <c r="DR558" s="85"/>
      <c r="DS558" s="85"/>
      <c r="DT558" s="86"/>
      <c r="DU558" s="81"/>
      <c r="DV558" s="72"/>
      <c r="DW558" s="72"/>
      <c r="DX558" s="72"/>
      <c r="DY558" s="72"/>
      <c r="DZ558" s="74"/>
      <c r="EA558" s="68"/>
      <c r="EB558" s="68"/>
      <c r="EC558" s="68"/>
      <c r="ED558" s="68"/>
      <c r="EE558" s="68"/>
      <c r="EF558" s="68"/>
      <c r="EG558" s="68"/>
      <c r="EH558" s="68"/>
      <c r="EI558" s="68"/>
      <c r="EJ558" s="68"/>
      <c r="EK558" s="68"/>
    </row>
    <row r="559" spans="1:141" ht="30" customHeight="1">
      <c r="A559" s="3" t="s">
        <v>6255</v>
      </c>
      <c r="B559" s="84">
        <v>2026</v>
      </c>
      <c r="C559" s="85" t="s">
        <v>6310</v>
      </c>
      <c r="D559" s="85"/>
      <c r="E559" s="85" t="s">
        <v>125</v>
      </c>
      <c r="F559" s="85">
        <v>147365</v>
      </c>
      <c r="G559" s="89">
        <v>46036</v>
      </c>
      <c r="H559" s="85" t="s">
        <v>3836</v>
      </c>
      <c r="I559" s="85" t="s">
        <v>6311</v>
      </c>
      <c r="J559" s="92" t="s">
        <v>6312</v>
      </c>
      <c r="K559" s="92" t="s">
        <v>6313</v>
      </c>
      <c r="L559" s="85" t="s">
        <v>6314</v>
      </c>
      <c r="M559" s="85" t="s">
        <v>3841</v>
      </c>
      <c r="N559" s="85">
        <v>80111700</v>
      </c>
      <c r="O559" s="85" t="s">
        <v>3842</v>
      </c>
      <c r="P559" s="85" t="s">
        <v>6315</v>
      </c>
      <c r="Q559" s="85">
        <v>156</v>
      </c>
      <c r="R559" s="89">
        <v>46030</v>
      </c>
      <c r="S559" s="85">
        <v>1873</v>
      </c>
      <c r="T559" s="89">
        <v>46049</v>
      </c>
      <c r="U559" s="85" t="s">
        <v>3609</v>
      </c>
      <c r="V559" s="85" t="s">
        <v>135</v>
      </c>
      <c r="W559" s="85" t="s">
        <v>460</v>
      </c>
      <c r="X559" s="85">
        <v>1</v>
      </c>
      <c r="Y559" s="85" t="s">
        <v>3748</v>
      </c>
      <c r="Z559" s="85" t="s">
        <v>6314</v>
      </c>
      <c r="AA559" s="85" t="s">
        <v>138</v>
      </c>
      <c r="AB559" s="85" t="s">
        <v>164</v>
      </c>
      <c r="AC559" s="85" t="s">
        <v>461</v>
      </c>
      <c r="AD559" s="85"/>
      <c r="AE559" s="85">
        <v>1025142345</v>
      </c>
      <c r="AF559" s="85">
        <v>7</v>
      </c>
      <c r="AG559" s="89">
        <v>38647</v>
      </c>
      <c r="AH559" s="85" t="s">
        <v>6316</v>
      </c>
      <c r="AI559" s="85"/>
      <c r="AJ559" s="92">
        <v>0</v>
      </c>
      <c r="AK559" s="85" t="s">
        <v>6317</v>
      </c>
      <c r="AL559" s="85" t="s">
        <v>642</v>
      </c>
      <c r="AM559" s="85" t="s">
        <v>144</v>
      </c>
      <c r="AN559" s="85" t="s">
        <v>3712</v>
      </c>
      <c r="AO559" s="85">
        <v>79553844</v>
      </c>
      <c r="AP559" s="85" t="s">
        <v>3713</v>
      </c>
      <c r="AQ559" s="85"/>
      <c r="AR559" s="85"/>
      <c r="AS559" s="89">
        <v>46062</v>
      </c>
      <c r="AT559" s="85"/>
      <c r="AU559" s="85"/>
      <c r="AV559" s="85"/>
      <c r="AW559" s="85"/>
      <c r="AX559" s="85" t="s">
        <v>3714</v>
      </c>
      <c r="AY559" s="85" t="s">
        <v>147</v>
      </c>
      <c r="AZ559" s="105">
        <v>46031</v>
      </c>
      <c r="BA559" s="105">
        <v>46048</v>
      </c>
      <c r="BB559" s="115">
        <v>24520000</v>
      </c>
      <c r="BC559" s="105">
        <v>46051</v>
      </c>
      <c r="BD559" s="105">
        <v>46293</v>
      </c>
      <c r="BE559" s="105">
        <f t="shared" si="22"/>
        <v>46293</v>
      </c>
      <c r="BF559" s="122"/>
      <c r="BG559" s="85" t="s">
        <v>929</v>
      </c>
      <c r="BH559" s="110">
        <v>3065000</v>
      </c>
      <c r="BI559" s="85"/>
      <c r="BJ559" s="85"/>
      <c r="BK559" s="85"/>
      <c r="BL559" s="85"/>
      <c r="BM559" s="85"/>
      <c r="BN559" s="85"/>
      <c r="BO559" s="85"/>
      <c r="BP559" s="85"/>
      <c r="BQ559" s="85"/>
      <c r="BR559" s="85"/>
      <c r="BS559" s="85"/>
      <c r="BT559" s="85"/>
      <c r="BU559" s="85"/>
      <c r="BV559" s="85"/>
      <c r="BW559" s="85"/>
      <c r="BX559" s="85"/>
      <c r="BY559" s="85"/>
      <c r="BZ559" s="85"/>
      <c r="CA559" s="85"/>
      <c r="CB559" s="85"/>
      <c r="CC559" s="85"/>
      <c r="CD559" s="85"/>
      <c r="CE559" s="85"/>
      <c r="CF559" s="85"/>
      <c r="CG559" s="85"/>
      <c r="CH559" s="85"/>
      <c r="CI559" s="85"/>
      <c r="CJ559" s="85"/>
      <c r="CK559" s="85"/>
      <c r="CL559" s="85">
        <v>0</v>
      </c>
      <c r="CM559" s="110">
        <v>24520000</v>
      </c>
      <c r="CN559" s="85"/>
      <c r="CO559" s="89">
        <v>46293</v>
      </c>
      <c r="CP559" s="89">
        <f t="shared" si="20"/>
        <v>46473</v>
      </c>
      <c r="CQ559" s="115">
        <v>24520000</v>
      </c>
      <c r="CR559" s="85" t="s">
        <v>149</v>
      </c>
      <c r="CS559" s="89">
        <v>46050</v>
      </c>
      <c r="CT559" s="128">
        <v>1444101255770</v>
      </c>
      <c r="CU559" s="85"/>
      <c r="CV559" s="85"/>
      <c r="CW559" s="85" t="s">
        <v>3846</v>
      </c>
      <c r="CX559" s="85" t="s">
        <v>461</v>
      </c>
      <c r="CY559" s="85" t="s">
        <v>957</v>
      </c>
      <c r="CZ559" s="85">
        <v>2583</v>
      </c>
      <c r="DA559" s="85" t="s">
        <v>3614</v>
      </c>
      <c r="DB559" s="85">
        <v>5</v>
      </c>
      <c r="DC559" s="85" t="s">
        <v>153</v>
      </c>
      <c r="DD559" s="85"/>
      <c r="DE559" s="85"/>
      <c r="DF559" s="85"/>
      <c r="DG559" s="85"/>
      <c r="DH559" s="85"/>
      <c r="DI559" s="85"/>
      <c r="DJ559" s="85"/>
      <c r="DK559" s="85"/>
      <c r="DL559" s="85"/>
      <c r="DM559" s="85"/>
      <c r="DN559" s="85"/>
      <c r="DO559" s="85"/>
      <c r="DP559" s="85"/>
      <c r="DQ559" s="85"/>
      <c r="DR559" s="85"/>
      <c r="DS559" s="85"/>
      <c r="DT559" s="86"/>
      <c r="DU559" s="81"/>
      <c r="DV559" s="72"/>
      <c r="DW559" s="72"/>
      <c r="DX559" s="72"/>
      <c r="DY559" s="72"/>
      <c r="DZ559" s="74"/>
      <c r="EA559" s="68"/>
      <c r="EB559" s="68"/>
      <c r="EC559" s="68"/>
      <c r="ED559" s="68"/>
      <c r="EE559" s="68"/>
      <c r="EF559" s="68"/>
      <c r="EG559" s="68"/>
      <c r="EH559" s="68"/>
      <c r="EI559" s="68"/>
      <c r="EJ559" s="68"/>
      <c r="EK559" s="68"/>
    </row>
    <row r="560" spans="1:141" ht="30" customHeight="1">
      <c r="A560" s="3" t="s">
        <v>6255</v>
      </c>
      <c r="B560" s="84">
        <v>2026</v>
      </c>
      <c r="C560" s="85" t="s">
        <v>6318</v>
      </c>
      <c r="D560" s="85"/>
      <c r="E560" s="85" t="s">
        <v>125</v>
      </c>
      <c r="F560" s="85">
        <v>144898</v>
      </c>
      <c r="G560" s="89">
        <v>46051</v>
      </c>
      <c r="H560" s="85" t="s">
        <v>209</v>
      </c>
      <c r="I560" s="85" t="s">
        <v>6319</v>
      </c>
      <c r="J560" s="92" t="s">
        <v>6320</v>
      </c>
      <c r="K560" s="92" t="s">
        <v>6321</v>
      </c>
      <c r="L560" s="85" t="s">
        <v>6322</v>
      </c>
      <c r="M560" s="85" t="s">
        <v>214</v>
      </c>
      <c r="N560" s="85">
        <v>80111700</v>
      </c>
      <c r="O560" s="85" t="s">
        <v>215</v>
      </c>
      <c r="P560" s="85" t="s">
        <v>6323</v>
      </c>
      <c r="Q560" s="85">
        <v>3</v>
      </c>
      <c r="R560" s="89">
        <v>46027</v>
      </c>
      <c r="S560" s="85">
        <v>1812</v>
      </c>
      <c r="T560" s="89">
        <v>46048</v>
      </c>
      <c r="U560" s="85" t="s">
        <v>134</v>
      </c>
      <c r="V560" s="85" t="s">
        <v>135</v>
      </c>
      <c r="W560" s="85" t="s">
        <v>136</v>
      </c>
      <c r="X560" s="85">
        <v>1</v>
      </c>
      <c r="Y560" s="85" t="s">
        <v>217</v>
      </c>
      <c r="Z560" s="85" t="s">
        <v>6322</v>
      </c>
      <c r="AA560" s="85" t="s">
        <v>138</v>
      </c>
      <c r="AB560" s="85" t="s">
        <v>164</v>
      </c>
      <c r="AC560" s="85" t="s">
        <v>203</v>
      </c>
      <c r="AD560" s="85"/>
      <c r="AE560" s="85">
        <v>1120746436</v>
      </c>
      <c r="AF560" s="85">
        <v>6</v>
      </c>
      <c r="AG560" s="89">
        <v>33747</v>
      </c>
      <c r="AH560" s="85" t="s">
        <v>6324</v>
      </c>
      <c r="AI560" s="85" t="e">
        <v>#REF!</v>
      </c>
      <c r="AJ560" s="92">
        <v>3004208729</v>
      </c>
      <c r="AK560" s="85" t="s">
        <v>6325</v>
      </c>
      <c r="AL560" s="85" t="s">
        <v>3187</v>
      </c>
      <c r="AM560" s="85" t="s">
        <v>144</v>
      </c>
      <c r="AN560" s="85" t="s">
        <v>130</v>
      </c>
      <c r="AO560" s="85">
        <v>1010170739</v>
      </c>
      <c r="AP560" s="85" t="s">
        <v>170</v>
      </c>
      <c r="AQ560" s="85"/>
      <c r="AR560" s="85"/>
      <c r="AS560" s="89">
        <v>46062</v>
      </c>
      <c r="AT560" s="85"/>
      <c r="AU560" s="85"/>
      <c r="AV560" s="85"/>
      <c r="AW560" s="85"/>
      <c r="AX560" s="85" t="s">
        <v>171</v>
      </c>
      <c r="AY560" s="85" t="s">
        <v>147</v>
      </c>
      <c r="AZ560" s="105">
        <v>46029</v>
      </c>
      <c r="BA560" s="105">
        <v>46044</v>
      </c>
      <c r="BB560" s="115">
        <v>47514000</v>
      </c>
      <c r="BC560" s="105">
        <v>46045</v>
      </c>
      <c r="BD560" s="105">
        <v>46225</v>
      </c>
      <c r="BE560" s="105">
        <f t="shared" si="22"/>
        <v>46225</v>
      </c>
      <c r="BF560" s="122"/>
      <c r="BG560" s="85" t="s">
        <v>705</v>
      </c>
      <c r="BH560" s="110">
        <v>7919000</v>
      </c>
      <c r="BI560" s="85"/>
      <c r="BJ560" s="85"/>
      <c r="BK560" s="85"/>
      <c r="BL560" s="85"/>
      <c r="BM560" s="85"/>
      <c r="BN560" s="85"/>
      <c r="BO560" s="85"/>
      <c r="BP560" s="85"/>
      <c r="BQ560" s="85"/>
      <c r="BR560" s="85"/>
      <c r="BS560" s="85"/>
      <c r="BT560" s="85"/>
      <c r="BU560" s="85"/>
      <c r="BV560" s="85"/>
      <c r="BW560" s="85"/>
      <c r="BX560" s="85"/>
      <c r="BY560" s="85"/>
      <c r="BZ560" s="85"/>
      <c r="CA560" s="85"/>
      <c r="CB560" s="85"/>
      <c r="CC560" s="85"/>
      <c r="CD560" s="85"/>
      <c r="CE560" s="85"/>
      <c r="CF560" s="85"/>
      <c r="CG560" s="85"/>
      <c r="CH560" s="85"/>
      <c r="CI560" s="85"/>
      <c r="CJ560" s="85"/>
      <c r="CK560" s="85"/>
      <c r="CL560" s="85">
        <v>0</v>
      </c>
      <c r="CM560" s="110">
        <v>47514000</v>
      </c>
      <c r="CN560" s="85"/>
      <c r="CO560" s="89">
        <v>46225</v>
      </c>
      <c r="CP560" s="89">
        <f t="shared" si="20"/>
        <v>46405</v>
      </c>
      <c r="CQ560" s="115">
        <v>47514000</v>
      </c>
      <c r="CR560" s="85" t="s">
        <v>342</v>
      </c>
      <c r="CS560" s="89">
        <v>46044</v>
      </c>
      <c r="CT560" s="128" t="s">
        <v>6326</v>
      </c>
      <c r="CU560" s="85"/>
      <c r="CV560" s="85"/>
      <c r="CW560" s="85" t="s">
        <v>224</v>
      </c>
      <c r="CX560" s="85" t="s">
        <v>203</v>
      </c>
      <c r="CY560" s="85" t="s">
        <v>707</v>
      </c>
      <c r="CZ560" s="85">
        <v>2537</v>
      </c>
      <c r="DA560" s="85" t="s">
        <v>152</v>
      </c>
      <c r="DB560" s="85">
        <v>1</v>
      </c>
      <c r="DC560" s="85" t="s">
        <v>153</v>
      </c>
      <c r="DD560" s="85"/>
      <c r="DE560" s="85"/>
      <c r="DF560" s="85"/>
      <c r="DG560" s="85"/>
      <c r="DH560" s="85"/>
      <c r="DI560" s="85"/>
      <c r="DJ560" s="85"/>
      <c r="DK560" s="85"/>
      <c r="DL560" s="85"/>
      <c r="DM560" s="85"/>
      <c r="DN560" s="85"/>
      <c r="DO560" s="85"/>
      <c r="DP560" s="85"/>
      <c r="DQ560" s="85"/>
      <c r="DR560" s="85"/>
      <c r="DS560" s="85"/>
      <c r="DT560" s="86"/>
      <c r="DU560" s="81"/>
      <c r="DV560" s="72"/>
      <c r="DW560" s="72"/>
      <c r="DX560" s="72"/>
      <c r="DY560" s="72"/>
      <c r="DZ560" s="74"/>
      <c r="EA560" s="68"/>
      <c r="EB560" s="68"/>
      <c r="EC560" s="68"/>
      <c r="ED560" s="68"/>
      <c r="EE560" s="68"/>
      <c r="EF560" s="68"/>
      <c r="EG560" s="68"/>
      <c r="EH560" s="68"/>
      <c r="EI560" s="68"/>
      <c r="EJ560" s="68"/>
      <c r="EK560" s="68"/>
    </row>
    <row r="561" spans="1:141" ht="30" customHeight="1">
      <c r="A561" s="3" t="s">
        <v>6255</v>
      </c>
      <c r="B561" s="84">
        <v>2026</v>
      </c>
      <c r="C561" s="85" t="s">
        <v>6327</v>
      </c>
      <c r="D561" s="85"/>
      <c r="E561" s="85" t="s">
        <v>125</v>
      </c>
      <c r="F561" s="85">
        <v>144779</v>
      </c>
      <c r="G561" s="89">
        <v>46036</v>
      </c>
      <c r="H561" s="85" t="s">
        <v>5092</v>
      </c>
      <c r="I561" s="85" t="s">
        <v>6328</v>
      </c>
      <c r="J561" s="92" t="s">
        <v>6329</v>
      </c>
      <c r="K561" s="92" t="s">
        <v>6330</v>
      </c>
      <c r="L561" s="85" t="s">
        <v>6331</v>
      </c>
      <c r="M561" s="85" t="s">
        <v>5097</v>
      </c>
      <c r="N561" s="85">
        <v>80111700</v>
      </c>
      <c r="O561" s="85" t="s">
        <v>5098</v>
      </c>
      <c r="P561" s="85" t="s">
        <v>6332</v>
      </c>
      <c r="Q561" s="85">
        <v>106</v>
      </c>
      <c r="R561" s="89">
        <v>46028</v>
      </c>
      <c r="S561" s="85">
        <v>1851</v>
      </c>
      <c r="T561" s="89">
        <v>46048</v>
      </c>
      <c r="U561" s="85" t="s">
        <v>134</v>
      </c>
      <c r="V561" s="85" t="s">
        <v>135</v>
      </c>
      <c r="W561" s="85" t="s">
        <v>136</v>
      </c>
      <c r="X561" s="85">
        <v>1</v>
      </c>
      <c r="Y561" s="85" t="s">
        <v>5110</v>
      </c>
      <c r="Z561" s="85" t="s">
        <v>6331</v>
      </c>
      <c r="AA561" s="85" t="s">
        <v>138</v>
      </c>
      <c r="AB561" s="85" t="s">
        <v>164</v>
      </c>
      <c r="AC561" s="85" t="s">
        <v>203</v>
      </c>
      <c r="AD561" s="85"/>
      <c r="AE561" s="85">
        <v>79945793</v>
      </c>
      <c r="AF561" s="85">
        <v>5</v>
      </c>
      <c r="AG561" s="89">
        <v>28413</v>
      </c>
      <c r="AH561" s="85" t="s">
        <v>6333</v>
      </c>
      <c r="AI561" s="85"/>
      <c r="AJ561" s="92" t="e">
        <v>#N/A</v>
      </c>
      <c r="AK561" s="85" t="s">
        <v>6334</v>
      </c>
      <c r="AL561" s="85" t="s">
        <v>3187</v>
      </c>
      <c r="AM561" s="85" t="s">
        <v>234</v>
      </c>
      <c r="AN561" s="85" t="s">
        <v>5087</v>
      </c>
      <c r="AO561" s="85">
        <v>1024483230</v>
      </c>
      <c r="AP561" s="85" t="s">
        <v>5088</v>
      </c>
      <c r="AQ561" s="85"/>
      <c r="AR561" s="85"/>
      <c r="AS561" s="89">
        <v>46062</v>
      </c>
      <c r="AT561" s="85"/>
      <c r="AU561" s="85"/>
      <c r="AV561" s="85"/>
      <c r="AW561" s="85"/>
      <c r="AX561" s="85" t="s">
        <v>5089</v>
      </c>
      <c r="AY561" s="85" t="s">
        <v>147</v>
      </c>
      <c r="AZ561" s="105">
        <v>46033</v>
      </c>
      <c r="BA561" s="105">
        <v>46045</v>
      </c>
      <c r="BB561" s="115">
        <v>87109000</v>
      </c>
      <c r="BC561" s="105">
        <v>46054</v>
      </c>
      <c r="BD561" s="105">
        <v>46387</v>
      </c>
      <c r="BE561" s="105">
        <f t="shared" si="22"/>
        <v>46387</v>
      </c>
      <c r="BF561" s="122"/>
      <c r="BG561" s="85" t="s">
        <v>148</v>
      </c>
      <c r="BH561" s="110">
        <v>7919000</v>
      </c>
      <c r="BI561" s="85"/>
      <c r="BJ561" s="85"/>
      <c r="BK561" s="85"/>
      <c r="BL561" s="85"/>
      <c r="BM561" s="85"/>
      <c r="BN561" s="85"/>
      <c r="BO561" s="85"/>
      <c r="BP561" s="85"/>
      <c r="BQ561" s="85"/>
      <c r="BR561" s="85"/>
      <c r="BS561" s="85"/>
      <c r="BT561" s="85"/>
      <c r="BU561" s="85"/>
      <c r="BV561" s="85"/>
      <c r="BW561" s="85"/>
      <c r="BX561" s="85"/>
      <c r="BY561" s="85"/>
      <c r="BZ561" s="85"/>
      <c r="CA561" s="85"/>
      <c r="CB561" s="85"/>
      <c r="CC561" s="85"/>
      <c r="CD561" s="85"/>
      <c r="CE561" s="85"/>
      <c r="CF561" s="85"/>
      <c r="CG561" s="85"/>
      <c r="CH561" s="85"/>
      <c r="CI561" s="85"/>
      <c r="CJ561" s="85"/>
      <c r="CK561" s="85"/>
      <c r="CL561" s="85">
        <v>0</v>
      </c>
      <c r="CM561" s="110">
        <v>87109000</v>
      </c>
      <c r="CN561" s="85"/>
      <c r="CO561" s="89">
        <v>46387</v>
      </c>
      <c r="CP561" s="89">
        <f t="shared" si="20"/>
        <v>46567</v>
      </c>
      <c r="CQ561" s="115">
        <v>87109000</v>
      </c>
      <c r="CR561" s="85" t="s">
        <v>223</v>
      </c>
      <c r="CS561" s="89">
        <v>46048</v>
      </c>
      <c r="CT561" s="128">
        <v>1144101276778</v>
      </c>
      <c r="CU561" s="85"/>
      <c r="CV561" s="85"/>
      <c r="CW561" s="85" t="s">
        <v>5103</v>
      </c>
      <c r="CX561" s="85" t="s">
        <v>203</v>
      </c>
      <c r="CY561" s="85" t="s">
        <v>2137</v>
      </c>
      <c r="CZ561" s="85">
        <v>2537</v>
      </c>
      <c r="DA561" s="85" t="s">
        <v>152</v>
      </c>
      <c r="DB561" s="85">
        <v>1</v>
      </c>
      <c r="DC561" s="85" t="s">
        <v>153</v>
      </c>
      <c r="DD561" s="85"/>
      <c r="DE561" s="85"/>
      <c r="DF561" s="85"/>
      <c r="DG561" s="85"/>
      <c r="DH561" s="85"/>
      <c r="DI561" s="85"/>
      <c r="DJ561" s="85"/>
      <c r="DK561" s="85"/>
      <c r="DL561" s="85"/>
      <c r="DM561" s="85"/>
      <c r="DN561" s="85"/>
      <c r="DO561" s="85"/>
      <c r="DP561" s="85"/>
      <c r="DQ561" s="85"/>
      <c r="DR561" s="85"/>
      <c r="DS561" s="85"/>
      <c r="DT561" s="86"/>
      <c r="DU561" s="81"/>
      <c r="DV561" s="72"/>
      <c r="DW561" s="72"/>
      <c r="DX561" s="72"/>
      <c r="DY561" s="72"/>
      <c r="DZ561" s="74"/>
      <c r="EA561" s="68"/>
      <c r="EB561" s="68"/>
      <c r="EC561" s="68"/>
      <c r="ED561" s="68"/>
      <c r="EE561" s="68"/>
      <c r="EF561" s="68"/>
      <c r="EG561" s="68"/>
      <c r="EH561" s="68"/>
      <c r="EI561" s="68"/>
      <c r="EJ561" s="68"/>
      <c r="EK561" s="68"/>
    </row>
    <row r="562" spans="1:141" ht="30" customHeight="1">
      <c r="A562" s="3" t="s">
        <v>6255</v>
      </c>
      <c r="B562" s="84">
        <v>2026</v>
      </c>
      <c r="C562" s="85" t="s">
        <v>6335</v>
      </c>
      <c r="D562" s="85"/>
      <c r="E562" s="85" t="s">
        <v>125</v>
      </c>
      <c r="F562" s="85">
        <v>147160</v>
      </c>
      <c r="G562" s="89">
        <v>46048</v>
      </c>
      <c r="H562" s="85" t="s">
        <v>2089</v>
      </c>
      <c r="I562" s="85" t="s">
        <v>6336</v>
      </c>
      <c r="J562" s="92" t="s">
        <v>6337</v>
      </c>
      <c r="K562" s="92" t="s">
        <v>6338</v>
      </c>
      <c r="L562" s="85" t="s">
        <v>6339</v>
      </c>
      <c r="M562" s="85" t="s">
        <v>2094</v>
      </c>
      <c r="N562" s="85">
        <v>80111700</v>
      </c>
      <c r="O562" s="85" t="s">
        <v>2095</v>
      </c>
      <c r="P562" s="85" t="s">
        <v>6340</v>
      </c>
      <c r="Q562" s="85">
        <v>216</v>
      </c>
      <c r="R562" s="89">
        <v>46036</v>
      </c>
      <c r="S562" s="85">
        <v>1886</v>
      </c>
      <c r="T562" s="89">
        <v>46050</v>
      </c>
      <c r="U562" s="85" t="s">
        <v>1859</v>
      </c>
      <c r="V562" s="85" t="s">
        <v>135</v>
      </c>
      <c r="W562" s="85" t="s">
        <v>136</v>
      </c>
      <c r="X562" s="85">
        <v>1</v>
      </c>
      <c r="Y562" s="85" t="s">
        <v>2097</v>
      </c>
      <c r="Z562" s="85" t="s">
        <v>6339</v>
      </c>
      <c r="AA562" s="85" t="s">
        <v>138</v>
      </c>
      <c r="AB562" s="85" t="s">
        <v>164</v>
      </c>
      <c r="AC562" s="85" t="s">
        <v>268</v>
      </c>
      <c r="AD562" s="85"/>
      <c r="AE562" s="85">
        <v>79785680</v>
      </c>
      <c r="AF562" s="85">
        <v>4</v>
      </c>
      <c r="AG562" s="89">
        <v>27873</v>
      </c>
      <c r="AH562" s="85" t="s">
        <v>6341</v>
      </c>
      <c r="AI562" s="85"/>
      <c r="AJ562" s="92" t="e">
        <v>#N/A</v>
      </c>
      <c r="AK562" s="85" t="s">
        <v>6342</v>
      </c>
      <c r="AL562" s="85" t="s">
        <v>3187</v>
      </c>
      <c r="AM562" s="85" t="s">
        <v>301</v>
      </c>
      <c r="AN562" s="85" t="s">
        <v>1863</v>
      </c>
      <c r="AO562" s="85">
        <v>93376179</v>
      </c>
      <c r="AP562" s="85" t="s">
        <v>1864</v>
      </c>
      <c r="AQ562" s="85"/>
      <c r="AR562" s="85"/>
      <c r="AS562" s="89">
        <v>46062</v>
      </c>
      <c r="AT562" s="85"/>
      <c r="AU562" s="85"/>
      <c r="AV562" s="85"/>
      <c r="AW562" s="85"/>
      <c r="AX562" s="85" t="s">
        <v>1865</v>
      </c>
      <c r="AY562" s="85" t="s">
        <v>147</v>
      </c>
      <c r="AZ562" s="105">
        <v>46036</v>
      </c>
      <c r="BA562" s="105">
        <v>46048</v>
      </c>
      <c r="BB562" s="115">
        <v>63352000</v>
      </c>
      <c r="BC562" s="105">
        <v>46056</v>
      </c>
      <c r="BD562" s="105">
        <v>46297</v>
      </c>
      <c r="BE562" s="105">
        <f t="shared" si="22"/>
        <v>46297</v>
      </c>
      <c r="BF562" s="122"/>
      <c r="BG562" s="85" t="s">
        <v>929</v>
      </c>
      <c r="BH562" s="110">
        <v>7919000</v>
      </c>
      <c r="BI562" s="85"/>
      <c r="BJ562" s="85"/>
      <c r="BK562" s="85"/>
      <c r="BL562" s="85"/>
      <c r="BM562" s="85"/>
      <c r="BN562" s="85"/>
      <c r="BO562" s="85"/>
      <c r="BP562" s="85"/>
      <c r="BQ562" s="85"/>
      <c r="BR562" s="85"/>
      <c r="BS562" s="85"/>
      <c r="BT562" s="85"/>
      <c r="BU562" s="85"/>
      <c r="BV562" s="85"/>
      <c r="BW562" s="85"/>
      <c r="BX562" s="85"/>
      <c r="BY562" s="85"/>
      <c r="BZ562" s="85"/>
      <c r="CA562" s="85"/>
      <c r="CB562" s="85"/>
      <c r="CC562" s="85"/>
      <c r="CD562" s="85"/>
      <c r="CE562" s="85"/>
      <c r="CF562" s="85"/>
      <c r="CG562" s="85"/>
      <c r="CH562" s="85"/>
      <c r="CI562" s="85"/>
      <c r="CJ562" s="85"/>
      <c r="CK562" s="85"/>
      <c r="CL562" s="85">
        <v>0</v>
      </c>
      <c r="CM562" s="110">
        <v>63352000</v>
      </c>
      <c r="CN562" s="85"/>
      <c r="CO562" s="89">
        <v>46297</v>
      </c>
      <c r="CP562" s="89">
        <f t="shared" si="20"/>
        <v>46477</v>
      </c>
      <c r="CQ562" s="115">
        <v>63352000</v>
      </c>
      <c r="CR562" s="85" t="e">
        <v>#N/A</v>
      </c>
      <c r="CS562" s="89" t="e">
        <v>#N/A</v>
      </c>
      <c r="CT562" s="128" t="e">
        <v>#N/A</v>
      </c>
      <c r="CU562" s="85"/>
      <c r="CV562" s="85"/>
      <c r="CW562" s="85" t="s">
        <v>2101</v>
      </c>
      <c r="CX562" s="85" t="s">
        <v>203</v>
      </c>
      <c r="CY562" s="85" t="s">
        <v>957</v>
      </c>
      <c r="CZ562" s="85">
        <v>2456</v>
      </c>
      <c r="DA562" s="85" t="s">
        <v>1868</v>
      </c>
      <c r="DB562" s="85">
        <v>3</v>
      </c>
      <c r="DC562" s="85" t="s">
        <v>153</v>
      </c>
      <c r="DD562" s="85"/>
      <c r="DE562" s="85"/>
      <c r="DF562" s="85"/>
      <c r="DG562" s="85"/>
      <c r="DH562" s="85"/>
      <c r="DI562" s="85"/>
      <c r="DJ562" s="85"/>
      <c r="DK562" s="85"/>
      <c r="DL562" s="85"/>
      <c r="DM562" s="85"/>
      <c r="DN562" s="85"/>
      <c r="DO562" s="85"/>
      <c r="DP562" s="85"/>
      <c r="DQ562" s="85"/>
      <c r="DR562" s="85"/>
      <c r="DS562" s="85"/>
      <c r="DT562" s="86"/>
      <c r="DU562" s="81"/>
      <c r="DV562" s="72"/>
      <c r="DW562" s="72"/>
      <c r="DX562" s="72"/>
      <c r="DY562" s="72"/>
      <c r="DZ562" s="74"/>
      <c r="EA562" s="68"/>
      <c r="EB562" s="68"/>
      <c r="EC562" s="68"/>
      <c r="ED562" s="68"/>
      <c r="EE562" s="68"/>
      <c r="EF562" s="68"/>
      <c r="EG562" s="68"/>
      <c r="EH562" s="68"/>
      <c r="EI562" s="68"/>
      <c r="EJ562" s="68"/>
      <c r="EK562" s="68"/>
    </row>
    <row r="563" spans="1:141" ht="30" customHeight="1">
      <c r="A563" s="3" t="s">
        <v>6255</v>
      </c>
      <c r="B563" s="84">
        <v>2026</v>
      </c>
      <c r="C563" s="85" t="s">
        <v>6343</v>
      </c>
      <c r="D563" s="85"/>
      <c r="E563" s="85" t="s">
        <v>125</v>
      </c>
      <c r="F563" s="85">
        <v>146670</v>
      </c>
      <c r="G563" s="89">
        <v>46050</v>
      </c>
      <c r="H563" s="85" t="s">
        <v>3493</v>
      </c>
      <c r="I563" s="85" t="s">
        <v>6344</v>
      </c>
      <c r="J563" s="92" t="s">
        <v>6345</v>
      </c>
      <c r="K563" s="92" t="s">
        <v>6346</v>
      </c>
      <c r="L563" s="85" t="s">
        <v>6347</v>
      </c>
      <c r="M563" s="85" t="s">
        <v>3498</v>
      </c>
      <c r="N563" s="85">
        <v>80111700</v>
      </c>
      <c r="O563" s="85" t="s">
        <v>3499</v>
      </c>
      <c r="P563" s="85" t="s">
        <v>6348</v>
      </c>
      <c r="Q563" s="85">
        <v>87</v>
      </c>
      <c r="R563" s="89">
        <v>46028</v>
      </c>
      <c r="S563" s="85">
        <v>1847</v>
      </c>
      <c r="T563" s="89">
        <v>46048</v>
      </c>
      <c r="U563" s="85" t="s">
        <v>3128</v>
      </c>
      <c r="V563" s="85" t="s">
        <v>135</v>
      </c>
      <c r="W563" s="85" t="s">
        <v>460</v>
      </c>
      <c r="X563" s="85">
        <v>1</v>
      </c>
      <c r="Y563" s="85" t="s">
        <v>6262</v>
      </c>
      <c r="Z563" s="85" t="s">
        <v>6347</v>
      </c>
      <c r="AA563" s="85" t="s">
        <v>138</v>
      </c>
      <c r="AB563" s="85" t="s">
        <v>164</v>
      </c>
      <c r="AC563" s="85" t="s">
        <v>447</v>
      </c>
      <c r="AD563" s="85"/>
      <c r="AE563" s="85">
        <v>1012351470</v>
      </c>
      <c r="AF563" s="85">
        <v>9</v>
      </c>
      <c r="AG563" s="89">
        <v>32625</v>
      </c>
      <c r="AH563" s="85" t="s">
        <v>6349</v>
      </c>
      <c r="AI563" s="85"/>
      <c r="AJ563" s="92" t="e">
        <v>#N/A</v>
      </c>
      <c r="AK563" s="85" t="s">
        <v>6350</v>
      </c>
      <c r="AL563" s="85" t="s">
        <v>143</v>
      </c>
      <c r="AM563" s="85" t="s">
        <v>144</v>
      </c>
      <c r="AN563" s="85" t="s">
        <v>2984</v>
      </c>
      <c r="AO563" s="85">
        <v>1063481921</v>
      </c>
      <c r="AP563" s="85" t="s">
        <v>3007</v>
      </c>
      <c r="AQ563" s="85"/>
      <c r="AR563" s="85"/>
      <c r="AS563" s="89">
        <v>46062</v>
      </c>
      <c r="AT563" s="85"/>
      <c r="AU563" s="85"/>
      <c r="AV563" s="85"/>
      <c r="AW563" s="85"/>
      <c r="AX563" s="85" t="s">
        <v>3008</v>
      </c>
      <c r="AY563" s="85" t="s">
        <v>147</v>
      </c>
      <c r="AZ563" s="105">
        <v>46035</v>
      </c>
      <c r="BA563" s="105">
        <v>46045</v>
      </c>
      <c r="BB563" s="115">
        <v>28840000</v>
      </c>
      <c r="BC563" s="105">
        <v>46056</v>
      </c>
      <c r="BD563" s="105">
        <v>46297</v>
      </c>
      <c r="BE563" s="105">
        <f t="shared" si="22"/>
        <v>46297</v>
      </c>
      <c r="BF563" s="122"/>
      <c r="BG563" s="85" t="s">
        <v>929</v>
      </c>
      <c r="BH563" s="110">
        <v>3605000</v>
      </c>
      <c r="BI563" s="85"/>
      <c r="BJ563" s="85"/>
      <c r="BK563" s="85"/>
      <c r="BL563" s="85"/>
      <c r="BM563" s="85"/>
      <c r="BN563" s="85"/>
      <c r="BO563" s="85"/>
      <c r="BP563" s="85"/>
      <c r="BQ563" s="85"/>
      <c r="BR563" s="85"/>
      <c r="BS563" s="85"/>
      <c r="BT563" s="85"/>
      <c r="BU563" s="85"/>
      <c r="BV563" s="85"/>
      <c r="BW563" s="85"/>
      <c r="BX563" s="85"/>
      <c r="BY563" s="85"/>
      <c r="BZ563" s="85"/>
      <c r="CA563" s="85"/>
      <c r="CB563" s="85"/>
      <c r="CC563" s="85"/>
      <c r="CD563" s="85"/>
      <c r="CE563" s="85"/>
      <c r="CF563" s="85"/>
      <c r="CG563" s="85"/>
      <c r="CH563" s="85"/>
      <c r="CI563" s="85"/>
      <c r="CJ563" s="85"/>
      <c r="CK563" s="85"/>
      <c r="CL563" s="85">
        <v>0</v>
      </c>
      <c r="CM563" s="110">
        <v>28840000</v>
      </c>
      <c r="CN563" s="85"/>
      <c r="CO563" s="89">
        <v>46297</v>
      </c>
      <c r="CP563" s="89">
        <f t="shared" si="20"/>
        <v>46477</v>
      </c>
      <c r="CQ563" s="115">
        <v>28840000</v>
      </c>
      <c r="CR563" s="85" t="s">
        <v>149</v>
      </c>
      <c r="CS563" s="89">
        <v>46051</v>
      </c>
      <c r="CT563" s="128">
        <v>2146101133807</v>
      </c>
      <c r="CU563" s="85"/>
      <c r="CV563" s="85"/>
      <c r="CW563" s="85" t="s">
        <v>3504</v>
      </c>
      <c r="CX563" s="85" t="s">
        <v>447</v>
      </c>
      <c r="CY563" s="85" t="s">
        <v>957</v>
      </c>
      <c r="CZ563" s="85">
        <v>2498</v>
      </c>
      <c r="DA563" s="85" t="s">
        <v>3134</v>
      </c>
      <c r="DB563" s="85">
        <v>3</v>
      </c>
      <c r="DC563" s="85" t="s">
        <v>153</v>
      </c>
      <c r="DD563" s="85"/>
      <c r="DE563" s="85"/>
      <c r="DF563" s="85"/>
      <c r="DG563" s="85"/>
      <c r="DH563" s="85"/>
      <c r="DI563" s="85"/>
      <c r="DJ563" s="85"/>
      <c r="DK563" s="85"/>
      <c r="DL563" s="85"/>
      <c r="DM563" s="85"/>
      <c r="DN563" s="85"/>
      <c r="DO563" s="85"/>
      <c r="DP563" s="85"/>
      <c r="DQ563" s="85"/>
      <c r="DR563" s="85"/>
      <c r="DS563" s="85"/>
      <c r="DT563" s="86"/>
      <c r="DU563" s="81"/>
      <c r="DV563" s="72"/>
      <c r="DW563" s="72"/>
      <c r="DX563" s="72"/>
      <c r="DY563" s="72"/>
      <c r="DZ563" s="74"/>
      <c r="EA563" s="68"/>
      <c r="EB563" s="68"/>
      <c r="EC563" s="68"/>
      <c r="ED563" s="68"/>
      <c r="EE563" s="68"/>
      <c r="EF563" s="68"/>
      <c r="EG563" s="68"/>
      <c r="EH563" s="68"/>
      <c r="EI563" s="68"/>
      <c r="EJ563" s="68"/>
      <c r="EK563" s="68"/>
    </row>
    <row r="564" spans="1:141" ht="30" customHeight="1">
      <c r="A564" s="3" t="s">
        <v>6255</v>
      </c>
      <c r="B564" s="84">
        <v>2026</v>
      </c>
      <c r="C564" s="85" t="s">
        <v>6351</v>
      </c>
      <c r="D564" s="85"/>
      <c r="E564" s="85" t="s">
        <v>125</v>
      </c>
      <c r="F564" s="85">
        <v>146391</v>
      </c>
      <c r="G564" s="89">
        <v>46031</v>
      </c>
      <c r="H564" s="85" t="s">
        <v>6352</v>
      </c>
      <c r="I564" s="85" t="s">
        <v>6353</v>
      </c>
      <c r="J564" s="92" t="s">
        <v>6354</v>
      </c>
      <c r="K564" s="92" t="s">
        <v>6355</v>
      </c>
      <c r="L564" s="85" t="s">
        <v>6356</v>
      </c>
      <c r="M564" s="85" t="s">
        <v>6357</v>
      </c>
      <c r="N564" s="85">
        <v>80111700</v>
      </c>
      <c r="O564" s="85" t="s">
        <v>6358</v>
      </c>
      <c r="P564" s="85" t="s">
        <v>6359</v>
      </c>
      <c r="Q564" s="85">
        <v>57</v>
      </c>
      <c r="R564" s="89">
        <v>46028</v>
      </c>
      <c r="S564" s="85">
        <v>1962</v>
      </c>
      <c r="T564" s="89">
        <v>46055</v>
      </c>
      <c r="U564" s="85" t="s">
        <v>3044</v>
      </c>
      <c r="V564" s="85" t="s">
        <v>135</v>
      </c>
      <c r="W564" s="85" t="s">
        <v>136</v>
      </c>
      <c r="X564" s="85">
        <v>1</v>
      </c>
      <c r="Y564" s="85" t="s">
        <v>6360</v>
      </c>
      <c r="Z564" s="85" t="s">
        <v>6356</v>
      </c>
      <c r="AA564" s="85" t="s">
        <v>138</v>
      </c>
      <c r="AB564" s="85" t="s">
        <v>139</v>
      </c>
      <c r="AC564" s="85" t="s">
        <v>203</v>
      </c>
      <c r="AD564" s="85"/>
      <c r="AE564" s="85">
        <v>1031127320</v>
      </c>
      <c r="AF564" s="85">
        <v>2</v>
      </c>
      <c r="AG564" s="89">
        <v>24528</v>
      </c>
      <c r="AH564" s="85" t="s">
        <v>6361</v>
      </c>
      <c r="AI564" s="85"/>
      <c r="AJ564" s="92" t="e">
        <v>#N/A</v>
      </c>
      <c r="AK564" s="85" t="s">
        <v>6362</v>
      </c>
      <c r="AL564" s="85" t="s">
        <v>3187</v>
      </c>
      <c r="AM564" s="85" t="s">
        <v>385</v>
      </c>
      <c r="AN564" s="85" t="s">
        <v>2984</v>
      </c>
      <c r="AO564" s="85">
        <v>1063481921</v>
      </c>
      <c r="AP564" s="85" t="s">
        <v>3007</v>
      </c>
      <c r="AQ564" s="85"/>
      <c r="AR564" s="85"/>
      <c r="AS564" s="89">
        <v>46062</v>
      </c>
      <c r="AT564" s="85"/>
      <c r="AU564" s="85"/>
      <c r="AV564" s="85"/>
      <c r="AW564" s="85"/>
      <c r="AX564" s="85" t="s">
        <v>3008</v>
      </c>
      <c r="AY564" s="85" t="s">
        <v>147</v>
      </c>
      <c r="AZ564" s="105">
        <v>46051</v>
      </c>
      <c r="BA564" s="105">
        <v>46051</v>
      </c>
      <c r="BB564" s="115">
        <v>63352000</v>
      </c>
      <c r="BC564" s="105">
        <v>46056</v>
      </c>
      <c r="BD564" s="105">
        <v>46297</v>
      </c>
      <c r="BE564" s="105">
        <f t="shared" ref="BE564:BE595" si="23">$CO564</f>
        <v>46297</v>
      </c>
      <c r="BF564" s="122"/>
      <c r="BG564" s="85" t="s">
        <v>929</v>
      </c>
      <c r="BH564" s="110">
        <v>7919000</v>
      </c>
      <c r="BI564" s="85"/>
      <c r="BJ564" s="85"/>
      <c r="BK564" s="85"/>
      <c r="BL564" s="85"/>
      <c r="BM564" s="85"/>
      <c r="BN564" s="85"/>
      <c r="BO564" s="85"/>
      <c r="BP564" s="85"/>
      <c r="BQ564" s="85"/>
      <c r="BR564" s="85"/>
      <c r="BS564" s="85"/>
      <c r="BT564" s="85"/>
      <c r="BU564" s="85"/>
      <c r="BV564" s="85"/>
      <c r="BW564" s="85"/>
      <c r="BX564" s="85"/>
      <c r="BY564" s="85"/>
      <c r="BZ564" s="85"/>
      <c r="CA564" s="85"/>
      <c r="CB564" s="85"/>
      <c r="CC564" s="85"/>
      <c r="CD564" s="85"/>
      <c r="CE564" s="85"/>
      <c r="CF564" s="85"/>
      <c r="CG564" s="85"/>
      <c r="CH564" s="85"/>
      <c r="CI564" s="85"/>
      <c r="CJ564" s="85"/>
      <c r="CK564" s="85"/>
      <c r="CL564" s="85">
        <v>0</v>
      </c>
      <c r="CM564" s="110">
        <v>63352000</v>
      </c>
      <c r="CN564" s="85"/>
      <c r="CO564" s="89">
        <v>46297</v>
      </c>
      <c r="CP564" s="89">
        <f t="shared" si="20"/>
        <v>46477</v>
      </c>
      <c r="CQ564" s="115">
        <v>63352000</v>
      </c>
      <c r="CR564" s="85" t="s">
        <v>342</v>
      </c>
      <c r="CS564" s="89">
        <v>46052</v>
      </c>
      <c r="CT564" s="128" t="s">
        <v>6363</v>
      </c>
      <c r="CU564" s="85"/>
      <c r="CV564" s="85"/>
      <c r="CW564" s="85" t="s">
        <v>6364</v>
      </c>
      <c r="CX564" s="85" t="s">
        <v>203</v>
      </c>
      <c r="CY564" s="85" t="s">
        <v>6365</v>
      </c>
      <c r="CZ564" s="85">
        <v>2489</v>
      </c>
      <c r="DA564" s="85" t="s">
        <v>3050</v>
      </c>
      <c r="DB564" s="85">
        <v>1</v>
      </c>
      <c r="DC564" s="85" t="s">
        <v>153</v>
      </c>
      <c r="DD564" s="85"/>
      <c r="DE564" s="85"/>
      <c r="DF564" s="85"/>
      <c r="DG564" s="85"/>
      <c r="DH564" s="85"/>
      <c r="DI564" s="85"/>
      <c r="DJ564" s="85"/>
      <c r="DK564" s="85"/>
      <c r="DL564" s="85"/>
      <c r="DM564" s="85"/>
      <c r="DN564" s="85"/>
      <c r="DO564" s="85"/>
      <c r="DP564" s="85"/>
      <c r="DQ564" s="85"/>
      <c r="DR564" s="85"/>
      <c r="DS564" s="85"/>
      <c r="DT564" s="86"/>
      <c r="DU564" s="81"/>
      <c r="DV564" s="72"/>
      <c r="DW564" s="72"/>
      <c r="DX564" s="72"/>
      <c r="DY564" s="72"/>
      <c r="DZ564" s="74"/>
      <c r="EA564" s="68"/>
      <c r="EB564" s="68"/>
      <c r="EC564" s="68"/>
      <c r="ED564" s="68"/>
      <c r="EE564" s="68"/>
      <c r="EF564" s="68"/>
      <c r="EG564" s="68"/>
      <c r="EH564" s="68"/>
      <c r="EI564" s="68"/>
      <c r="EJ564" s="68"/>
      <c r="EK564" s="68"/>
    </row>
    <row r="565" spans="1:141" ht="30" customHeight="1">
      <c r="A565" s="3" t="s">
        <v>6255</v>
      </c>
      <c r="B565" s="84">
        <v>2026</v>
      </c>
      <c r="C565" s="85" t="s">
        <v>6366</v>
      </c>
      <c r="D565" s="85"/>
      <c r="E565" s="85" t="s">
        <v>125</v>
      </c>
      <c r="F565" s="85">
        <v>145894</v>
      </c>
      <c r="G565" s="89">
        <v>46031</v>
      </c>
      <c r="H565" s="85" t="s">
        <v>2921</v>
      </c>
      <c r="I565" s="85" t="s">
        <v>6367</v>
      </c>
      <c r="J565" s="92" t="s">
        <v>6368</v>
      </c>
      <c r="K565" s="92" t="s">
        <v>6369</v>
      </c>
      <c r="L565" s="85" t="s">
        <v>6370</v>
      </c>
      <c r="M565" s="85" t="s">
        <v>2926</v>
      </c>
      <c r="N565" s="85">
        <v>80111700</v>
      </c>
      <c r="O565" s="85" t="s">
        <v>2927</v>
      </c>
      <c r="P565" s="85" t="s">
        <v>6371</v>
      </c>
      <c r="Q565" s="85">
        <v>171</v>
      </c>
      <c r="R565" s="89">
        <v>46031</v>
      </c>
      <c r="S565" s="85">
        <v>1839</v>
      </c>
      <c r="T565" s="89">
        <v>46048</v>
      </c>
      <c r="U565" s="85" t="s">
        <v>134</v>
      </c>
      <c r="V565" s="85" t="s">
        <v>135</v>
      </c>
      <c r="W565" s="85" t="s">
        <v>460</v>
      </c>
      <c r="X565" s="85">
        <v>1</v>
      </c>
      <c r="Y565" s="85" t="s">
        <v>2943</v>
      </c>
      <c r="Z565" s="85" t="s">
        <v>6370</v>
      </c>
      <c r="AA565" s="85" t="s">
        <v>138</v>
      </c>
      <c r="AB565" s="85" t="s">
        <v>139</v>
      </c>
      <c r="AC565" s="85" t="s">
        <v>218</v>
      </c>
      <c r="AD565" s="85"/>
      <c r="AE565" s="85">
        <v>1014270393</v>
      </c>
      <c r="AF565" s="85">
        <v>9</v>
      </c>
      <c r="AG565" s="89">
        <v>34966</v>
      </c>
      <c r="AH565" s="85" t="s">
        <v>6372</v>
      </c>
      <c r="AI565" s="85"/>
      <c r="AJ565" s="92" t="e">
        <v>#N/A</v>
      </c>
      <c r="AK565" s="85" t="s">
        <v>6373</v>
      </c>
      <c r="AL565" s="85" t="s">
        <v>189</v>
      </c>
      <c r="AM565" s="85" t="s">
        <v>234</v>
      </c>
      <c r="AN565" s="85" t="s">
        <v>2932</v>
      </c>
      <c r="AO565" s="85">
        <v>1026285767</v>
      </c>
      <c r="AP565" s="85" t="s">
        <v>2933</v>
      </c>
      <c r="AQ565" s="85"/>
      <c r="AR565" s="85"/>
      <c r="AS565" s="89">
        <v>46062</v>
      </c>
      <c r="AT565" s="85"/>
      <c r="AU565" s="85"/>
      <c r="AV565" s="85"/>
      <c r="AW565" s="85"/>
      <c r="AX565" s="85" t="s">
        <v>2934</v>
      </c>
      <c r="AY565" s="85" t="s">
        <v>147</v>
      </c>
      <c r="AZ565" s="105">
        <v>46035</v>
      </c>
      <c r="BA565" s="105">
        <v>46045</v>
      </c>
      <c r="BB565" s="115">
        <v>24520000</v>
      </c>
      <c r="BC565" s="105">
        <v>46054</v>
      </c>
      <c r="BD565" s="105">
        <v>46295</v>
      </c>
      <c r="BE565" s="105">
        <f t="shared" si="23"/>
        <v>46295</v>
      </c>
      <c r="BF565" s="122"/>
      <c r="BG565" s="85" t="s">
        <v>929</v>
      </c>
      <c r="BH565" s="110">
        <v>3065000</v>
      </c>
      <c r="BI565" s="85"/>
      <c r="BJ565" s="85"/>
      <c r="BK565" s="85"/>
      <c r="BL565" s="85"/>
      <c r="BM565" s="85"/>
      <c r="BN565" s="85"/>
      <c r="BO565" s="85"/>
      <c r="BP565" s="85"/>
      <c r="BQ565" s="85"/>
      <c r="BR565" s="85"/>
      <c r="BS565" s="85"/>
      <c r="BT565" s="85"/>
      <c r="BU565" s="85"/>
      <c r="BV565" s="85"/>
      <c r="BW565" s="85"/>
      <c r="BX565" s="85"/>
      <c r="BY565" s="85"/>
      <c r="BZ565" s="85"/>
      <c r="CA565" s="85"/>
      <c r="CB565" s="85"/>
      <c r="CC565" s="85"/>
      <c r="CD565" s="85"/>
      <c r="CE565" s="85"/>
      <c r="CF565" s="85"/>
      <c r="CG565" s="85"/>
      <c r="CH565" s="85"/>
      <c r="CI565" s="85"/>
      <c r="CJ565" s="85"/>
      <c r="CK565" s="85"/>
      <c r="CL565" s="85">
        <v>0</v>
      </c>
      <c r="CM565" s="110">
        <v>24520000</v>
      </c>
      <c r="CN565" s="85"/>
      <c r="CO565" s="89">
        <v>46295</v>
      </c>
      <c r="CP565" s="89">
        <f t="shared" si="20"/>
        <v>46475</v>
      </c>
      <c r="CQ565" s="115">
        <v>24520000</v>
      </c>
      <c r="CR565" s="85" t="s">
        <v>149</v>
      </c>
      <c r="CS565" s="89">
        <v>46049</v>
      </c>
      <c r="CT565" s="128">
        <v>3746101008523</v>
      </c>
      <c r="CU565" s="85"/>
      <c r="CV565" s="85"/>
      <c r="CW565" s="85" t="s">
        <v>2936</v>
      </c>
      <c r="CX565" s="85" t="s">
        <v>218</v>
      </c>
      <c r="CY565" s="85" t="s">
        <v>6374</v>
      </c>
      <c r="CZ565" s="85">
        <v>2537</v>
      </c>
      <c r="DA565" s="85" t="s">
        <v>152</v>
      </c>
      <c r="DB565" s="85">
        <v>1</v>
      </c>
      <c r="DC565" s="85" t="s">
        <v>153</v>
      </c>
      <c r="DD565" s="85"/>
      <c r="DE565" s="85"/>
      <c r="DF565" s="85"/>
      <c r="DG565" s="85"/>
      <c r="DH565" s="85"/>
      <c r="DI565" s="85"/>
      <c r="DJ565" s="85"/>
      <c r="DK565" s="85"/>
      <c r="DL565" s="85"/>
      <c r="DM565" s="85"/>
      <c r="DN565" s="85"/>
      <c r="DO565" s="85"/>
      <c r="DP565" s="85"/>
      <c r="DQ565" s="85"/>
      <c r="DR565" s="85"/>
      <c r="DS565" s="85"/>
      <c r="DT565" s="86"/>
      <c r="DU565" s="81"/>
      <c r="DV565" s="72"/>
      <c r="DW565" s="72"/>
      <c r="DX565" s="72"/>
      <c r="DY565" s="72"/>
      <c r="DZ565" s="74"/>
      <c r="EA565" s="68"/>
      <c r="EB565" s="68"/>
      <c r="EC565" s="68"/>
      <c r="ED565" s="68"/>
      <c r="EE565" s="68"/>
      <c r="EF565" s="68"/>
      <c r="EG565" s="68"/>
      <c r="EH565" s="68"/>
      <c r="EI565" s="68"/>
      <c r="EJ565" s="68"/>
      <c r="EK565" s="68"/>
    </row>
    <row r="566" spans="1:141" ht="30" customHeight="1">
      <c r="A566" s="3" t="s">
        <v>6255</v>
      </c>
      <c r="B566" s="84">
        <v>2026</v>
      </c>
      <c r="C566" s="85" t="s">
        <v>6375</v>
      </c>
      <c r="D566" s="85"/>
      <c r="E566" s="85" t="s">
        <v>125</v>
      </c>
      <c r="F566" s="85">
        <v>146400</v>
      </c>
      <c r="G566" s="89">
        <v>46031</v>
      </c>
      <c r="H566" s="85" t="s">
        <v>6376</v>
      </c>
      <c r="I566" s="85" t="s">
        <v>6377</v>
      </c>
      <c r="J566" s="92" t="s">
        <v>6378</v>
      </c>
      <c r="K566" s="92" t="s">
        <v>6379</v>
      </c>
      <c r="L566" s="85" t="s">
        <v>6380</v>
      </c>
      <c r="M566" s="85" t="s">
        <v>6381</v>
      </c>
      <c r="N566" s="85">
        <v>80111700</v>
      </c>
      <c r="O566" s="85" t="s">
        <v>6382</v>
      </c>
      <c r="P566" s="85" t="s">
        <v>6383</v>
      </c>
      <c r="Q566" s="85">
        <v>58</v>
      </c>
      <c r="R566" s="89">
        <v>46028</v>
      </c>
      <c r="S566" s="85">
        <v>1884</v>
      </c>
      <c r="T566" s="89">
        <v>46050</v>
      </c>
      <c r="U566" s="85" t="s">
        <v>3170</v>
      </c>
      <c r="V566" s="85" t="s">
        <v>135</v>
      </c>
      <c r="W566" s="85" t="s">
        <v>136</v>
      </c>
      <c r="X566" s="85">
        <v>1</v>
      </c>
      <c r="Y566" s="85" t="s">
        <v>6384</v>
      </c>
      <c r="Z566" s="85" t="s">
        <v>6380</v>
      </c>
      <c r="AA566" s="85" t="s">
        <v>138</v>
      </c>
      <c r="AB566" s="85" t="s">
        <v>139</v>
      </c>
      <c r="AC566" s="85" t="s">
        <v>360</v>
      </c>
      <c r="AD566" s="85"/>
      <c r="AE566" s="85">
        <v>1032434519</v>
      </c>
      <c r="AF566" s="85">
        <v>0</v>
      </c>
      <c r="AG566" s="89">
        <v>32822</v>
      </c>
      <c r="AH566" s="85" t="s">
        <v>6385</v>
      </c>
      <c r="AI566" s="85" t="e">
        <v>#REF!</v>
      </c>
      <c r="AJ566" s="92">
        <v>3185449167</v>
      </c>
      <c r="AK566" s="85" t="s">
        <v>3265</v>
      </c>
      <c r="AL566" s="85" t="s">
        <v>3187</v>
      </c>
      <c r="AM566" s="85" t="s">
        <v>144</v>
      </c>
      <c r="AN566" s="85" t="s">
        <v>2984</v>
      </c>
      <c r="AO566" s="85">
        <v>1063481921</v>
      </c>
      <c r="AP566" s="85" t="s">
        <v>3007</v>
      </c>
      <c r="AQ566" s="85"/>
      <c r="AR566" s="85"/>
      <c r="AS566" s="89">
        <v>46062</v>
      </c>
      <c r="AT566" s="85"/>
      <c r="AU566" s="85"/>
      <c r="AV566" s="85"/>
      <c r="AW566" s="85"/>
      <c r="AX566" s="85" t="s">
        <v>3008</v>
      </c>
      <c r="AY566" s="85" t="s">
        <v>147</v>
      </c>
      <c r="AZ566" s="105">
        <v>46048</v>
      </c>
      <c r="BA566" s="105">
        <v>46048</v>
      </c>
      <c r="BB566" s="115">
        <v>63352000</v>
      </c>
      <c r="BC566" s="105">
        <v>46055</v>
      </c>
      <c r="BD566" s="105">
        <v>46327</v>
      </c>
      <c r="BE566" s="105">
        <f t="shared" si="23"/>
        <v>46327</v>
      </c>
      <c r="BF566" s="122"/>
      <c r="BG566" s="85" t="s">
        <v>929</v>
      </c>
      <c r="BH566" s="110">
        <v>7919000</v>
      </c>
      <c r="BI566" s="85"/>
      <c r="BJ566" s="85"/>
      <c r="BK566" s="85"/>
      <c r="BL566" s="85"/>
      <c r="BM566" s="85"/>
      <c r="BN566" s="85"/>
      <c r="BO566" s="85"/>
      <c r="BP566" s="85"/>
      <c r="BQ566" s="85"/>
      <c r="BR566" s="85"/>
      <c r="BS566" s="85"/>
      <c r="BT566" s="85"/>
      <c r="BU566" s="85"/>
      <c r="BV566" s="85"/>
      <c r="BW566" s="85"/>
      <c r="BX566" s="85"/>
      <c r="BY566" s="85"/>
      <c r="BZ566" s="85"/>
      <c r="CA566" s="85"/>
      <c r="CB566" s="85"/>
      <c r="CC566" s="85"/>
      <c r="CD566" s="85"/>
      <c r="CE566" s="85"/>
      <c r="CF566" s="85"/>
      <c r="CG566" s="85"/>
      <c r="CH566" s="85"/>
      <c r="CI566" s="85"/>
      <c r="CJ566" s="85"/>
      <c r="CK566" s="85"/>
      <c r="CL566" s="85">
        <v>0</v>
      </c>
      <c r="CM566" s="110">
        <v>63352000</v>
      </c>
      <c r="CN566" s="85"/>
      <c r="CO566" s="89">
        <v>46327</v>
      </c>
      <c r="CP566" s="89">
        <f t="shared" si="20"/>
        <v>46507</v>
      </c>
      <c r="CQ566" s="115">
        <v>63352000</v>
      </c>
      <c r="CR566" s="85" t="s">
        <v>149</v>
      </c>
      <c r="CS566" s="89">
        <v>46050</v>
      </c>
      <c r="CT566" s="128">
        <v>1444101255528</v>
      </c>
      <c r="CU566" s="85"/>
      <c r="CV566" s="85"/>
      <c r="CW566" s="85" t="s">
        <v>6386</v>
      </c>
      <c r="CX566" s="85" t="s">
        <v>360</v>
      </c>
      <c r="CY566" s="85" t="s">
        <v>235</v>
      </c>
      <c r="CZ566" s="85">
        <v>2743</v>
      </c>
      <c r="DA566" s="85" t="s">
        <v>3177</v>
      </c>
      <c r="DB566" s="85">
        <v>1</v>
      </c>
      <c r="DC566" s="85" t="s">
        <v>153</v>
      </c>
      <c r="DD566" s="85"/>
      <c r="DE566" s="85"/>
      <c r="DF566" s="85"/>
      <c r="DG566" s="85"/>
      <c r="DH566" s="85"/>
      <c r="DI566" s="85"/>
      <c r="DJ566" s="85"/>
      <c r="DK566" s="85"/>
      <c r="DL566" s="85"/>
      <c r="DM566" s="85"/>
      <c r="DN566" s="85"/>
      <c r="DO566" s="85"/>
      <c r="DP566" s="85"/>
      <c r="DQ566" s="85"/>
      <c r="DR566" s="85"/>
      <c r="DS566" s="85"/>
      <c r="DT566" s="86"/>
      <c r="DU566" s="81"/>
      <c r="DV566" s="72"/>
      <c r="DW566" s="72"/>
      <c r="DX566" s="72"/>
      <c r="DY566" s="72"/>
      <c r="DZ566" s="74"/>
      <c r="EA566" s="68"/>
      <c r="EB566" s="68"/>
      <c r="EC566" s="68"/>
      <c r="ED566" s="68"/>
      <c r="EE566" s="68"/>
      <c r="EF566" s="68"/>
      <c r="EG566" s="68"/>
      <c r="EH566" s="68"/>
      <c r="EI566" s="68"/>
      <c r="EJ566" s="68"/>
      <c r="EK566" s="68"/>
    </row>
    <row r="567" spans="1:141" ht="30" customHeight="1">
      <c r="A567" s="3" t="s">
        <v>6255</v>
      </c>
      <c r="B567" s="84">
        <v>2026</v>
      </c>
      <c r="C567" s="85" t="s">
        <v>6387</v>
      </c>
      <c r="D567" s="85"/>
      <c r="E567" s="85" t="s">
        <v>125</v>
      </c>
      <c r="F567" s="85">
        <v>152840</v>
      </c>
      <c r="G567" s="89">
        <v>46031</v>
      </c>
      <c r="H567" s="85" t="s">
        <v>6240</v>
      </c>
      <c r="I567" s="85" t="s">
        <v>6388</v>
      </c>
      <c r="J567" s="92" t="s">
        <v>6389</v>
      </c>
      <c r="K567" s="92" t="s">
        <v>6390</v>
      </c>
      <c r="L567" s="85" t="s">
        <v>6391</v>
      </c>
      <c r="M567" s="85" t="s">
        <v>6245</v>
      </c>
      <c r="N567" s="85">
        <v>80111700</v>
      </c>
      <c r="O567" s="85" t="s">
        <v>6246</v>
      </c>
      <c r="P567" s="85" t="s">
        <v>6392</v>
      </c>
      <c r="Q567" s="85">
        <v>2149</v>
      </c>
      <c r="R567" s="89">
        <v>46048</v>
      </c>
      <c r="S567" s="85">
        <v>1917</v>
      </c>
      <c r="T567" s="89">
        <v>46051</v>
      </c>
      <c r="U567" s="85" t="s">
        <v>134</v>
      </c>
      <c r="V567" s="85" t="s">
        <v>135</v>
      </c>
      <c r="W567" s="85" t="s">
        <v>136</v>
      </c>
      <c r="X567" s="85">
        <v>1</v>
      </c>
      <c r="Y567" s="85" t="s">
        <v>6248</v>
      </c>
      <c r="Z567" s="85" t="s">
        <v>6391</v>
      </c>
      <c r="AA567" s="85" t="s">
        <v>138</v>
      </c>
      <c r="AB567" s="85" t="s">
        <v>139</v>
      </c>
      <c r="AC567" s="85" t="s">
        <v>218</v>
      </c>
      <c r="AD567" s="85"/>
      <c r="AE567" s="85">
        <v>1013626845</v>
      </c>
      <c r="AF567" s="85">
        <v>2</v>
      </c>
      <c r="AG567" s="89">
        <v>33534</v>
      </c>
      <c r="AH567" s="85" t="s">
        <v>6393</v>
      </c>
      <c r="AI567" s="85"/>
      <c r="AJ567" s="92" t="e">
        <v>#N/A</v>
      </c>
      <c r="AK567" s="85" t="s">
        <v>6394</v>
      </c>
      <c r="AL567" s="85" t="s">
        <v>189</v>
      </c>
      <c r="AM567" s="85" t="s">
        <v>144</v>
      </c>
      <c r="AN567" s="85" t="s">
        <v>6251</v>
      </c>
      <c r="AO567" s="85">
        <v>1019100072</v>
      </c>
      <c r="AP567" s="85" t="s">
        <v>6252</v>
      </c>
      <c r="AQ567" s="85"/>
      <c r="AR567" s="85"/>
      <c r="AS567" s="89">
        <v>46062</v>
      </c>
      <c r="AT567" s="85"/>
      <c r="AU567" s="85"/>
      <c r="AV567" s="85"/>
      <c r="AW567" s="85"/>
      <c r="AX567" s="85" t="s">
        <v>6253</v>
      </c>
      <c r="AY567" s="85" t="s">
        <v>147</v>
      </c>
      <c r="AZ567" s="105">
        <v>46050</v>
      </c>
      <c r="BA567" s="105">
        <v>46050</v>
      </c>
      <c r="BB567" s="115">
        <v>46432000</v>
      </c>
      <c r="BC567" s="105">
        <v>46059</v>
      </c>
      <c r="BD567" s="105">
        <v>46300</v>
      </c>
      <c r="BE567" s="105">
        <f t="shared" si="23"/>
        <v>46300</v>
      </c>
      <c r="BF567" s="122"/>
      <c r="BG567" s="85" t="s">
        <v>929</v>
      </c>
      <c r="BH567" s="110">
        <v>5804000</v>
      </c>
      <c r="BI567" s="85"/>
      <c r="BJ567" s="85"/>
      <c r="BK567" s="85"/>
      <c r="BL567" s="85"/>
      <c r="BM567" s="85"/>
      <c r="BN567" s="85"/>
      <c r="BO567" s="85"/>
      <c r="BP567" s="85"/>
      <c r="BQ567" s="85"/>
      <c r="BR567" s="85"/>
      <c r="BS567" s="85"/>
      <c r="BT567" s="85"/>
      <c r="BU567" s="85"/>
      <c r="BV567" s="85"/>
      <c r="BW567" s="85"/>
      <c r="BX567" s="85"/>
      <c r="BY567" s="85"/>
      <c r="BZ567" s="85"/>
      <c r="CA567" s="85"/>
      <c r="CB567" s="85"/>
      <c r="CC567" s="85"/>
      <c r="CD567" s="85"/>
      <c r="CE567" s="85"/>
      <c r="CF567" s="85"/>
      <c r="CG567" s="85"/>
      <c r="CH567" s="85"/>
      <c r="CI567" s="85"/>
      <c r="CJ567" s="85"/>
      <c r="CK567" s="85"/>
      <c r="CL567" s="85">
        <v>0</v>
      </c>
      <c r="CM567" s="110">
        <v>46432000</v>
      </c>
      <c r="CN567" s="85"/>
      <c r="CO567" s="89">
        <v>46300</v>
      </c>
      <c r="CP567" s="89">
        <f t="shared" si="20"/>
        <v>46480</v>
      </c>
      <c r="CQ567" s="115">
        <v>46432000</v>
      </c>
      <c r="CR567" s="85" t="s">
        <v>149</v>
      </c>
      <c r="CS567" s="89">
        <v>46051</v>
      </c>
      <c r="CT567" s="128">
        <v>1146101104923</v>
      </c>
      <c r="CU567" s="85"/>
      <c r="CV567" s="85"/>
      <c r="CW567" s="85" t="s">
        <v>6254</v>
      </c>
      <c r="CX567" s="85" t="s">
        <v>218</v>
      </c>
      <c r="CY567" s="85" t="s">
        <v>245</v>
      </c>
      <c r="CZ567" s="85">
        <v>2537</v>
      </c>
      <c r="DA567" s="85" t="s">
        <v>152</v>
      </c>
      <c r="DB567" s="85">
        <v>3</v>
      </c>
      <c r="DC567" s="85" t="s">
        <v>153</v>
      </c>
      <c r="DD567" s="85"/>
      <c r="DE567" s="85"/>
      <c r="DF567" s="85"/>
      <c r="DG567" s="85"/>
      <c r="DH567" s="85"/>
      <c r="DI567" s="85"/>
      <c r="DJ567" s="85"/>
      <c r="DK567" s="85"/>
      <c r="DL567" s="85"/>
      <c r="DM567" s="85"/>
      <c r="DN567" s="85"/>
      <c r="DO567" s="85"/>
      <c r="DP567" s="85"/>
      <c r="DQ567" s="85"/>
      <c r="DR567" s="85"/>
      <c r="DS567" s="85"/>
      <c r="DT567" s="86"/>
      <c r="DU567" s="81"/>
      <c r="DV567" s="72"/>
      <c r="DW567" s="72"/>
      <c r="DX567" s="72"/>
      <c r="DY567" s="72"/>
      <c r="DZ567" s="74"/>
      <c r="EA567" s="68"/>
      <c r="EB567" s="68"/>
      <c r="EC567" s="68"/>
      <c r="ED567" s="68"/>
      <c r="EE567" s="68"/>
      <c r="EF567" s="68"/>
      <c r="EG567" s="68"/>
      <c r="EH567" s="68"/>
      <c r="EI567" s="68"/>
      <c r="EJ567" s="68"/>
      <c r="EK567" s="68"/>
    </row>
    <row r="568" spans="1:141" ht="30" customHeight="1">
      <c r="A568" s="3" t="s">
        <v>6255</v>
      </c>
      <c r="B568" s="84">
        <v>2026</v>
      </c>
      <c r="C568" s="85" t="s">
        <v>6395</v>
      </c>
      <c r="D568" s="85"/>
      <c r="E568" s="85" t="s">
        <v>125</v>
      </c>
      <c r="F568" s="85">
        <v>147350</v>
      </c>
      <c r="G568" s="89">
        <v>46031</v>
      </c>
      <c r="H568" s="85" t="s">
        <v>3740</v>
      </c>
      <c r="I568" s="85" t="s">
        <v>6396</v>
      </c>
      <c r="J568" s="92" t="s">
        <v>6397</v>
      </c>
      <c r="K568" s="92" t="s">
        <v>6398</v>
      </c>
      <c r="L568" s="85" t="s">
        <v>6399</v>
      </c>
      <c r="M568" s="85" t="s">
        <v>3745</v>
      </c>
      <c r="N568" s="85">
        <v>80111700</v>
      </c>
      <c r="O568" s="85" t="s">
        <v>3746</v>
      </c>
      <c r="P568" s="85" t="s">
        <v>6400</v>
      </c>
      <c r="Q568" s="85">
        <v>155</v>
      </c>
      <c r="R568" s="89">
        <v>46030</v>
      </c>
      <c r="S568" s="85">
        <v>1846</v>
      </c>
      <c r="T568" s="89">
        <v>46048</v>
      </c>
      <c r="U568" s="85" t="s">
        <v>3609</v>
      </c>
      <c r="V568" s="85" t="s">
        <v>135</v>
      </c>
      <c r="W568" s="85" t="s">
        <v>460</v>
      </c>
      <c r="X568" s="85">
        <v>1</v>
      </c>
      <c r="Y568" s="85" t="s">
        <v>3748</v>
      </c>
      <c r="Z568" s="85" t="s">
        <v>6399</v>
      </c>
      <c r="AA568" s="85" t="s">
        <v>138</v>
      </c>
      <c r="AB568" s="85" t="s">
        <v>139</v>
      </c>
      <c r="AC568" s="85" t="s">
        <v>218</v>
      </c>
      <c r="AD568" s="85"/>
      <c r="AE568" s="85">
        <v>1066517744</v>
      </c>
      <c r="AF568" s="85">
        <v>2</v>
      </c>
      <c r="AG568" s="89">
        <v>33066</v>
      </c>
      <c r="AH568" s="85" t="s">
        <v>6401</v>
      </c>
      <c r="AI568" s="85"/>
      <c r="AJ568" s="92" t="e">
        <v>#N/A</v>
      </c>
      <c r="AK568" s="85" t="s">
        <v>6402</v>
      </c>
      <c r="AL568" s="85" t="s">
        <v>3187</v>
      </c>
      <c r="AM568" s="85" t="s">
        <v>144</v>
      </c>
      <c r="AN568" s="85" t="s">
        <v>3712</v>
      </c>
      <c r="AO568" s="85">
        <v>79553844</v>
      </c>
      <c r="AP568" s="85" t="s">
        <v>3713</v>
      </c>
      <c r="AQ568" s="85"/>
      <c r="AR568" s="85"/>
      <c r="AS568" s="89">
        <v>46062</v>
      </c>
      <c r="AT568" s="85"/>
      <c r="AU568" s="85"/>
      <c r="AV568" s="85"/>
      <c r="AW568" s="85"/>
      <c r="AX568" s="85" t="s">
        <v>3714</v>
      </c>
      <c r="AY568" s="85" t="s">
        <v>147</v>
      </c>
      <c r="AZ568" s="105">
        <v>46031</v>
      </c>
      <c r="BA568" s="105">
        <v>46045</v>
      </c>
      <c r="BB568" s="115">
        <v>17000000</v>
      </c>
      <c r="BC568" s="105">
        <v>46056</v>
      </c>
      <c r="BD568" s="105">
        <v>46297</v>
      </c>
      <c r="BE568" s="105">
        <f t="shared" si="23"/>
        <v>46297</v>
      </c>
      <c r="BF568" s="122"/>
      <c r="BG568" s="85" t="s">
        <v>929</v>
      </c>
      <c r="BH568" s="110">
        <v>2125000</v>
      </c>
      <c r="BI568" s="85"/>
      <c r="BJ568" s="85"/>
      <c r="BK568" s="85"/>
      <c r="BL568" s="85"/>
      <c r="BM568" s="85"/>
      <c r="BN568" s="85"/>
      <c r="BO568" s="85"/>
      <c r="BP568" s="85"/>
      <c r="BQ568" s="85"/>
      <c r="BR568" s="85"/>
      <c r="BS568" s="85"/>
      <c r="BT568" s="85"/>
      <c r="BU568" s="85"/>
      <c r="BV568" s="85"/>
      <c r="BW568" s="85"/>
      <c r="BX568" s="85"/>
      <c r="BY568" s="85"/>
      <c r="BZ568" s="85"/>
      <c r="CA568" s="85"/>
      <c r="CB568" s="85"/>
      <c r="CC568" s="85"/>
      <c r="CD568" s="85"/>
      <c r="CE568" s="85"/>
      <c r="CF568" s="85"/>
      <c r="CG568" s="85"/>
      <c r="CH568" s="85"/>
      <c r="CI568" s="85"/>
      <c r="CJ568" s="85"/>
      <c r="CK568" s="85"/>
      <c r="CL568" s="85">
        <v>0</v>
      </c>
      <c r="CM568" s="110">
        <v>17000000</v>
      </c>
      <c r="CN568" s="85"/>
      <c r="CO568" s="89">
        <v>46297</v>
      </c>
      <c r="CP568" s="89">
        <f t="shared" si="20"/>
        <v>46477</v>
      </c>
      <c r="CQ568" s="115">
        <v>17000000</v>
      </c>
      <c r="CR568" s="85" t="s">
        <v>223</v>
      </c>
      <c r="CS568" s="89">
        <v>46050</v>
      </c>
      <c r="CT568" s="128">
        <v>1446101165764</v>
      </c>
      <c r="CU568" s="85"/>
      <c r="CV568" s="85"/>
      <c r="CW568" s="85" t="s">
        <v>3752</v>
      </c>
      <c r="CX568" s="85" t="s">
        <v>218</v>
      </c>
      <c r="CY568" s="85" t="s">
        <v>957</v>
      </c>
      <c r="CZ568" s="85">
        <v>2583</v>
      </c>
      <c r="DA568" s="85" t="s">
        <v>3614</v>
      </c>
      <c r="DB568" s="85">
        <v>5</v>
      </c>
      <c r="DC568" s="85" t="s">
        <v>153</v>
      </c>
      <c r="DD568" s="85"/>
      <c r="DE568" s="85"/>
      <c r="DF568" s="85"/>
      <c r="DG568" s="85"/>
      <c r="DH568" s="85"/>
      <c r="DI568" s="85"/>
      <c r="DJ568" s="85"/>
      <c r="DK568" s="85"/>
      <c r="DL568" s="85"/>
      <c r="DM568" s="85"/>
      <c r="DN568" s="85"/>
      <c r="DO568" s="85"/>
      <c r="DP568" s="85"/>
      <c r="DQ568" s="85"/>
      <c r="DR568" s="85"/>
      <c r="DS568" s="85"/>
      <c r="DT568" s="86"/>
      <c r="DU568" s="81"/>
      <c r="DV568" s="72"/>
      <c r="DW568" s="72"/>
      <c r="DX568" s="72"/>
      <c r="DY568" s="72"/>
      <c r="DZ568" s="74"/>
      <c r="EA568" s="68"/>
      <c r="EB568" s="68"/>
      <c r="EC568" s="68"/>
      <c r="ED568" s="68"/>
      <c r="EE568" s="68"/>
      <c r="EF568" s="68"/>
      <c r="EG568" s="68"/>
      <c r="EH568" s="68"/>
      <c r="EI568" s="68"/>
      <c r="EJ568" s="68"/>
      <c r="EK568" s="68"/>
    </row>
    <row r="569" spans="1:141" ht="30" customHeight="1">
      <c r="A569" s="3" t="s">
        <v>6255</v>
      </c>
      <c r="B569" s="84">
        <v>2026</v>
      </c>
      <c r="C569" s="85" t="s">
        <v>6403</v>
      </c>
      <c r="D569" s="85"/>
      <c r="E569" s="85" t="s">
        <v>125</v>
      </c>
      <c r="F569" s="85">
        <v>147350</v>
      </c>
      <c r="G569" s="89">
        <v>46031</v>
      </c>
      <c r="H569" s="85" t="s">
        <v>3740</v>
      </c>
      <c r="I569" s="85" t="s">
        <v>6404</v>
      </c>
      <c r="J569" s="92" t="s">
        <v>6405</v>
      </c>
      <c r="K569" s="92" t="s">
        <v>6406</v>
      </c>
      <c r="L569" s="85" t="s">
        <v>6407</v>
      </c>
      <c r="M569" s="85" t="s">
        <v>3745</v>
      </c>
      <c r="N569" s="85">
        <v>80111700</v>
      </c>
      <c r="O569" s="85" t="s">
        <v>3746</v>
      </c>
      <c r="P569" s="85" t="s">
        <v>6408</v>
      </c>
      <c r="Q569" s="85">
        <v>155</v>
      </c>
      <c r="R569" s="89">
        <v>46030</v>
      </c>
      <c r="S569" s="85">
        <v>1910</v>
      </c>
      <c r="T569" s="89">
        <v>46051</v>
      </c>
      <c r="U569" s="85" t="s">
        <v>3609</v>
      </c>
      <c r="V569" s="85" t="s">
        <v>135</v>
      </c>
      <c r="W569" s="85" t="s">
        <v>460</v>
      </c>
      <c r="X569" s="85">
        <v>1</v>
      </c>
      <c r="Y569" s="85" t="s">
        <v>3748</v>
      </c>
      <c r="Z569" s="85" t="s">
        <v>6407</v>
      </c>
      <c r="AA569" s="85" t="s">
        <v>138</v>
      </c>
      <c r="AB569" s="85" t="s">
        <v>139</v>
      </c>
      <c r="AC569" s="85" t="s">
        <v>218</v>
      </c>
      <c r="AD569" s="85"/>
      <c r="AE569" s="85">
        <v>1022992191</v>
      </c>
      <c r="AF569" s="85">
        <v>5</v>
      </c>
      <c r="AG569" s="89">
        <v>34794</v>
      </c>
      <c r="AH569" s="85" t="s">
        <v>6409</v>
      </c>
      <c r="AI569" s="85"/>
      <c r="AJ569" s="92" t="e">
        <v>#N/A</v>
      </c>
      <c r="AK569" s="85" t="s">
        <v>6410</v>
      </c>
      <c r="AL569" s="85" t="s">
        <v>168</v>
      </c>
      <c r="AM569" s="85" t="s">
        <v>144</v>
      </c>
      <c r="AN569" s="85" t="s">
        <v>3712</v>
      </c>
      <c r="AO569" s="85">
        <v>79553844</v>
      </c>
      <c r="AP569" s="85" t="s">
        <v>3713</v>
      </c>
      <c r="AQ569" s="85"/>
      <c r="AR569" s="85"/>
      <c r="AS569" s="89">
        <v>46062</v>
      </c>
      <c r="AT569" s="85"/>
      <c r="AU569" s="85"/>
      <c r="AV569" s="85"/>
      <c r="AW569" s="85"/>
      <c r="AX569" s="85" t="s">
        <v>3714</v>
      </c>
      <c r="AY569" s="85" t="s">
        <v>147</v>
      </c>
      <c r="AZ569" s="105">
        <v>46031</v>
      </c>
      <c r="BA569" s="105">
        <v>46050</v>
      </c>
      <c r="BB569" s="115">
        <v>17000000</v>
      </c>
      <c r="BC569" s="105">
        <v>46057</v>
      </c>
      <c r="BD569" s="105">
        <v>46298</v>
      </c>
      <c r="BE569" s="105">
        <f t="shared" si="23"/>
        <v>46298</v>
      </c>
      <c r="BF569" s="122"/>
      <c r="BG569" s="85" t="s">
        <v>929</v>
      </c>
      <c r="BH569" s="110">
        <v>2125000</v>
      </c>
      <c r="BI569" s="85"/>
      <c r="BJ569" s="85"/>
      <c r="BK569" s="85"/>
      <c r="BL569" s="85"/>
      <c r="BM569" s="85"/>
      <c r="BN569" s="85"/>
      <c r="BO569" s="85"/>
      <c r="BP569" s="85"/>
      <c r="BQ569" s="85"/>
      <c r="BR569" s="85"/>
      <c r="BS569" s="85"/>
      <c r="BT569" s="85"/>
      <c r="BU569" s="85"/>
      <c r="BV569" s="85"/>
      <c r="BW569" s="85"/>
      <c r="BX569" s="85"/>
      <c r="BY569" s="85"/>
      <c r="BZ569" s="85"/>
      <c r="CA569" s="85"/>
      <c r="CB569" s="85"/>
      <c r="CC569" s="85"/>
      <c r="CD569" s="85"/>
      <c r="CE569" s="85"/>
      <c r="CF569" s="85"/>
      <c r="CG569" s="85"/>
      <c r="CH569" s="85"/>
      <c r="CI569" s="85"/>
      <c r="CJ569" s="85"/>
      <c r="CK569" s="85"/>
      <c r="CL569" s="85">
        <v>0</v>
      </c>
      <c r="CM569" s="110">
        <v>17000000</v>
      </c>
      <c r="CN569" s="85"/>
      <c r="CO569" s="89">
        <v>46298</v>
      </c>
      <c r="CP569" s="89">
        <f t="shared" si="20"/>
        <v>46478</v>
      </c>
      <c r="CQ569" s="115">
        <v>17000000</v>
      </c>
      <c r="CR569" s="85" t="s">
        <v>223</v>
      </c>
      <c r="CS569" s="89">
        <v>46052</v>
      </c>
      <c r="CT569" s="128">
        <v>634610106818</v>
      </c>
      <c r="CU569" s="85"/>
      <c r="CV569" s="85"/>
      <c r="CW569" s="85" t="s">
        <v>3752</v>
      </c>
      <c r="CX569" s="85" t="s">
        <v>218</v>
      </c>
      <c r="CY569" s="85" t="s">
        <v>428</v>
      </c>
      <c r="CZ569" s="85">
        <v>2583</v>
      </c>
      <c r="DA569" s="85" t="s">
        <v>3614</v>
      </c>
      <c r="DB569" s="85">
        <v>5</v>
      </c>
      <c r="DC569" s="85" t="s">
        <v>153</v>
      </c>
      <c r="DD569" s="85"/>
      <c r="DE569" s="85"/>
      <c r="DF569" s="85"/>
      <c r="DG569" s="85"/>
      <c r="DH569" s="85"/>
      <c r="DI569" s="85"/>
      <c r="DJ569" s="85"/>
      <c r="DK569" s="85"/>
      <c r="DL569" s="85"/>
      <c r="DM569" s="85"/>
      <c r="DN569" s="85"/>
      <c r="DO569" s="85"/>
      <c r="DP569" s="85"/>
      <c r="DQ569" s="85"/>
      <c r="DR569" s="85"/>
      <c r="DS569" s="85"/>
      <c r="DT569" s="86"/>
      <c r="DU569" s="81"/>
      <c r="DV569" s="72"/>
      <c r="DW569" s="72"/>
      <c r="DX569" s="72"/>
      <c r="DY569" s="72"/>
      <c r="DZ569" s="74"/>
      <c r="EA569" s="68"/>
      <c r="EB569" s="68"/>
      <c r="EC569" s="68"/>
      <c r="ED569" s="68"/>
      <c r="EE569" s="68"/>
      <c r="EF569" s="68"/>
      <c r="EG569" s="68"/>
      <c r="EH569" s="68"/>
      <c r="EI569" s="68"/>
      <c r="EJ569" s="68"/>
      <c r="EK569" s="68"/>
    </row>
    <row r="570" spans="1:141" ht="30" customHeight="1">
      <c r="A570" s="3" t="s">
        <v>6255</v>
      </c>
      <c r="B570" s="84">
        <v>2026</v>
      </c>
      <c r="C570" s="85" t="s">
        <v>6411</v>
      </c>
      <c r="D570" s="85"/>
      <c r="E570" s="85" t="s">
        <v>125</v>
      </c>
      <c r="F570" s="85">
        <v>147350</v>
      </c>
      <c r="G570" s="89">
        <v>46031</v>
      </c>
      <c r="H570" s="85" t="s">
        <v>3740</v>
      </c>
      <c r="I570" s="85" t="s">
        <v>6412</v>
      </c>
      <c r="J570" s="92" t="s">
        <v>6413</v>
      </c>
      <c r="K570" s="92" t="s">
        <v>6414</v>
      </c>
      <c r="L570" s="85" t="s">
        <v>6415</v>
      </c>
      <c r="M570" s="85" t="s">
        <v>3745</v>
      </c>
      <c r="N570" s="85">
        <v>80111700</v>
      </c>
      <c r="O570" s="85" t="s">
        <v>3746</v>
      </c>
      <c r="P570" s="85" t="s">
        <v>6416</v>
      </c>
      <c r="Q570" s="85">
        <v>155</v>
      </c>
      <c r="R570" s="89">
        <v>46030</v>
      </c>
      <c r="S570" s="85">
        <v>1843</v>
      </c>
      <c r="T570" s="89">
        <v>46048</v>
      </c>
      <c r="U570" s="85" t="s">
        <v>3609</v>
      </c>
      <c r="V570" s="85" t="s">
        <v>135</v>
      </c>
      <c r="W570" s="85" t="s">
        <v>460</v>
      </c>
      <c r="X570" s="85">
        <v>1</v>
      </c>
      <c r="Y570" s="85" t="s">
        <v>3748</v>
      </c>
      <c r="Z570" s="85" t="s">
        <v>6415</v>
      </c>
      <c r="AA570" s="85" t="s">
        <v>138</v>
      </c>
      <c r="AB570" s="85" t="s">
        <v>164</v>
      </c>
      <c r="AC570" s="85" t="s">
        <v>218</v>
      </c>
      <c r="AD570" s="85"/>
      <c r="AE570" s="85">
        <v>1078456099</v>
      </c>
      <c r="AF570" s="85">
        <v>0</v>
      </c>
      <c r="AG570" s="89">
        <v>37813</v>
      </c>
      <c r="AH570" s="85" t="s">
        <v>6417</v>
      </c>
      <c r="AI570" s="85"/>
      <c r="AJ570" s="92" t="e">
        <v>#N/A</v>
      </c>
      <c r="AK570" s="85" t="s">
        <v>6418</v>
      </c>
      <c r="AL570" s="85" t="s">
        <v>3187</v>
      </c>
      <c r="AM570" s="85" t="s">
        <v>385</v>
      </c>
      <c r="AN570" s="85" t="s">
        <v>3712</v>
      </c>
      <c r="AO570" s="85">
        <v>79553844</v>
      </c>
      <c r="AP570" s="85" t="s">
        <v>3713</v>
      </c>
      <c r="AQ570" s="85"/>
      <c r="AR570" s="85"/>
      <c r="AS570" s="89">
        <v>46062</v>
      </c>
      <c r="AT570" s="85"/>
      <c r="AU570" s="85"/>
      <c r="AV570" s="85"/>
      <c r="AW570" s="85"/>
      <c r="AX570" s="85" t="s">
        <v>3714</v>
      </c>
      <c r="AY570" s="85" t="s">
        <v>147</v>
      </c>
      <c r="AZ570" s="105">
        <v>46031</v>
      </c>
      <c r="BA570" s="105">
        <v>46045</v>
      </c>
      <c r="BB570" s="115">
        <v>17000000</v>
      </c>
      <c r="BC570" s="105">
        <v>46054</v>
      </c>
      <c r="BD570" s="105">
        <v>46295</v>
      </c>
      <c r="BE570" s="105">
        <f t="shared" si="23"/>
        <v>46295</v>
      </c>
      <c r="BF570" s="122"/>
      <c r="BG570" s="85" t="s">
        <v>929</v>
      </c>
      <c r="BH570" s="110">
        <v>2125000</v>
      </c>
      <c r="BI570" s="85"/>
      <c r="BJ570" s="85"/>
      <c r="BK570" s="85"/>
      <c r="BL570" s="85"/>
      <c r="BM570" s="85"/>
      <c r="BN570" s="85"/>
      <c r="BO570" s="85"/>
      <c r="BP570" s="85"/>
      <c r="BQ570" s="85"/>
      <c r="BR570" s="85"/>
      <c r="BS570" s="85"/>
      <c r="BT570" s="85"/>
      <c r="BU570" s="85"/>
      <c r="BV570" s="85"/>
      <c r="BW570" s="85"/>
      <c r="BX570" s="85"/>
      <c r="BY570" s="85"/>
      <c r="BZ570" s="85"/>
      <c r="CA570" s="85"/>
      <c r="CB570" s="85"/>
      <c r="CC570" s="85"/>
      <c r="CD570" s="85"/>
      <c r="CE570" s="85"/>
      <c r="CF570" s="85"/>
      <c r="CG570" s="85"/>
      <c r="CH570" s="85"/>
      <c r="CI570" s="85"/>
      <c r="CJ570" s="85"/>
      <c r="CK570" s="85"/>
      <c r="CL570" s="85">
        <v>0</v>
      </c>
      <c r="CM570" s="110">
        <v>17000000</v>
      </c>
      <c r="CN570" s="85"/>
      <c r="CO570" s="89">
        <v>46295</v>
      </c>
      <c r="CP570" s="89">
        <f t="shared" si="20"/>
        <v>46475</v>
      </c>
      <c r="CQ570" s="115">
        <v>17000000</v>
      </c>
      <c r="CR570" s="85" t="s">
        <v>149</v>
      </c>
      <c r="CS570" s="89">
        <v>46045</v>
      </c>
      <c r="CT570" s="128">
        <v>3746101008441</v>
      </c>
      <c r="CU570" s="85"/>
      <c r="CV570" s="85"/>
      <c r="CW570" s="85" t="s">
        <v>3752</v>
      </c>
      <c r="CX570" s="85" t="s">
        <v>218</v>
      </c>
      <c r="CY570" s="85" t="s">
        <v>957</v>
      </c>
      <c r="CZ570" s="85">
        <v>2583</v>
      </c>
      <c r="DA570" s="85" t="s">
        <v>3614</v>
      </c>
      <c r="DB570" s="85">
        <v>5</v>
      </c>
      <c r="DC570" s="85" t="s">
        <v>153</v>
      </c>
      <c r="DD570" s="85"/>
      <c r="DE570" s="85"/>
      <c r="DF570" s="85"/>
      <c r="DG570" s="85"/>
      <c r="DH570" s="85"/>
      <c r="DI570" s="85"/>
      <c r="DJ570" s="85"/>
      <c r="DK570" s="85"/>
      <c r="DL570" s="85"/>
      <c r="DM570" s="85"/>
      <c r="DN570" s="85"/>
      <c r="DO570" s="85"/>
      <c r="DP570" s="85"/>
      <c r="DQ570" s="85"/>
      <c r="DR570" s="85"/>
      <c r="DS570" s="85"/>
      <c r="DT570" s="86"/>
      <c r="DU570" s="81"/>
      <c r="DV570" s="72"/>
      <c r="DW570" s="72"/>
      <c r="DX570" s="72"/>
      <c r="DY570" s="72"/>
      <c r="DZ570" s="74"/>
      <c r="EA570" s="68"/>
      <c r="EB570" s="68"/>
      <c r="EC570" s="68"/>
      <c r="ED570" s="68"/>
      <c r="EE570" s="68"/>
      <c r="EF570" s="68"/>
      <c r="EG570" s="68"/>
      <c r="EH570" s="68"/>
      <c r="EI570" s="68"/>
      <c r="EJ570" s="68"/>
      <c r="EK570" s="68"/>
    </row>
    <row r="571" spans="1:141" ht="30" customHeight="1">
      <c r="A571" s="3" t="s">
        <v>6255</v>
      </c>
      <c r="B571" s="84">
        <v>2026</v>
      </c>
      <c r="C571" s="85" t="s">
        <v>6419</v>
      </c>
      <c r="D571" s="85"/>
      <c r="E571" s="85" t="s">
        <v>125</v>
      </c>
      <c r="F571" s="85">
        <v>147350</v>
      </c>
      <c r="G571" s="89">
        <v>46050</v>
      </c>
      <c r="H571" s="85" t="s">
        <v>3740</v>
      </c>
      <c r="I571" s="85" t="s">
        <v>6420</v>
      </c>
      <c r="J571" s="92" t="s">
        <v>6421</v>
      </c>
      <c r="K571" s="92" t="s">
        <v>6422</v>
      </c>
      <c r="L571" s="85" t="s">
        <v>6423</v>
      </c>
      <c r="M571" s="85" t="s">
        <v>3745</v>
      </c>
      <c r="N571" s="85">
        <v>80111700</v>
      </c>
      <c r="O571" s="85" t="s">
        <v>3746</v>
      </c>
      <c r="P571" s="85" t="s">
        <v>6424</v>
      </c>
      <c r="Q571" s="85">
        <v>155</v>
      </c>
      <c r="R571" s="89">
        <v>46030</v>
      </c>
      <c r="S571" s="85">
        <v>1844</v>
      </c>
      <c r="T571" s="89">
        <v>46048</v>
      </c>
      <c r="U571" s="85" t="s">
        <v>3609</v>
      </c>
      <c r="V571" s="85" t="s">
        <v>135</v>
      </c>
      <c r="W571" s="85" t="s">
        <v>460</v>
      </c>
      <c r="X571" s="85">
        <v>1</v>
      </c>
      <c r="Y571" s="85" t="s">
        <v>3748</v>
      </c>
      <c r="Z571" s="85" t="s">
        <v>6423</v>
      </c>
      <c r="AA571" s="85" t="s">
        <v>138</v>
      </c>
      <c r="AB571" s="85" t="s">
        <v>139</v>
      </c>
      <c r="AC571" s="85" t="s">
        <v>447</v>
      </c>
      <c r="AD571" s="85"/>
      <c r="AE571" s="85">
        <v>22517853</v>
      </c>
      <c r="AF571" s="85">
        <v>6</v>
      </c>
      <c r="AG571" s="89">
        <v>29664</v>
      </c>
      <c r="AH571" s="85" t="s">
        <v>6425</v>
      </c>
      <c r="AI571" s="85"/>
      <c r="AJ571" s="92" t="e">
        <v>#N/A</v>
      </c>
      <c r="AK571" s="85" t="s">
        <v>6426</v>
      </c>
      <c r="AL571" s="85" t="s">
        <v>3187</v>
      </c>
      <c r="AM571" s="85" t="s">
        <v>234</v>
      </c>
      <c r="AN571" s="85" t="s">
        <v>3712</v>
      </c>
      <c r="AO571" s="85">
        <v>79553844</v>
      </c>
      <c r="AP571" s="85" t="s">
        <v>3713</v>
      </c>
      <c r="AQ571" s="85"/>
      <c r="AR571" s="85"/>
      <c r="AS571" s="89">
        <v>46062</v>
      </c>
      <c r="AT571" s="85"/>
      <c r="AU571" s="85"/>
      <c r="AV571" s="85"/>
      <c r="AW571" s="85"/>
      <c r="AX571" s="85" t="s">
        <v>3714</v>
      </c>
      <c r="AY571" s="85" t="s">
        <v>147</v>
      </c>
      <c r="AZ571" s="105">
        <v>46031</v>
      </c>
      <c r="BA571" s="105">
        <v>46045</v>
      </c>
      <c r="BB571" s="115">
        <v>17000000</v>
      </c>
      <c r="BC571" s="105">
        <v>46054</v>
      </c>
      <c r="BD571" s="105">
        <v>46295</v>
      </c>
      <c r="BE571" s="105">
        <f t="shared" si="23"/>
        <v>46295</v>
      </c>
      <c r="BF571" s="122"/>
      <c r="BG571" s="85" t="s">
        <v>929</v>
      </c>
      <c r="BH571" s="110">
        <v>2125000</v>
      </c>
      <c r="BI571" s="85"/>
      <c r="BJ571" s="85"/>
      <c r="BK571" s="85"/>
      <c r="BL571" s="85"/>
      <c r="BM571" s="85"/>
      <c r="BN571" s="85"/>
      <c r="BO571" s="85"/>
      <c r="BP571" s="85"/>
      <c r="BQ571" s="85"/>
      <c r="BR571" s="85"/>
      <c r="BS571" s="85"/>
      <c r="BT571" s="85"/>
      <c r="BU571" s="85"/>
      <c r="BV571" s="85"/>
      <c r="BW571" s="85"/>
      <c r="BX571" s="85"/>
      <c r="BY571" s="85"/>
      <c r="BZ571" s="85"/>
      <c r="CA571" s="85"/>
      <c r="CB571" s="85"/>
      <c r="CC571" s="85"/>
      <c r="CD571" s="85"/>
      <c r="CE571" s="85"/>
      <c r="CF571" s="85"/>
      <c r="CG571" s="85"/>
      <c r="CH571" s="85"/>
      <c r="CI571" s="85"/>
      <c r="CJ571" s="85"/>
      <c r="CK571" s="85"/>
      <c r="CL571" s="85">
        <v>0</v>
      </c>
      <c r="CM571" s="110">
        <v>17000000</v>
      </c>
      <c r="CN571" s="85"/>
      <c r="CO571" s="89">
        <v>46295</v>
      </c>
      <c r="CP571" s="89">
        <f t="shared" si="20"/>
        <v>46475</v>
      </c>
      <c r="CQ571" s="115">
        <v>17000000</v>
      </c>
      <c r="CR571" s="85" t="s">
        <v>149</v>
      </c>
      <c r="CS571" s="89">
        <v>46045</v>
      </c>
      <c r="CT571" s="128">
        <v>3746101008434</v>
      </c>
      <c r="CU571" s="85"/>
      <c r="CV571" s="85"/>
      <c r="CW571" s="85" t="s">
        <v>3752</v>
      </c>
      <c r="CX571" s="85" t="s">
        <v>447</v>
      </c>
      <c r="CY571" s="85" t="s">
        <v>957</v>
      </c>
      <c r="CZ571" s="85">
        <v>2583</v>
      </c>
      <c r="DA571" s="85" t="s">
        <v>3614</v>
      </c>
      <c r="DB571" s="85">
        <v>5</v>
      </c>
      <c r="DC571" s="85" t="s">
        <v>153</v>
      </c>
      <c r="DD571" s="85"/>
      <c r="DE571" s="85"/>
      <c r="DF571" s="85"/>
      <c r="DG571" s="85"/>
      <c r="DH571" s="85"/>
      <c r="DI571" s="85"/>
      <c r="DJ571" s="85"/>
      <c r="DK571" s="85"/>
      <c r="DL571" s="85"/>
      <c r="DM571" s="85"/>
      <c r="DN571" s="85"/>
      <c r="DO571" s="85"/>
      <c r="DP571" s="85"/>
      <c r="DQ571" s="85"/>
      <c r="DR571" s="85"/>
      <c r="DS571" s="85"/>
      <c r="DT571" s="86"/>
      <c r="DU571" s="81"/>
      <c r="DV571" s="72"/>
      <c r="DW571" s="72"/>
      <c r="DX571" s="72"/>
      <c r="DY571" s="72"/>
      <c r="DZ571" s="74"/>
      <c r="EA571" s="68"/>
      <c r="EB571" s="68"/>
      <c r="EC571" s="68"/>
      <c r="ED571" s="68"/>
      <c r="EE571" s="68"/>
      <c r="EF571" s="68"/>
      <c r="EG571" s="68"/>
      <c r="EH571" s="68"/>
      <c r="EI571" s="68"/>
      <c r="EJ571" s="68"/>
      <c r="EK571" s="68"/>
    </row>
    <row r="572" spans="1:141" ht="30" customHeight="1">
      <c r="A572" s="3" t="s">
        <v>6255</v>
      </c>
      <c r="B572" s="84">
        <v>2026</v>
      </c>
      <c r="C572" s="85" t="s">
        <v>6427</v>
      </c>
      <c r="D572" s="85"/>
      <c r="E572" s="85" t="s">
        <v>125</v>
      </c>
      <c r="F572" s="85">
        <v>147350</v>
      </c>
      <c r="G572" s="89">
        <v>46037</v>
      </c>
      <c r="H572" s="85" t="s">
        <v>3740</v>
      </c>
      <c r="I572" s="85" t="s">
        <v>6428</v>
      </c>
      <c r="J572" s="92" t="s">
        <v>6429</v>
      </c>
      <c r="K572" s="92" t="s">
        <v>6430</v>
      </c>
      <c r="L572" s="85" t="s">
        <v>6431</v>
      </c>
      <c r="M572" s="85" t="s">
        <v>3745</v>
      </c>
      <c r="N572" s="85">
        <v>80111700</v>
      </c>
      <c r="O572" s="85" t="s">
        <v>3746</v>
      </c>
      <c r="P572" s="85" t="s">
        <v>6432</v>
      </c>
      <c r="Q572" s="85">
        <v>155</v>
      </c>
      <c r="R572" s="89">
        <v>46030</v>
      </c>
      <c r="S572" s="85">
        <v>1869</v>
      </c>
      <c r="T572" s="89">
        <v>46048</v>
      </c>
      <c r="U572" s="85" t="s">
        <v>3609</v>
      </c>
      <c r="V572" s="85" t="s">
        <v>135</v>
      </c>
      <c r="W572" s="85" t="s">
        <v>460</v>
      </c>
      <c r="X572" s="85">
        <v>1</v>
      </c>
      <c r="Y572" s="85" t="s">
        <v>3748</v>
      </c>
      <c r="Z572" s="85" t="s">
        <v>6431</v>
      </c>
      <c r="AA572" s="85" t="s">
        <v>138</v>
      </c>
      <c r="AB572" s="85" t="s">
        <v>139</v>
      </c>
      <c r="AC572" s="85" t="s">
        <v>218</v>
      </c>
      <c r="AD572" s="85"/>
      <c r="AE572" s="85">
        <v>1001113974</v>
      </c>
      <c r="AF572" s="85">
        <v>9</v>
      </c>
      <c r="AG572" s="89">
        <v>36937</v>
      </c>
      <c r="AH572" s="85" t="s">
        <v>6433</v>
      </c>
      <c r="AI572" s="85"/>
      <c r="AJ572" s="92" t="e">
        <v>#N/A</v>
      </c>
      <c r="AK572" s="85" t="s">
        <v>6434</v>
      </c>
      <c r="AL572" s="85" t="s">
        <v>3187</v>
      </c>
      <c r="AM572" s="85" t="s">
        <v>385</v>
      </c>
      <c r="AN572" s="85" t="s">
        <v>3712</v>
      </c>
      <c r="AO572" s="85">
        <v>79553844</v>
      </c>
      <c r="AP572" s="85" t="s">
        <v>3713</v>
      </c>
      <c r="AQ572" s="85"/>
      <c r="AR572" s="85"/>
      <c r="AS572" s="89">
        <v>46062</v>
      </c>
      <c r="AT572" s="85"/>
      <c r="AU572" s="85"/>
      <c r="AV572" s="85"/>
      <c r="AW572" s="85"/>
      <c r="AX572" s="85" t="s">
        <v>3714</v>
      </c>
      <c r="AY572" s="85" t="s">
        <v>147</v>
      </c>
      <c r="AZ572" s="105">
        <v>46031</v>
      </c>
      <c r="BA572" s="105">
        <v>46046</v>
      </c>
      <c r="BB572" s="115">
        <v>17000000</v>
      </c>
      <c r="BC572" s="105">
        <v>46054</v>
      </c>
      <c r="BD572" s="105">
        <v>46295</v>
      </c>
      <c r="BE572" s="105">
        <f t="shared" si="23"/>
        <v>46295</v>
      </c>
      <c r="BF572" s="122"/>
      <c r="BG572" s="85" t="s">
        <v>929</v>
      </c>
      <c r="BH572" s="110">
        <v>2125000</v>
      </c>
      <c r="BI572" s="85"/>
      <c r="BJ572" s="85"/>
      <c r="BK572" s="85"/>
      <c r="BL572" s="85"/>
      <c r="BM572" s="85"/>
      <c r="BN572" s="85"/>
      <c r="BO572" s="85"/>
      <c r="BP572" s="85"/>
      <c r="BQ572" s="85"/>
      <c r="BR572" s="85"/>
      <c r="BS572" s="85"/>
      <c r="BT572" s="85"/>
      <c r="BU572" s="85"/>
      <c r="BV572" s="85"/>
      <c r="BW572" s="85"/>
      <c r="BX572" s="85"/>
      <c r="BY572" s="85"/>
      <c r="BZ572" s="85"/>
      <c r="CA572" s="85"/>
      <c r="CB572" s="85"/>
      <c r="CC572" s="85"/>
      <c r="CD572" s="85"/>
      <c r="CE572" s="85"/>
      <c r="CF572" s="85"/>
      <c r="CG572" s="85"/>
      <c r="CH572" s="85"/>
      <c r="CI572" s="85"/>
      <c r="CJ572" s="85"/>
      <c r="CK572" s="85"/>
      <c r="CL572" s="85">
        <v>0</v>
      </c>
      <c r="CM572" s="110">
        <v>17000000</v>
      </c>
      <c r="CN572" s="85"/>
      <c r="CO572" s="89">
        <v>46295</v>
      </c>
      <c r="CP572" s="89">
        <f t="shared" si="20"/>
        <v>46475</v>
      </c>
      <c r="CQ572" s="115">
        <v>17000000</v>
      </c>
      <c r="CR572" s="85" t="s">
        <v>149</v>
      </c>
      <c r="CS572" s="89">
        <v>46049</v>
      </c>
      <c r="CT572" s="128">
        <v>3746101008564</v>
      </c>
      <c r="CU572" s="85"/>
      <c r="CV572" s="85"/>
      <c r="CW572" s="85" t="s">
        <v>3752</v>
      </c>
      <c r="CX572" s="85" t="s">
        <v>218</v>
      </c>
      <c r="CY572" s="85" t="s">
        <v>957</v>
      </c>
      <c r="CZ572" s="85">
        <v>2583</v>
      </c>
      <c r="DA572" s="85" t="s">
        <v>3614</v>
      </c>
      <c r="DB572" s="85">
        <v>5</v>
      </c>
      <c r="DC572" s="85" t="s">
        <v>153</v>
      </c>
      <c r="DD572" s="85"/>
      <c r="DE572" s="85"/>
      <c r="DF572" s="85"/>
      <c r="DG572" s="85"/>
      <c r="DH572" s="85"/>
      <c r="DI572" s="85"/>
      <c r="DJ572" s="85"/>
      <c r="DK572" s="85"/>
      <c r="DL572" s="85"/>
      <c r="DM572" s="85"/>
      <c r="DN572" s="85"/>
      <c r="DO572" s="85"/>
      <c r="DP572" s="85"/>
      <c r="DQ572" s="85"/>
      <c r="DR572" s="85"/>
      <c r="DS572" s="85"/>
      <c r="DT572" s="86"/>
      <c r="DU572" s="81"/>
      <c r="DV572" s="72"/>
      <c r="DW572" s="72"/>
      <c r="DX572" s="72"/>
      <c r="DY572" s="72"/>
      <c r="DZ572" s="74"/>
      <c r="EA572" s="68"/>
      <c r="EB572" s="68"/>
      <c r="EC572" s="68"/>
      <c r="ED572" s="68"/>
      <c r="EE572" s="68"/>
      <c r="EF572" s="68"/>
      <c r="EG572" s="68"/>
      <c r="EH572" s="68"/>
      <c r="EI572" s="68"/>
      <c r="EJ572" s="68"/>
      <c r="EK572" s="68"/>
    </row>
    <row r="573" spans="1:141" ht="30" customHeight="1">
      <c r="A573" s="3" t="s">
        <v>6255</v>
      </c>
      <c r="B573" s="84">
        <v>2026</v>
      </c>
      <c r="C573" s="85" t="s">
        <v>6435</v>
      </c>
      <c r="D573" s="85"/>
      <c r="E573" s="85" t="s">
        <v>125</v>
      </c>
      <c r="F573" s="85">
        <v>147350</v>
      </c>
      <c r="G573" s="89">
        <v>46050</v>
      </c>
      <c r="H573" s="85" t="s">
        <v>3740</v>
      </c>
      <c r="I573" s="85" t="s">
        <v>6436</v>
      </c>
      <c r="J573" s="92" t="s">
        <v>6437</v>
      </c>
      <c r="K573" s="92" t="s">
        <v>6438</v>
      </c>
      <c r="L573" s="85" t="s">
        <v>6439</v>
      </c>
      <c r="M573" s="85" t="s">
        <v>3745</v>
      </c>
      <c r="N573" s="85">
        <v>80111700</v>
      </c>
      <c r="O573" s="85" t="s">
        <v>3746</v>
      </c>
      <c r="P573" s="85" t="s">
        <v>6440</v>
      </c>
      <c r="Q573" s="85">
        <v>155</v>
      </c>
      <c r="R573" s="89">
        <v>46030</v>
      </c>
      <c r="S573" s="85">
        <v>1845</v>
      </c>
      <c r="T573" s="89">
        <v>46048</v>
      </c>
      <c r="U573" s="85" t="s">
        <v>3609</v>
      </c>
      <c r="V573" s="85" t="s">
        <v>135</v>
      </c>
      <c r="W573" s="85" t="s">
        <v>460</v>
      </c>
      <c r="X573" s="85">
        <v>1</v>
      </c>
      <c r="Y573" s="85" t="s">
        <v>3748</v>
      </c>
      <c r="Z573" s="85" t="s">
        <v>6439</v>
      </c>
      <c r="AA573" s="85" t="s">
        <v>138</v>
      </c>
      <c r="AB573" s="85" t="s">
        <v>164</v>
      </c>
      <c r="AC573" s="85" t="s">
        <v>218</v>
      </c>
      <c r="AD573" s="85"/>
      <c r="AE573" s="85">
        <v>77104769</v>
      </c>
      <c r="AF573" s="85">
        <v>2</v>
      </c>
      <c r="AG573" s="89">
        <v>28748</v>
      </c>
      <c r="AH573" s="85" t="s">
        <v>6441</v>
      </c>
      <c r="AI573" s="85"/>
      <c r="AJ573" s="92" t="e">
        <v>#N/A</v>
      </c>
      <c r="AK573" s="85" t="s">
        <v>6442</v>
      </c>
      <c r="AL573" s="85" t="s">
        <v>3187</v>
      </c>
      <c r="AM573" s="85" t="s">
        <v>144</v>
      </c>
      <c r="AN573" s="85" t="s">
        <v>3712</v>
      </c>
      <c r="AO573" s="85">
        <v>79553844</v>
      </c>
      <c r="AP573" s="85" t="s">
        <v>3713</v>
      </c>
      <c r="AQ573" s="85"/>
      <c r="AR573" s="85"/>
      <c r="AS573" s="89">
        <v>46062</v>
      </c>
      <c r="AT573" s="85"/>
      <c r="AU573" s="85"/>
      <c r="AV573" s="85"/>
      <c r="AW573" s="85"/>
      <c r="AX573" s="85" t="s">
        <v>3714</v>
      </c>
      <c r="AY573" s="85" t="s">
        <v>147</v>
      </c>
      <c r="AZ573" s="105">
        <v>46031</v>
      </c>
      <c r="BA573" s="105">
        <v>46045</v>
      </c>
      <c r="BB573" s="115">
        <v>17000000</v>
      </c>
      <c r="BC573" s="105">
        <v>46054</v>
      </c>
      <c r="BD573" s="105">
        <v>46295</v>
      </c>
      <c r="BE573" s="105">
        <f t="shared" si="23"/>
        <v>46295</v>
      </c>
      <c r="BF573" s="122"/>
      <c r="BG573" s="85" t="s">
        <v>929</v>
      </c>
      <c r="BH573" s="110">
        <v>2125000</v>
      </c>
      <c r="BI573" s="85"/>
      <c r="BJ573" s="85"/>
      <c r="BK573" s="85"/>
      <c r="BL573" s="85"/>
      <c r="BM573" s="85"/>
      <c r="BN573" s="85"/>
      <c r="BO573" s="85"/>
      <c r="BP573" s="85"/>
      <c r="BQ573" s="85"/>
      <c r="BR573" s="85"/>
      <c r="BS573" s="85"/>
      <c r="BT573" s="85"/>
      <c r="BU573" s="85"/>
      <c r="BV573" s="85"/>
      <c r="BW573" s="85"/>
      <c r="BX573" s="85"/>
      <c r="BY573" s="85"/>
      <c r="BZ573" s="85"/>
      <c r="CA573" s="85"/>
      <c r="CB573" s="85"/>
      <c r="CC573" s="85"/>
      <c r="CD573" s="85"/>
      <c r="CE573" s="85"/>
      <c r="CF573" s="85"/>
      <c r="CG573" s="85"/>
      <c r="CH573" s="85"/>
      <c r="CI573" s="85"/>
      <c r="CJ573" s="85"/>
      <c r="CK573" s="85"/>
      <c r="CL573" s="85">
        <v>0</v>
      </c>
      <c r="CM573" s="110">
        <v>17000000</v>
      </c>
      <c r="CN573" s="85"/>
      <c r="CO573" s="89">
        <v>46295</v>
      </c>
      <c r="CP573" s="89">
        <f t="shared" si="20"/>
        <v>46475</v>
      </c>
      <c r="CQ573" s="115">
        <v>17000000</v>
      </c>
      <c r="CR573" s="85" t="s">
        <v>149</v>
      </c>
      <c r="CS573" s="89">
        <v>46045</v>
      </c>
      <c r="CT573" s="128">
        <v>374610100842</v>
      </c>
      <c r="CU573" s="85"/>
      <c r="CV573" s="85"/>
      <c r="CW573" s="85" t="s">
        <v>3752</v>
      </c>
      <c r="CX573" s="85" t="s">
        <v>218</v>
      </c>
      <c r="CY573" s="85" t="s">
        <v>957</v>
      </c>
      <c r="CZ573" s="85">
        <v>2583</v>
      </c>
      <c r="DA573" s="85" t="s">
        <v>3614</v>
      </c>
      <c r="DB573" s="85">
        <v>5</v>
      </c>
      <c r="DC573" s="85" t="s">
        <v>153</v>
      </c>
      <c r="DD573" s="85"/>
      <c r="DE573" s="85"/>
      <c r="DF573" s="85"/>
      <c r="DG573" s="85"/>
      <c r="DH573" s="85"/>
      <c r="DI573" s="85"/>
      <c r="DJ573" s="85"/>
      <c r="DK573" s="85"/>
      <c r="DL573" s="85"/>
      <c r="DM573" s="85"/>
      <c r="DN573" s="85"/>
      <c r="DO573" s="85"/>
      <c r="DP573" s="85"/>
      <c r="DQ573" s="85"/>
      <c r="DR573" s="85"/>
      <c r="DS573" s="85"/>
      <c r="DT573" s="86"/>
      <c r="DU573" s="81"/>
      <c r="DV573" s="72"/>
      <c r="DW573" s="72"/>
      <c r="DX573" s="72"/>
      <c r="DY573" s="72"/>
      <c r="DZ573" s="74"/>
      <c r="EA573" s="68"/>
      <c r="EB573" s="68"/>
      <c r="EC573" s="68"/>
      <c r="ED573" s="68"/>
      <c r="EE573" s="68"/>
      <c r="EF573" s="68"/>
      <c r="EG573" s="68"/>
      <c r="EH573" s="68"/>
      <c r="EI573" s="68"/>
      <c r="EJ573" s="68"/>
      <c r="EK573" s="68"/>
    </row>
    <row r="574" spans="1:141" ht="30" customHeight="1">
      <c r="A574" s="3" t="s">
        <v>6255</v>
      </c>
      <c r="B574" s="84">
        <v>2026</v>
      </c>
      <c r="C574" s="85" t="s">
        <v>6443</v>
      </c>
      <c r="D574" s="85" t="s">
        <v>277</v>
      </c>
      <c r="E574" s="85" t="s">
        <v>125</v>
      </c>
      <c r="F574" s="85">
        <v>147350</v>
      </c>
      <c r="G574" s="89">
        <v>46036</v>
      </c>
      <c r="H574" s="85" t="s">
        <v>3740</v>
      </c>
      <c r="I574" s="85" t="s">
        <v>6444</v>
      </c>
      <c r="J574" s="92" t="s">
        <v>6445</v>
      </c>
      <c r="K574" s="92" t="s">
        <v>6446</v>
      </c>
      <c r="L574" s="85" t="s">
        <v>6447</v>
      </c>
      <c r="M574" s="85" t="s">
        <v>3745</v>
      </c>
      <c r="N574" s="85">
        <v>80111700</v>
      </c>
      <c r="O574" s="85" t="s">
        <v>3746</v>
      </c>
      <c r="P574" s="85" t="s">
        <v>6448</v>
      </c>
      <c r="Q574" s="85">
        <v>155</v>
      </c>
      <c r="R574" s="89">
        <v>46030</v>
      </c>
      <c r="S574" s="85">
        <v>1909</v>
      </c>
      <c r="T574" s="89">
        <v>46051</v>
      </c>
      <c r="U574" s="85" t="s">
        <v>3609</v>
      </c>
      <c r="V574" s="85" t="s">
        <v>135</v>
      </c>
      <c r="W574" s="85" t="s">
        <v>460</v>
      </c>
      <c r="X574" s="85">
        <v>1</v>
      </c>
      <c r="Y574" s="85" t="s">
        <v>3748</v>
      </c>
      <c r="Z574" s="85" t="s">
        <v>6447</v>
      </c>
      <c r="AA574" s="85" t="s">
        <v>138</v>
      </c>
      <c r="AB574" s="85" t="s">
        <v>164</v>
      </c>
      <c r="AC574" s="85" t="s">
        <v>447</v>
      </c>
      <c r="AD574" s="85"/>
      <c r="AE574" s="85">
        <v>80757222</v>
      </c>
      <c r="AF574" s="85">
        <v>9</v>
      </c>
      <c r="AG574" s="89">
        <v>30499</v>
      </c>
      <c r="AH574" s="85" t="s">
        <v>6449</v>
      </c>
      <c r="AI574" s="85"/>
      <c r="AJ574" s="92">
        <v>3005538852</v>
      </c>
      <c r="AK574" s="85" t="s">
        <v>6450</v>
      </c>
      <c r="AL574" s="85" t="s">
        <v>1270</v>
      </c>
      <c r="AM574" s="85" t="s">
        <v>6451</v>
      </c>
      <c r="AN574" s="85" t="s">
        <v>3712</v>
      </c>
      <c r="AO574" s="85">
        <v>79553844</v>
      </c>
      <c r="AP574" s="85" t="s">
        <v>3713</v>
      </c>
      <c r="AQ574" s="85"/>
      <c r="AR574" s="85"/>
      <c r="AS574" s="89">
        <v>46062</v>
      </c>
      <c r="AT574" s="85"/>
      <c r="AU574" s="85"/>
      <c r="AV574" s="85"/>
      <c r="AW574" s="85"/>
      <c r="AX574" s="85" t="s">
        <v>3714</v>
      </c>
      <c r="AY574" s="85" t="s">
        <v>147</v>
      </c>
      <c r="AZ574" s="105">
        <v>46031</v>
      </c>
      <c r="BA574" s="105">
        <v>46050</v>
      </c>
      <c r="BB574" s="115">
        <v>17000000</v>
      </c>
      <c r="BC574" s="105">
        <v>46056</v>
      </c>
      <c r="BD574" s="105">
        <v>46297</v>
      </c>
      <c r="BE574" s="105">
        <f t="shared" si="23"/>
        <v>46297</v>
      </c>
      <c r="BF574" s="122"/>
      <c r="BG574" s="85" t="s">
        <v>929</v>
      </c>
      <c r="BH574" s="110">
        <v>2125000</v>
      </c>
      <c r="BI574" s="85"/>
      <c r="BJ574" s="85"/>
      <c r="BK574" s="85"/>
      <c r="BL574" s="85"/>
      <c r="BM574" s="85"/>
      <c r="BN574" s="85"/>
      <c r="BO574" s="85"/>
      <c r="BP574" s="85"/>
      <c r="BQ574" s="85"/>
      <c r="BR574" s="85"/>
      <c r="BS574" s="85"/>
      <c r="BT574" s="85"/>
      <c r="BU574" s="85"/>
      <c r="BV574" s="85"/>
      <c r="BW574" s="85"/>
      <c r="BX574" s="85"/>
      <c r="BY574" s="85"/>
      <c r="BZ574" s="85"/>
      <c r="CA574" s="85"/>
      <c r="CB574" s="85"/>
      <c r="CC574" s="85"/>
      <c r="CD574" s="85"/>
      <c r="CE574" s="85"/>
      <c r="CF574" s="85"/>
      <c r="CG574" s="85"/>
      <c r="CH574" s="85"/>
      <c r="CI574" s="85"/>
      <c r="CJ574" s="85"/>
      <c r="CK574" s="85"/>
      <c r="CL574" s="85">
        <v>0</v>
      </c>
      <c r="CM574" s="110">
        <v>17000000</v>
      </c>
      <c r="CN574" s="85"/>
      <c r="CO574" s="89">
        <v>46297</v>
      </c>
      <c r="CP574" s="89">
        <f t="shared" si="20"/>
        <v>46477</v>
      </c>
      <c r="CQ574" s="115">
        <v>17000000</v>
      </c>
      <c r="CR574" s="85" t="s">
        <v>223</v>
      </c>
      <c r="CS574" s="89">
        <v>46055</v>
      </c>
      <c r="CT574" s="128">
        <v>2146101136369</v>
      </c>
      <c r="CU574" s="85"/>
      <c r="CV574" s="85"/>
      <c r="CW574" s="85" t="s">
        <v>3752</v>
      </c>
      <c r="CX574" s="85" t="s">
        <v>447</v>
      </c>
      <c r="CY574" s="85" t="s">
        <v>957</v>
      </c>
      <c r="CZ574" s="85">
        <v>2583</v>
      </c>
      <c r="DA574" s="85" t="s">
        <v>3614</v>
      </c>
      <c r="DB574" s="85">
        <v>5</v>
      </c>
      <c r="DC574" s="85" t="s">
        <v>153</v>
      </c>
      <c r="DD574" s="85" t="s">
        <v>289</v>
      </c>
      <c r="DE574" s="85">
        <v>46077</v>
      </c>
      <c r="DF574" s="85" t="s">
        <v>6452</v>
      </c>
      <c r="DG574" s="85">
        <v>79963979</v>
      </c>
      <c r="DH574" s="85"/>
      <c r="DI574" s="85" t="s">
        <v>6450</v>
      </c>
      <c r="DJ574" s="85"/>
      <c r="DK574" s="85"/>
      <c r="DL574" s="85"/>
      <c r="DM574" s="85"/>
      <c r="DN574" s="85"/>
      <c r="DO574" s="85"/>
      <c r="DP574" s="85"/>
      <c r="DQ574" s="85"/>
      <c r="DR574" s="85"/>
      <c r="DS574" s="85"/>
      <c r="DT574" s="86"/>
      <c r="DU574" s="81" t="s">
        <v>289</v>
      </c>
      <c r="DV574" s="73">
        <v>46077</v>
      </c>
      <c r="DW574" s="72" t="s">
        <v>6452</v>
      </c>
      <c r="DX574" s="72">
        <v>79963979</v>
      </c>
      <c r="DY574" s="72"/>
      <c r="DZ574" s="74" t="s">
        <v>6450</v>
      </c>
      <c r="EA574" s="68"/>
      <c r="EB574" s="68"/>
      <c r="EC574" s="68"/>
      <c r="ED574" s="68"/>
      <c r="EE574" s="68"/>
      <c r="EF574" s="68"/>
      <c r="EG574" s="68"/>
      <c r="EH574" s="68"/>
      <c r="EI574" s="68"/>
      <c r="EJ574" s="68"/>
      <c r="EK574" s="68"/>
    </row>
    <row r="575" spans="1:141" ht="30" customHeight="1">
      <c r="A575" s="3" t="s">
        <v>6255</v>
      </c>
      <c r="B575" s="84">
        <v>2026</v>
      </c>
      <c r="C575" s="85" t="s">
        <v>6453</v>
      </c>
      <c r="D575" s="85"/>
      <c r="E575" s="85" t="s">
        <v>125</v>
      </c>
      <c r="F575" s="85">
        <v>152747</v>
      </c>
      <c r="G575" s="89">
        <v>46034</v>
      </c>
      <c r="H575" s="85" t="s">
        <v>6454</v>
      </c>
      <c r="I575" s="85" t="s">
        <v>6455</v>
      </c>
      <c r="J575" s="92" t="s">
        <v>6456</v>
      </c>
      <c r="K575" s="92" t="s">
        <v>6457</v>
      </c>
      <c r="L575" s="85" t="s">
        <v>6458</v>
      </c>
      <c r="M575" s="85" t="s">
        <v>6459</v>
      </c>
      <c r="N575" s="85">
        <v>80111700</v>
      </c>
      <c r="O575" s="85" t="s">
        <v>6460</v>
      </c>
      <c r="P575" s="85" t="s">
        <v>6461</v>
      </c>
      <c r="Q575" s="85">
        <v>2147</v>
      </c>
      <c r="R575" s="89">
        <v>46048</v>
      </c>
      <c r="S575" s="85">
        <v>1916</v>
      </c>
      <c r="T575" s="89">
        <v>46051</v>
      </c>
      <c r="U575" s="85" t="s">
        <v>4526</v>
      </c>
      <c r="V575" s="85" t="s">
        <v>135</v>
      </c>
      <c r="W575" s="85" t="s">
        <v>460</v>
      </c>
      <c r="X575" s="85">
        <v>1</v>
      </c>
      <c r="Y575" s="85" t="s">
        <v>6462</v>
      </c>
      <c r="Z575" s="85" t="s">
        <v>6458</v>
      </c>
      <c r="AA575" s="85" t="s">
        <v>138</v>
      </c>
      <c r="AB575" s="85" t="s">
        <v>139</v>
      </c>
      <c r="AC575" s="85" t="s">
        <v>846</v>
      </c>
      <c r="AD575" s="85"/>
      <c r="AE575" s="85">
        <v>1002709993</v>
      </c>
      <c r="AF575" s="85">
        <v>1</v>
      </c>
      <c r="AG575" s="89">
        <v>36705</v>
      </c>
      <c r="AH575" s="85" t="s">
        <v>6463</v>
      </c>
      <c r="AI575" s="85"/>
      <c r="AJ575" s="92" t="e">
        <v>#N/A</v>
      </c>
      <c r="AK575" s="85" t="s">
        <v>6464</v>
      </c>
      <c r="AL575" s="85" t="s">
        <v>271</v>
      </c>
      <c r="AM575" s="85" t="s">
        <v>144</v>
      </c>
      <c r="AN575" s="85" t="s">
        <v>4522</v>
      </c>
      <c r="AO575" s="85">
        <v>19491384</v>
      </c>
      <c r="AP575" s="85" t="s">
        <v>4546</v>
      </c>
      <c r="AQ575" s="85"/>
      <c r="AR575" s="85"/>
      <c r="AS575" s="89">
        <v>46062</v>
      </c>
      <c r="AT575" s="85"/>
      <c r="AU575" s="85"/>
      <c r="AV575" s="85"/>
      <c r="AW575" s="85"/>
      <c r="AX575" s="85" t="s">
        <v>4547</v>
      </c>
      <c r="AY575" s="85" t="s">
        <v>147</v>
      </c>
      <c r="AZ575" s="105">
        <v>46049</v>
      </c>
      <c r="BA575" s="105">
        <v>46050</v>
      </c>
      <c r="BB575" s="115">
        <v>28840000</v>
      </c>
      <c r="BC575" s="105">
        <v>46056</v>
      </c>
      <c r="BD575" s="105">
        <v>46297</v>
      </c>
      <c r="BE575" s="105">
        <f t="shared" si="23"/>
        <v>46297</v>
      </c>
      <c r="BF575" s="122"/>
      <c r="BG575" s="85" t="s">
        <v>929</v>
      </c>
      <c r="BH575" s="110">
        <v>3605000</v>
      </c>
      <c r="BI575" s="85"/>
      <c r="BJ575" s="85"/>
      <c r="BK575" s="85"/>
      <c r="BL575" s="85"/>
      <c r="BM575" s="85"/>
      <c r="BN575" s="85"/>
      <c r="BO575" s="85"/>
      <c r="BP575" s="85"/>
      <c r="BQ575" s="85"/>
      <c r="BR575" s="85"/>
      <c r="BS575" s="85"/>
      <c r="BT575" s="85"/>
      <c r="BU575" s="85"/>
      <c r="BV575" s="85"/>
      <c r="BW575" s="85"/>
      <c r="BX575" s="85"/>
      <c r="BY575" s="85"/>
      <c r="BZ575" s="85"/>
      <c r="CA575" s="85"/>
      <c r="CB575" s="85"/>
      <c r="CC575" s="85"/>
      <c r="CD575" s="85"/>
      <c r="CE575" s="85"/>
      <c r="CF575" s="85"/>
      <c r="CG575" s="85"/>
      <c r="CH575" s="85"/>
      <c r="CI575" s="85"/>
      <c r="CJ575" s="85"/>
      <c r="CK575" s="85"/>
      <c r="CL575" s="85">
        <v>0</v>
      </c>
      <c r="CM575" s="110">
        <v>28840000</v>
      </c>
      <c r="CN575" s="85"/>
      <c r="CO575" s="89">
        <v>46297</v>
      </c>
      <c r="CP575" s="89">
        <f t="shared" si="20"/>
        <v>46477</v>
      </c>
      <c r="CQ575" s="115">
        <v>28840000</v>
      </c>
      <c r="CR575" s="85" t="s">
        <v>149</v>
      </c>
      <c r="CS575" s="89">
        <v>46050</v>
      </c>
      <c r="CT575" s="128">
        <v>1446101166130</v>
      </c>
      <c r="CU575" s="85"/>
      <c r="CV575" s="85"/>
      <c r="CW575" s="85" t="s">
        <v>6465</v>
      </c>
      <c r="CX575" s="85" t="s">
        <v>846</v>
      </c>
      <c r="CY575" s="85" t="s">
        <v>957</v>
      </c>
      <c r="CZ575" s="85">
        <v>2544</v>
      </c>
      <c r="DA575" s="85" t="s">
        <v>4532</v>
      </c>
      <c r="DB575" s="85">
        <v>3</v>
      </c>
      <c r="DC575" s="85" t="s">
        <v>153</v>
      </c>
      <c r="DD575" s="85"/>
      <c r="DE575" s="85"/>
      <c r="DF575" s="85"/>
      <c r="DG575" s="85"/>
      <c r="DH575" s="85"/>
      <c r="DI575" s="85"/>
      <c r="DJ575" s="85"/>
      <c r="DK575" s="85"/>
      <c r="DL575" s="85"/>
      <c r="DM575" s="85"/>
      <c r="DN575" s="85"/>
      <c r="DO575" s="85"/>
      <c r="DP575" s="85"/>
      <c r="DQ575" s="85"/>
      <c r="DR575" s="85"/>
      <c r="DS575" s="85"/>
      <c r="DT575" s="86"/>
      <c r="DU575" s="81"/>
      <c r="DV575" s="72"/>
      <c r="DW575" s="72"/>
      <c r="DX575" s="72"/>
      <c r="DY575" s="72"/>
      <c r="DZ575" s="74"/>
      <c r="EA575" s="68"/>
      <c r="EB575" s="68"/>
      <c r="EC575" s="68"/>
      <c r="ED575" s="68"/>
      <c r="EE575" s="68"/>
      <c r="EF575" s="68"/>
      <c r="EG575" s="68"/>
      <c r="EH575" s="68"/>
      <c r="EI575" s="68"/>
      <c r="EJ575" s="68"/>
      <c r="EK575" s="68"/>
    </row>
    <row r="576" spans="1:141" ht="30" customHeight="1">
      <c r="A576" s="3" t="s">
        <v>6255</v>
      </c>
      <c r="B576" s="84">
        <v>2026</v>
      </c>
      <c r="C576" s="85" t="s">
        <v>6466</v>
      </c>
      <c r="D576" s="85"/>
      <c r="E576" s="85" t="s">
        <v>125</v>
      </c>
      <c r="F576" s="85">
        <v>147186</v>
      </c>
      <c r="G576" s="89">
        <v>46036</v>
      </c>
      <c r="H576" s="85" t="s">
        <v>2027</v>
      </c>
      <c r="I576" s="85" t="s">
        <v>6467</v>
      </c>
      <c r="J576" s="92" t="s">
        <v>6468</v>
      </c>
      <c r="K576" s="92" t="s">
        <v>6469</v>
      </c>
      <c r="L576" s="85" t="s">
        <v>6470</v>
      </c>
      <c r="M576" s="85" t="s">
        <v>2032</v>
      </c>
      <c r="N576" s="85">
        <v>80111700</v>
      </c>
      <c r="O576" s="85" t="s">
        <v>2033</v>
      </c>
      <c r="P576" s="85" t="s">
        <v>6471</v>
      </c>
      <c r="Q576" s="85">
        <v>219</v>
      </c>
      <c r="R576" s="89">
        <v>46036</v>
      </c>
      <c r="S576" s="85">
        <v>1961</v>
      </c>
      <c r="T576" s="89">
        <v>46055</v>
      </c>
      <c r="U576" s="85" t="s">
        <v>1859</v>
      </c>
      <c r="V576" s="85" t="s">
        <v>135</v>
      </c>
      <c r="W576" s="85" t="s">
        <v>136</v>
      </c>
      <c r="X576" s="85">
        <v>1</v>
      </c>
      <c r="Y576" s="85" t="s">
        <v>2035</v>
      </c>
      <c r="Z576" s="85" t="s">
        <v>6470</v>
      </c>
      <c r="AA576" s="85" t="s">
        <v>138</v>
      </c>
      <c r="AB576" s="85" t="s">
        <v>139</v>
      </c>
      <c r="AC576" s="85" t="s">
        <v>203</v>
      </c>
      <c r="AD576" s="85"/>
      <c r="AE576" s="85">
        <v>1000470080</v>
      </c>
      <c r="AF576" s="85">
        <v>6</v>
      </c>
      <c r="AG576" s="89">
        <v>37633</v>
      </c>
      <c r="AH576" s="85" t="s">
        <v>6472</v>
      </c>
      <c r="AI576" s="85"/>
      <c r="AJ576" s="92" t="e">
        <v>#N/A</v>
      </c>
      <c r="AK576" s="85" t="s">
        <v>6473</v>
      </c>
      <c r="AL576" s="85" t="s">
        <v>168</v>
      </c>
      <c r="AM576" s="85" t="s">
        <v>234</v>
      </c>
      <c r="AN576" s="85" t="s">
        <v>1863</v>
      </c>
      <c r="AO576" s="85">
        <v>93376179</v>
      </c>
      <c r="AP576" s="85" t="s">
        <v>1864</v>
      </c>
      <c r="AQ576" s="85"/>
      <c r="AR576" s="85"/>
      <c r="AS576" s="89">
        <v>46062</v>
      </c>
      <c r="AT576" s="85"/>
      <c r="AU576" s="85"/>
      <c r="AV576" s="85"/>
      <c r="AW576" s="85"/>
      <c r="AX576" s="85" t="s">
        <v>1865</v>
      </c>
      <c r="AY576" s="85" t="s">
        <v>147</v>
      </c>
      <c r="AZ576" s="105">
        <v>46036</v>
      </c>
      <c r="BA576" s="105">
        <v>46051</v>
      </c>
      <c r="BB576" s="115">
        <v>46432000</v>
      </c>
      <c r="BC576" s="105">
        <v>46056</v>
      </c>
      <c r="BD576" s="105">
        <v>46297</v>
      </c>
      <c r="BE576" s="105">
        <f t="shared" si="23"/>
        <v>46297</v>
      </c>
      <c r="BF576" s="122"/>
      <c r="BG576" s="85" t="s">
        <v>929</v>
      </c>
      <c r="BH576" s="110">
        <v>5804000</v>
      </c>
      <c r="BI576" s="85"/>
      <c r="BJ576" s="85"/>
      <c r="BK576" s="85"/>
      <c r="BL576" s="85"/>
      <c r="BM576" s="85"/>
      <c r="BN576" s="85"/>
      <c r="BO576" s="85"/>
      <c r="BP576" s="85"/>
      <c r="BQ576" s="85"/>
      <c r="BR576" s="85"/>
      <c r="BS576" s="85"/>
      <c r="BT576" s="85"/>
      <c r="BU576" s="85"/>
      <c r="BV576" s="85"/>
      <c r="BW576" s="85"/>
      <c r="BX576" s="85"/>
      <c r="BY576" s="85"/>
      <c r="BZ576" s="85"/>
      <c r="CA576" s="85"/>
      <c r="CB576" s="85"/>
      <c r="CC576" s="85"/>
      <c r="CD576" s="85"/>
      <c r="CE576" s="85"/>
      <c r="CF576" s="85"/>
      <c r="CG576" s="85"/>
      <c r="CH576" s="85"/>
      <c r="CI576" s="85"/>
      <c r="CJ576" s="85"/>
      <c r="CK576" s="85"/>
      <c r="CL576" s="85">
        <v>0</v>
      </c>
      <c r="CM576" s="110">
        <v>46432000</v>
      </c>
      <c r="CN576" s="85"/>
      <c r="CO576" s="89">
        <v>46297</v>
      </c>
      <c r="CP576" s="89">
        <f t="shared" si="20"/>
        <v>46477</v>
      </c>
      <c r="CQ576" s="115">
        <v>46432000</v>
      </c>
      <c r="CR576" s="85" t="s">
        <v>149</v>
      </c>
      <c r="CS576" s="89">
        <v>46055</v>
      </c>
      <c r="CT576" s="128" t="s">
        <v>6474</v>
      </c>
      <c r="CU576" s="85"/>
      <c r="CV576" s="85"/>
      <c r="CW576" s="85" t="s">
        <v>1943</v>
      </c>
      <c r="CX576" s="85" t="s">
        <v>203</v>
      </c>
      <c r="CY576" s="85" t="s">
        <v>957</v>
      </c>
      <c r="CZ576" s="85">
        <v>2456</v>
      </c>
      <c r="DA576" s="85" t="s">
        <v>1868</v>
      </c>
      <c r="DB576" s="85">
        <v>3</v>
      </c>
      <c r="DC576" s="85" t="s">
        <v>153</v>
      </c>
      <c r="DD576" s="85"/>
      <c r="DE576" s="85"/>
      <c r="DF576" s="85"/>
      <c r="DG576" s="85"/>
      <c r="DH576" s="85"/>
      <c r="DI576" s="85"/>
      <c r="DJ576" s="85"/>
      <c r="DK576" s="85"/>
      <c r="DL576" s="85"/>
      <c r="DM576" s="85"/>
      <c r="DN576" s="85"/>
      <c r="DO576" s="85"/>
      <c r="DP576" s="85"/>
      <c r="DQ576" s="85"/>
      <c r="DR576" s="85"/>
      <c r="DS576" s="85"/>
      <c r="DT576" s="86"/>
      <c r="DU576" s="81"/>
      <c r="DV576" s="72"/>
      <c r="DW576" s="72"/>
      <c r="DX576" s="72"/>
      <c r="DY576" s="72"/>
      <c r="DZ576" s="74"/>
      <c r="EA576" s="68"/>
      <c r="EB576" s="68"/>
      <c r="EC576" s="68"/>
      <c r="ED576" s="68"/>
      <c r="EE576" s="68"/>
      <c r="EF576" s="68"/>
      <c r="EG576" s="68"/>
      <c r="EH576" s="68"/>
      <c r="EI576" s="68"/>
      <c r="EJ576" s="68"/>
      <c r="EK576" s="68"/>
    </row>
    <row r="577" spans="1:141" ht="30" customHeight="1">
      <c r="A577" s="3" t="s">
        <v>6255</v>
      </c>
      <c r="B577" s="84">
        <v>2026</v>
      </c>
      <c r="C577" s="85" t="s">
        <v>6475</v>
      </c>
      <c r="D577" s="85"/>
      <c r="E577" s="85" t="s">
        <v>125</v>
      </c>
      <c r="F577" s="85">
        <v>152748</v>
      </c>
      <c r="G577" s="89">
        <v>46035</v>
      </c>
      <c r="H577" s="85" t="s">
        <v>6476</v>
      </c>
      <c r="I577" s="85" t="s">
        <v>6477</v>
      </c>
      <c r="J577" s="92" t="s">
        <v>6478</v>
      </c>
      <c r="K577" s="92" t="s">
        <v>6479</v>
      </c>
      <c r="L577" s="85" t="s">
        <v>6480</v>
      </c>
      <c r="M577" s="85" t="s">
        <v>6481</v>
      </c>
      <c r="N577" s="85">
        <v>80111700</v>
      </c>
      <c r="O577" s="85" t="s">
        <v>6482</v>
      </c>
      <c r="P577" s="85" t="s">
        <v>6483</v>
      </c>
      <c r="Q577" s="85">
        <v>2148</v>
      </c>
      <c r="R577" s="89">
        <v>46048</v>
      </c>
      <c r="S577" s="85">
        <v>1915</v>
      </c>
      <c r="T577" s="89">
        <v>46051</v>
      </c>
      <c r="U577" s="85" t="s">
        <v>4526</v>
      </c>
      <c r="V577" s="85" t="s">
        <v>135</v>
      </c>
      <c r="W577" s="85" t="s">
        <v>136</v>
      </c>
      <c r="X577" s="85">
        <v>1</v>
      </c>
      <c r="Y577" s="85" t="s">
        <v>6484</v>
      </c>
      <c r="Z577" s="85" t="s">
        <v>6480</v>
      </c>
      <c r="AA577" s="85" t="s">
        <v>138</v>
      </c>
      <c r="AB577" s="85" t="s">
        <v>164</v>
      </c>
      <c r="AC577" s="85" t="s">
        <v>140</v>
      </c>
      <c r="AD577" s="85"/>
      <c r="AE577" s="85">
        <v>79160113</v>
      </c>
      <c r="AF577" s="85">
        <v>7</v>
      </c>
      <c r="AG577" s="89">
        <v>28110</v>
      </c>
      <c r="AH577" s="85" t="s">
        <v>6485</v>
      </c>
      <c r="AI577" s="85" t="e">
        <v>#REF!</v>
      </c>
      <c r="AJ577" s="92" t="s">
        <v>6486</v>
      </c>
      <c r="AK577" s="85" t="s">
        <v>6487</v>
      </c>
      <c r="AL577" s="85" t="s">
        <v>189</v>
      </c>
      <c r="AM577" s="85" t="s">
        <v>234</v>
      </c>
      <c r="AN577" s="85" t="s">
        <v>4522</v>
      </c>
      <c r="AO577" s="85">
        <v>19491384</v>
      </c>
      <c r="AP577" s="85" t="s">
        <v>4546</v>
      </c>
      <c r="AQ577" s="85"/>
      <c r="AR577" s="85"/>
      <c r="AS577" s="89">
        <v>46062</v>
      </c>
      <c r="AT577" s="85"/>
      <c r="AU577" s="85"/>
      <c r="AV577" s="85"/>
      <c r="AW577" s="85"/>
      <c r="AX577" s="85" t="s">
        <v>4547</v>
      </c>
      <c r="AY577" s="85" t="s">
        <v>147</v>
      </c>
      <c r="AZ577" s="105">
        <v>46050</v>
      </c>
      <c r="BA577" s="105">
        <v>46050</v>
      </c>
      <c r="BB577" s="115">
        <v>46432000</v>
      </c>
      <c r="BC577" s="105">
        <v>46055</v>
      </c>
      <c r="BD577" s="105">
        <v>46296</v>
      </c>
      <c r="BE577" s="105">
        <f t="shared" si="23"/>
        <v>46296</v>
      </c>
      <c r="BF577" s="122"/>
      <c r="BG577" s="85" t="s">
        <v>929</v>
      </c>
      <c r="BH577" s="110">
        <v>5804000</v>
      </c>
      <c r="BI577" s="85"/>
      <c r="BJ577" s="85"/>
      <c r="BK577" s="85"/>
      <c r="BL577" s="85"/>
      <c r="BM577" s="85"/>
      <c r="BN577" s="85"/>
      <c r="BO577" s="85"/>
      <c r="BP577" s="85"/>
      <c r="BQ577" s="85"/>
      <c r="BR577" s="85"/>
      <c r="BS577" s="85"/>
      <c r="BT577" s="85"/>
      <c r="BU577" s="85"/>
      <c r="BV577" s="85"/>
      <c r="BW577" s="85"/>
      <c r="BX577" s="85"/>
      <c r="BY577" s="85"/>
      <c r="BZ577" s="85"/>
      <c r="CA577" s="85"/>
      <c r="CB577" s="85"/>
      <c r="CC577" s="85"/>
      <c r="CD577" s="85"/>
      <c r="CE577" s="85"/>
      <c r="CF577" s="85"/>
      <c r="CG577" s="85"/>
      <c r="CH577" s="85"/>
      <c r="CI577" s="85"/>
      <c r="CJ577" s="85"/>
      <c r="CK577" s="85"/>
      <c r="CL577" s="85">
        <v>0</v>
      </c>
      <c r="CM577" s="110">
        <v>46432000</v>
      </c>
      <c r="CN577" s="85"/>
      <c r="CO577" s="89">
        <v>46296</v>
      </c>
      <c r="CP577" s="89">
        <f t="shared" si="20"/>
        <v>46476</v>
      </c>
      <c r="CQ577" s="115">
        <v>46432000</v>
      </c>
      <c r="CR577" s="85" t="s">
        <v>223</v>
      </c>
      <c r="CS577" s="89">
        <v>46051</v>
      </c>
      <c r="CT577" s="128">
        <v>1846101034210</v>
      </c>
      <c r="CU577" s="85"/>
      <c r="CV577" s="85"/>
      <c r="CW577" s="85" t="s">
        <v>6488</v>
      </c>
      <c r="CX577" s="85" t="s">
        <v>140</v>
      </c>
      <c r="CY577" s="85" t="s">
        <v>2111</v>
      </c>
      <c r="CZ577" s="85">
        <v>2544</v>
      </c>
      <c r="DA577" s="85" t="s">
        <v>4532</v>
      </c>
      <c r="DB577" s="85">
        <v>1</v>
      </c>
      <c r="DC577" s="85" t="s">
        <v>153</v>
      </c>
      <c r="DD577" s="85"/>
      <c r="DE577" s="85"/>
      <c r="DF577" s="85"/>
      <c r="DG577" s="85"/>
      <c r="DH577" s="85"/>
      <c r="DI577" s="85"/>
      <c r="DJ577" s="85"/>
      <c r="DK577" s="85"/>
      <c r="DL577" s="85"/>
      <c r="DM577" s="85"/>
      <c r="DN577" s="85"/>
      <c r="DO577" s="85"/>
      <c r="DP577" s="85"/>
      <c r="DQ577" s="85"/>
      <c r="DR577" s="85"/>
      <c r="DS577" s="85"/>
      <c r="DT577" s="86"/>
      <c r="DU577" s="81"/>
      <c r="DV577" s="72"/>
      <c r="DW577" s="72"/>
      <c r="DX577" s="72"/>
      <c r="DY577" s="72"/>
      <c r="DZ577" s="74"/>
      <c r="EA577" s="68"/>
      <c r="EB577" s="68"/>
      <c r="EC577" s="68"/>
      <c r="ED577" s="68"/>
      <c r="EE577" s="68"/>
      <c r="EF577" s="68"/>
      <c r="EG577" s="68"/>
      <c r="EH577" s="68"/>
      <c r="EI577" s="68"/>
      <c r="EJ577" s="68"/>
      <c r="EK577" s="68"/>
    </row>
    <row r="578" spans="1:141" ht="30" customHeight="1">
      <c r="A578" s="3" t="s">
        <v>6255</v>
      </c>
      <c r="B578" s="84">
        <v>2026</v>
      </c>
      <c r="C578" s="85" t="s">
        <v>6489</v>
      </c>
      <c r="D578" s="85"/>
      <c r="E578" s="85" t="s">
        <v>125</v>
      </c>
      <c r="F578" s="85">
        <v>145534</v>
      </c>
      <c r="G578" s="89">
        <v>46031</v>
      </c>
      <c r="H578" s="85" t="s">
        <v>2659</v>
      </c>
      <c r="I578" s="85" t="s">
        <v>6490</v>
      </c>
      <c r="J578" s="92" t="s">
        <v>6491</v>
      </c>
      <c r="K578" s="92" t="s">
        <v>6492</v>
      </c>
      <c r="L578" s="85" t="s">
        <v>6493</v>
      </c>
      <c r="M578" s="85" t="s">
        <v>2664</v>
      </c>
      <c r="N578" s="85">
        <v>80111700</v>
      </c>
      <c r="O578" s="85" t="s">
        <v>2665</v>
      </c>
      <c r="P578" s="85" t="s">
        <v>6494</v>
      </c>
      <c r="Q578" s="85">
        <v>168</v>
      </c>
      <c r="R578" s="89">
        <v>46031</v>
      </c>
      <c r="S578" s="85">
        <v>1850</v>
      </c>
      <c r="T578" s="89">
        <v>46048</v>
      </c>
      <c r="U578" s="85" t="s">
        <v>134</v>
      </c>
      <c r="V578" s="85" t="s">
        <v>135</v>
      </c>
      <c r="W578" s="85" t="s">
        <v>136</v>
      </c>
      <c r="X578" s="85">
        <v>1</v>
      </c>
      <c r="Y578" s="85" t="s">
        <v>6495</v>
      </c>
      <c r="Z578" s="85" t="s">
        <v>6493</v>
      </c>
      <c r="AA578" s="85" t="s">
        <v>138</v>
      </c>
      <c r="AB578" s="85" t="s">
        <v>164</v>
      </c>
      <c r="AC578" s="85" t="s">
        <v>6496</v>
      </c>
      <c r="AD578" s="85"/>
      <c r="AE578" s="85">
        <v>1049604549</v>
      </c>
      <c r="AF578" s="85">
        <v>3</v>
      </c>
      <c r="AG578" s="89">
        <v>46249</v>
      </c>
      <c r="AH578" s="85" t="s">
        <v>6497</v>
      </c>
      <c r="AI578" s="85"/>
      <c r="AJ578" s="92" t="e">
        <v>#N/A</v>
      </c>
      <c r="AK578" s="85" t="s">
        <v>1260</v>
      </c>
      <c r="AL578" s="85" t="s">
        <v>189</v>
      </c>
      <c r="AM578" s="85" t="s">
        <v>144</v>
      </c>
      <c r="AN578" s="85" t="s">
        <v>2633</v>
      </c>
      <c r="AO578" s="85">
        <v>79693760</v>
      </c>
      <c r="AP578" s="85" t="s">
        <v>2654</v>
      </c>
      <c r="AQ578" s="85"/>
      <c r="AR578" s="85"/>
      <c r="AS578" s="89">
        <v>46062</v>
      </c>
      <c r="AT578" s="85"/>
      <c r="AU578" s="85"/>
      <c r="AV578" s="85"/>
      <c r="AW578" s="85"/>
      <c r="AX578" s="85" t="s">
        <v>2655</v>
      </c>
      <c r="AY578" s="85" t="s">
        <v>147</v>
      </c>
      <c r="AZ578" s="105">
        <v>46035</v>
      </c>
      <c r="BA578" s="105">
        <v>46045</v>
      </c>
      <c r="BB578" s="115">
        <v>46432000</v>
      </c>
      <c r="BC578" s="105">
        <v>46055</v>
      </c>
      <c r="BD578" s="105">
        <v>46296</v>
      </c>
      <c r="BE578" s="105">
        <f t="shared" si="23"/>
        <v>46296</v>
      </c>
      <c r="BF578" s="122"/>
      <c r="BG578" s="85" t="s">
        <v>929</v>
      </c>
      <c r="BH578" s="110">
        <v>5804000</v>
      </c>
      <c r="BI578" s="85"/>
      <c r="BJ578" s="85"/>
      <c r="BK578" s="85"/>
      <c r="BL578" s="85"/>
      <c r="BM578" s="85"/>
      <c r="BN578" s="85"/>
      <c r="BO578" s="85"/>
      <c r="BP578" s="85"/>
      <c r="BQ578" s="85"/>
      <c r="BR578" s="85"/>
      <c r="BS578" s="85"/>
      <c r="BT578" s="85"/>
      <c r="BU578" s="85"/>
      <c r="BV578" s="85"/>
      <c r="BW578" s="85"/>
      <c r="BX578" s="85"/>
      <c r="BY578" s="85"/>
      <c r="BZ578" s="85"/>
      <c r="CA578" s="85"/>
      <c r="CB578" s="85"/>
      <c r="CC578" s="85"/>
      <c r="CD578" s="85"/>
      <c r="CE578" s="85"/>
      <c r="CF578" s="85"/>
      <c r="CG578" s="85"/>
      <c r="CH578" s="85"/>
      <c r="CI578" s="85"/>
      <c r="CJ578" s="85"/>
      <c r="CK578" s="85"/>
      <c r="CL578" s="85">
        <v>0</v>
      </c>
      <c r="CM578" s="110">
        <v>46432000</v>
      </c>
      <c r="CN578" s="85"/>
      <c r="CO578" s="89">
        <v>46296</v>
      </c>
      <c r="CP578" s="89">
        <f t="shared" si="20"/>
        <v>46476</v>
      </c>
      <c r="CQ578" s="115">
        <v>46432000</v>
      </c>
      <c r="CR578" s="85" t="s">
        <v>149</v>
      </c>
      <c r="CS578" s="89">
        <v>46045</v>
      </c>
      <c r="CT578" s="128">
        <v>6344101018274</v>
      </c>
      <c r="CU578" s="85"/>
      <c r="CV578" s="85"/>
      <c r="CW578" s="85" t="s">
        <v>2670</v>
      </c>
      <c r="CX578" s="85" t="s">
        <v>6496</v>
      </c>
      <c r="CY578" s="85" t="s">
        <v>324</v>
      </c>
      <c r="CZ578" s="85">
        <v>2537</v>
      </c>
      <c r="DA578" s="85" t="s">
        <v>152</v>
      </c>
      <c r="DB578" s="85">
        <v>5</v>
      </c>
      <c r="DC578" s="85" t="s">
        <v>153</v>
      </c>
      <c r="DD578" s="85"/>
      <c r="DE578" s="85"/>
      <c r="DF578" s="85"/>
      <c r="DG578" s="85"/>
      <c r="DH578" s="85"/>
      <c r="DI578" s="85"/>
      <c r="DJ578" s="85"/>
      <c r="DK578" s="85"/>
      <c r="DL578" s="85"/>
      <c r="DM578" s="85"/>
      <c r="DN578" s="85"/>
      <c r="DO578" s="85"/>
      <c r="DP578" s="85"/>
      <c r="DQ578" s="85"/>
      <c r="DR578" s="85"/>
      <c r="DS578" s="85"/>
      <c r="DT578" s="86"/>
      <c r="DU578" s="81"/>
      <c r="DV578" s="72"/>
      <c r="DW578" s="72"/>
      <c r="DX578" s="72"/>
      <c r="DY578" s="72"/>
      <c r="DZ578" s="74"/>
      <c r="EA578" s="68"/>
      <c r="EB578" s="68"/>
      <c r="EC578" s="68"/>
      <c r="ED578" s="68"/>
      <c r="EE578" s="68"/>
      <c r="EF578" s="68"/>
      <c r="EG578" s="68"/>
      <c r="EH578" s="68"/>
      <c r="EI578" s="68"/>
      <c r="EJ578" s="68"/>
      <c r="EK578" s="68"/>
    </row>
    <row r="579" spans="1:141" ht="30" customHeight="1">
      <c r="A579" s="3" t="s">
        <v>6255</v>
      </c>
      <c r="B579" s="84">
        <v>2026</v>
      </c>
      <c r="C579" s="85" t="s">
        <v>6498</v>
      </c>
      <c r="D579" s="85"/>
      <c r="E579" s="85" t="s">
        <v>125</v>
      </c>
      <c r="F579" s="85">
        <v>144779</v>
      </c>
      <c r="G579" s="89">
        <v>46045</v>
      </c>
      <c r="H579" s="85" t="s">
        <v>5092</v>
      </c>
      <c r="I579" s="85" t="s">
        <v>6499</v>
      </c>
      <c r="J579" s="92" t="s">
        <v>6500</v>
      </c>
      <c r="K579" s="92" t="s">
        <v>6501</v>
      </c>
      <c r="L579" s="85" t="s">
        <v>6502</v>
      </c>
      <c r="M579" s="85" t="s">
        <v>5097</v>
      </c>
      <c r="N579" s="85">
        <v>80111700</v>
      </c>
      <c r="O579" s="85" t="s">
        <v>5098</v>
      </c>
      <c r="P579" s="85" t="s">
        <v>6503</v>
      </c>
      <c r="Q579" s="85">
        <v>106</v>
      </c>
      <c r="R579" s="89">
        <v>46028</v>
      </c>
      <c r="S579" s="85">
        <v>1842</v>
      </c>
      <c r="T579" s="89">
        <v>46048</v>
      </c>
      <c r="U579" s="85" t="s">
        <v>134</v>
      </c>
      <c r="V579" s="85" t="s">
        <v>135</v>
      </c>
      <c r="W579" s="85" t="s">
        <v>136</v>
      </c>
      <c r="X579" s="85">
        <v>1</v>
      </c>
      <c r="Y579" s="85" t="s">
        <v>5110</v>
      </c>
      <c r="Z579" s="85" t="s">
        <v>6502</v>
      </c>
      <c r="AA579" s="85" t="s">
        <v>138</v>
      </c>
      <c r="AB579" s="85" t="s">
        <v>164</v>
      </c>
      <c r="AC579" s="85" t="s">
        <v>218</v>
      </c>
      <c r="AD579" s="85"/>
      <c r="AE579" s="85">
        <v>1024508629</v>
      </c>
      <c r="AF579" s="85">
        <v>2</v>
      </c>
      <c r="AG579" s="89">
        <v>26886</v>
      </c>
      <c r="AH579" s="85" t="s">
        <v>6504</v>
      </c>
      <c r="AI579" s="85"/>
      <c r="AJ579" s="92" t="e">
        <v>#N/A</v>
      </c>
      <c r="AK579" s="85" t="s">
        <v>6505</v>
      </c>
      <c r="AL579" s="85" t="s">
        <v>143</v>
      </c>
      <c r="AM579" s="85" t="s">
        <v>385</v>
      </c>
      <c r="AN579" s="85" t="s">
        <v>5087</v>
      </c>
      <c r="AO579" s="85">
        <v>1024483230</v>
      </c>
      <c r="AP579" s="85" t="s">
        <v>5088</v>
      </c>
      <c r="AQ579" s="85"/>
      <c r="AR579" s="85"/>
      <c r="AS579" s="89">
        <v>46062</v>
      </c>
      <c r="AT579" s="85"/>
      <c r="AU579" s="85"/>
      <c r="AV579" s="85"/>
      <c r="AW579" s="85"/>
      <c r="AX579" s="85" t="s">
        <v>5089</v>
      </c>
      <c r="AY579" s="85" t="s">
        <v>147</v>
      </c>
      <c r="AZ579" s="105">
        <v>46033</v>
      </c>
      <c r="BA579" s="105">
        <v>46045</v>
      </c>
      <c r="BB579" s="115">
        <v>87109000</v>
      </c>
      <c r="BC579" s="105">
        <v>46052</v>
      </c>
      <c r="BD579" s="105">
        <v>46385</v>
      </c>
      <c r="BE579" s="105">
        <f t="shared" si="23"/>
        <v>46385</v>
      </c>
      <c r="BF579" s="122"/>
      <c r="BG579" s="85" t="s">
        <v>148</v>
      </c>
      <c r="BH579" s="110">
        <v>7919000</v>
      </c>
      <c r="BI579" s="85"/>
      <c r="BJ579" s="85"/>
      <c r="BK579" s="85"/>
      <c r="BL579" s="85"/>
      <c r="BM579" s="85"/>
      <c r="BN579" s="85"/>
      <c r="BO579" s="85"/>
      <c r="BP579" s="85"/>
      <c r="BQ579" s="85"/>
      <c r="BR579" s="85"/>
      <c r="BS579" s="85"/>
      <c r="BT579" s="85"/>
      <c r="BU579" s="85"/>
      <c r="BV579" s="85"/>
      <c r="BW579" s="85"/>
      <c r="BX579" s="85"/>
      <c r="BY579" s="85"/>
      <c r="BZ579" s="85"/>
      <c r="CA579" s="85"/>
      <c r="CB579" s="85"/>
      <c r="CC579" s="85"/>
      <c r="CD579" s="85"/>
      <c r="CE579" s="85"/>
      <c r="CF579" s="85"/>
      <c r="CG579" s="85"/>
      <c r="CH579" s="85"/>
      <c r="CI579" s="85"/>
      <c r="CJ579" s="85"/>
      <c r="CK579" s="85"/>
      <c r="CL579" s="85">
        <v>0</v>
      </c>
      <c r="CM579" s="110">
        <v>87109000</v>
      </c>
      <c r="CN579" s="85"/>
      <c r="CO579" s="89">
        <v>46385</v>
      </c>
      <c r="CP579" s="89">
        <f t="shared" si="20"/>
        <v>46565</v>
      </c>
      <c r="CQ579" s="115">
        <v>87109000</v>
      </c>
      <c r="CR579" s="85" t="s">
        <v>342</v>
      </c>
      <c r="CS579" s="89">
        <v>46047</v>
      </c>
      <c r="CT579" s="128" t="s">
        <v>6506</v>
      </c>
      <c r="CU579" s="85"/>
      <c r="CV579" s="85"/>
      <c r="CW579" s="85" t="s">
        <v>5103</v>
      </c>
      <c r="CX579" s="85" t="s">
        <v>218</v>
      </c>
      <c r="CY579" s="85" t="s">
        <v>5712</v>
      </c>
      <c r="CZ579" s="85">
        <v>2537</v>
      </c>
      <c r="DA579" s="85" t="s">
        <v>152</v>
      </c>
      <c r="DB579" s="85">
        <v>1</v>
      </c>
      <c r="DC579" s="85" t="s">
        <v>153</v>
      </c>
      <c r="DD579" s="85"/>
      <c r="DE579" s="85"/>
      <c r="DF579" s="85"/>
      <c r="DG579" s="85"/>
      <c r="DH579" s="85"/>
      <c r="DI579" s="85"/>
      <c r="DJ579" s="85"/>
      <c r="DK579" s="85"/>
      <c r="DL579" s="85"/>
      <c r="DM579" s="85"/>
      <c r="DN579" s="85"/>
      <c r="DO579" s="85"/>
      <c r="DP579" s="85"/>
      <c r="DQ579" s="85"/>
      <c r="DR579" s="85"/>
      <c r="DS579" s="85"/>
      <c r="DT579" s="86"/>
      <c r="DU579" s="81"/>
      <c r="DV579" s="72"/>
      <c r="DW579" s="72"/>
      <c r="DX579" s="72"/>
      <c r="DY579" s="72"/>
      <c r="DZ579" s="74"/>
      <c r="EA579" s="68"/>
      <c r="EB579" s="68"/>
      <c r="EC579" s="68"/>
      <c r="ED579" s="68"/>
      <c r="EE579" s="68"/>
      <c r="EF579" s="68"/>
      <c r="EG579" s="68"/>
      <c r="EH579" s="68"/>
      <c r="EI579" s="68"/>
      <c r="EJ579" s="68"/>
      <c r="EK579" s="68"/>
    </row>
    <row r="580" spans="1:141" ht="30" customHeight="1">
      <c r="A580" s="3" t="s">
        <v>6255</v>
      </c>
      <c r="B580" s="84">
        <v>2026</v>
      </c>
      <c r="C580" s="85" t="s">
        <v>6507</v>
      </c>
      <c r="D580" s="85"/>
      <c r="E580" s="85" t="s">
        <v>125</v>
      </c>
      <c r="F580" s="85">
        <v>147307</v>
      </c>
      <c r="G580" s="89">
        <v>46038</v>
      </c>
      <c r="H580" s="85" t="s">
        <v>2864</v>
      </c>
      <c r="I580" s="85" t="s">
        <v>6508</v>
      </c>
      <c r="J580" s="92" t="s">
        <v>6509</v>
      </c>
      <c r="K580" s="92" t="s">
        <v>6510</v>
      </c>
      <c r="L580" s="85" t="s">
        <v>6511</v>
      </c>
      <c r="M580" s="85" t="s">
        <v>2869</v>
      </c>
      <c r="N580" s="85">
        <v>80111700</v>
      </c>
      <c r="O580" s="85" t="s">
        <v>2870</v>
      </c>
      <c r="P580" s="85" t="s">
        <v>6512</v>
      </c>
      <c r="Q580" s="85">
        <v>182</v>
      </c>
      <c r="R580" s="89">
        <v>46031</v>
      </c>
      <c r="S580" s="85">
        <v>1849</v>
      </c>
      <c r="T580" s="89">
        <v>46048</v>
      </c>
      <c r="U580" s="85" t="s">
        <v>134</v>
      </c>
      <c r="V580" s="85" t="s">
        <v>135</v>
      </c>
      <c r="W580" s="85" t="s">
        <v>460</v>
      </c>
      <c r="X580" s="85">
        <v>1</v>
      </c>
      <c r="Y580" s="85" t="s">
        <v>2872</v>
      </c>
      <c r="Z580" s="85" t="s">
        <v>6511</v>
      </c>
      <c r="AA580" s="85" t="s">
        <v>138</v>
      </c>
      <c r="AB580" s="85" t="s">
        <v>139</v>
      </c>
      <c r="AC580" s="85" t="s">
        <v>218</v>
      </c>
      <c r="AD580" s="85"/>
      <c r="AE580" s="85">
        <v>1000150468</v>
      </c>
      <c r="AF580" s="85">
        <v>7</v>
      </c>
      <c r="AG580" s="89">
        <v>37515</v>
      </c>
      <c r="AH580" s="85" t="s">
        <v>6513</v>
      </c>
      <c r="AI580" s="85" t="e">
        <v>#REF!</v>
      </c>
      <c r="AJ580" s="92">
        <v>3204875410</v>
      </c>
      <c r="AK580" s="85" t="s">
        <v>6514</v>
      </c>
      <c r="AL580" s="85" t="s">
        <v>143</v>
      </c>
      <c r="AM580" s="85" t="s">
        <v>234</v>
      </c>
      <c r="AN580" s="85" t="s">
        <v>2859</v>
      </c>
      <c r="AO580" s="85">
        <v>52116336</v>
      </c>
      <c r="AP580" s="85" t="s">
        <v>927</v>
      </c>
      <c r="AQ580" s="85"/>
      <c r="AR580" s="85"/>
      <c r="AS580" s="89">
        <v>46062</v>
      </c>
      <c r="AT580" s="85"/>
      <c r="AU580" s="85"/>
      <c r="AV580" s="85"/>
      <c r="AW580" s="85"/>
      <c r="AX580" s="85" t="s">
        <v>2860</v>
      </c>
      <c r="AY580" s="85" t="s">
        <v>147</v>
      </c>
      <c r="AZ580" s="105">
        <v>46035</v>
      </c>
      <c r="BA580" s="105">
        <v>46045</v>
      </c>
      <c r="BB580" s="115">
        <v>24520000</v>
      </c>
      <c r="BC580" s="105">
        <v>46054</v>
      </c>
      <c r="BD580" s="105">
        <v>46295</v>
      </c>
      <c r="BE580" s="105">
        <f t="shared" si="23"/>
        <v>46295</v>
      </c>
      <c r="BF580" s="122"/>
      <c r="BG580" s="85" t="s">
        <v>929</v>
      </c>
      <c r="BH580" s="110">
        <v>3065000</v>
      </c>
      <c r="BI580" s="85"/>
      <c r="BJ580" s="85"/>
      <c r="BK580" s="85"/>
      <c r="BL580" s="85"/>
      <c r="BM580" s="85"/>
      <c r="BN580" s="85"/>
      <c r="BO580" s="85"/>
      <c r="BP580" s="85"/>
      <c r="BQ580" s="85"/>
      <c r="BR580" s="85"/>
      <c r="BS580" s="85"/>
      <c r="BT580" s="85"/>
      <c r="BU580" s="85"/>
      <c r="BV580" s="85"/>
      <c r="BW580" s="85"/>
      <c r="BX580" s="85"/>
      <c r="BY580" s="85"/>
      <c r="BZ580" s="85"/>
      <c r="CA580" s="85"/>
      <c r="CB580" s="85"/>
      <c r="CC580" s="85"/>
      <c r="CD580" s="85"/>
      <c r="CE580" s="85"/>
      <c r="CF580" s="85"/>
      <c r="CG580" s="85"/>
      <c r="CH580" s="85"/>
      <c r="CI580" s="85"/>
      <c r="CJ580" s="85"/>
      <c r="CK580" s="85"/>
      <c r="CL580" s="85">
        <v>0</v>
      </c>
      <c r="CM580" s="110">
        <v>24520000</v>
      </c>
      <c r="CN580" s="85"/>
      <c r="CO580" s="89">
        <v>46295</v>
      </c>
      <c r="CP580" s="89">
        <f t="shared" ref="CP580:CP643" si="24">+$CO580+180</f>
        <v>46475</v>
      </c>
      <c r="CQ580" s="115">
        <v>24520000</v>
      </c>
      <c r="CR580" s="85" t="s">
        <v>149</v>
      </c>
      <c r="CS580" s="89">
        <v>46047</v>
      </c>
      <c r="CT580" s="128">
        <v>3346101071002</v>
      </c>
      <c r="CU580" s="85"/>
      <c r="CV580" s="85"/>
      <c r="CW580" s="85" t="s">
        <v>2876</v>
      </c>
      <c r="CX580" s="85" t="s">
        <v>218</v>
      </c>
      <c r="CY580" s="85" t="s">
        <v>6515</v>
      </c>
      <c r="CZ580" s="85">
        <v>2537</v>
      </c>
      <c r="DA580" s="85" t="s">
        <v>152</v>
      </c>
      <c r="DB580" s="85">
        <v>1</v>
      </c>
      <c r="DC580" s="85" t="s">
        <v>153</v>
      </c>
      <c r="DD580" s="85"/>
      <c r="DE580" s="85"/>
      <c r="DF580" s="85"/>
      <c r="DG580" s="85"/>
      <c r="DH580" s="85"/>
      <c r="DI580" s="85"/>
      <c r="DJ580" s="85"/>
      <c r="DK580" s="85"/>
      <c r="DL580" s="85"/>
      <c r="DM580" s="85"/>
      <c r="DN580" s="85"/>
      <c r="DO580" s="85"/>
      <c r="DP580" s="85"/>
      <c r="DQ580" s="85"/>
      <c r="DR580" s="85"/>
      <c r="DS580" s="85"/>
      <c r="DT580" s="86"/>
      <c r="DU580" s="81"/>
      <c r="DV580" s="72"/>
      <c r="DW580" s="72"/>
      <c r="DX580" s="72"/>
      <c r="DY580" s="72"/>
      <c r="DZ580" s="74"/>
      <c r="EA580" s="68"/>
      <c r="EB580" s="68"/>
      <c r="EC580" s="68"/>
      <c r="ED580" s="68"/>
      <c r="EE580" s="68"/>
      <c r="EF580" s="68"/>
      <c r="EG580" s="68"/>
      <c r="EH580" s="68"/>
      <c r="EI580" s="68"/>
      <c r="EJ580" s="68"/>
      <c r="EK580" s="68"/>
    </row>
    <row r="581" spans="1:141" ht="30" customHeight="1">
      <c r="A581" s="3" t="s">
        <v>6255</v>
      </c>
      <c r="B581" s="84">
        <v>2026</v>
      </c>
      <c r="C581" s="85" t="s">
        <v>6516</v>
      </c>
      <c r="D581" s="85"/>
      <c r="E581" s="85" t="s">
        <v>125</v>
      </c>
      <c r="F581" s="85">
        <v>145328</v>
      </c>
      <c r="G581" s="89">
        <v>46032</v>
      </c>
      <c r="H581" s="85" t="s">
        <v>2786</v>
      </c>
      <c r="I581" s="85" t="s">
        <v>6517</v>
      </c>
      <c r="J581" s="92" t="s">
        <v>6518</v>
      </c>
      <c r="K581" s="92" t="s">
        <v>6519</v>
      </c>
      <c r="L581" s="85" t="s">
        <v>6520</v>
      </c>
      <c r="M581" s="85" t="s">
        <v>2791</v>
      </c>
      <c r="N581" s="85">
        <v>80111700</v>
      </c>
      <c r="O581" s="85" t="s">
        <v>2792</v>
      </c>
      <c r="P581" s="85" t="s">
        <v>6521</v>
      </c>
      <c r="Q581" s="85">
        <v>28</v>
      </c>
      <c r="R581" s="89">
        <v>46028</v>
      </c>
      <c r="S581" s="85">
        <v>1838</v>
      </c>
      <c r="T581" s="89">
        <v>46048</v>
      </c>
      <c r="U581" s="85" t="s">
        <v>134</v>
      </c>
      <c r="V581" s="85" t="s">
        <v>135</v>
      </c>
      <c r="W581" s="85" t="s">
        <v>136</v>
      </c>
      <c r="X581" s="85">
        <v>1</v>
      </c>
      <c r="Y581" s="85" t="s">
        <v>2794</v>
      </c>
      <c r="Z581" s="85" t="s">
        <v>6520</v>
      </c>
      <c r="AA581" s="85" t="s">
        <v>138</v>
      </c>
      <c r="AB581" s="85" t="s">
        <v>164</v>
      </c>
      <c r="AC581" s="85" t="s">
        <v>203</v>
      </c>
      <c r="AD581" s="85"/>
      <c r="AE581" s="85">
        <v>1069714747</v>
      </c>
      <c r="AF581" s="85">
        <v>1</v>
      </c>
      <c r="AG581" s="89">
        <v>31553</v>
      </c>
      <c r="AH581" s="85" t="s">
        <v>6522</v>
      </c>
      <c r="AI581" s="85" t="e">
        <v>#REF!</v>
      </c>
      <c r="AJ581" s="92" t="e">
        <v>#REF!</v>
      </c>
      <c r="AK581" s="85" t="s">
        <v>6523</v>
      </c>
      <c r="AL581" s="85" t="s">
        <v>189</v>
      </c>
      <c r="AM581" s="85" t="s">
        <v>144</v>
      </c>
      <c r="AN581" s="85" t="s">
        <v>2797</v>
      </c>
      <c r="AO581" s="85">
        <v>9397289</v>
      </c>
      <c r="AP581" s="85" t="s">
        <v>2798</v>
      </c>
      <c r="AQ581" s="85"/>
      <c r="AR581" s="85"/>
      <c r="AS581" s="89">
        <v>46062</v>
      </c>
      <c r="AT581" s="85"/>
      <c r="AU581" s="85"/>
      <c r="AV581" s="85"/>
      <c r="AW581" s="85"/>
      <c r="AX581" s="85" t="s">
        <v>2799</v>
      </c>
      <c r="AY581" s="85" t="s">
        <v>147</v>
      </c>
      <c r="AZ581" s="105">
        <v>46032</v>
      </c>
      <c r="BA581" s="105">
        <v>46044</v>
      </c>
      <c r="BB581" s="115">
        <v>87109000</v>
      </c>
      <c r="BC581" s="105">
        <v>46051</v>
      </c>
      <c r="BD581" s="105">
        <v>46384</v>
      </c>
      <c r="BE581" s="105">
        <f t="shared" si="23"/>
        <v>46384</v>
      </c>
      <c r="BF581" s="122"/>
      <c r="BG581" s="85" t="s">
        <v>148</v>
      </c>
      <c r="BH581" s="110">
        <v>7919000</v>
      </c>
      <c r="BI581" s="85"/>
      <c r="BJ581" s="85"/>
      <c r="BK581" s="85"/>
      <c r="BL581" s="85"/>
      <c r="BM581" s="85"/>
      <c r="BN581" s="85"/>
      <c r="BO581" s="85"/>
      <c r="BP581" s="85"/>
      <c r="BQ581" s="85"/>
      <c r="BR581" s="85"/>
      <c r="BS581" s="85"/>
      <c r="BT581" s="85"/>
      <c r="BU581" s="85"/>
      <c r="BV581" s="85"/>
      <c r="BW581" s="85"/>
      <c r="BX581" s="85"/>
      <c r="BY581" s="85"/>
      <c r="BZ581" s="85"/>
      <c r="CA581" s="85"/>
      <c r="CB581" s="85"/>
      <c r="CC581" s="85"/>
      <c r="CD581" s="85"/>
      <c r="CE581" s="85"/>
      <c r="CF581" s="85"/>
      <c r="CG581" s="85"/>
      <c r="CH581" s="85"/>
      <c r="CI581" s="85"/>
      <c r="CJ581" s="85"/>
      <c r="CK581" s="85"/>
      <c r="CL581" s="85">
        <v>0</v>
      </c>
      <c r="CM581" s="110">
        <v>87109000</v>
      </c>
      <c r="CN581" s="85"/>
      <c r="CO581" s="89">
        <v>46384</v>
      </c>
      <c r="CP581" s="89">
        <f t="shared" si="24"/>
        <v>46564</v>
      </c>
      <c r="CQ581" s="115">
        <v>87109000</v>
      </c>
      <c r="CR581" s="85" t="s">
        <v>149</v>
      </c>
      <c r="CS581" s="89">
        <v>46045</v>
      </c>
      <c r="CT581" s="128">
        <v>1846101033510</v>
      </c>
      <c r="CU581" s="85"/>
      <c r="CV581" s="85"/>
      <c r="CW581" s="85" t="s">
        <v>2800</v>
      </c>
      <c r="CX581" s="85" t="s">
        <v>203</v>
      </c>
      <c r="CY581" s="85" t="s">
        <v>2446</v>
      </c>
      <c r="CZ581" s="85">
        <v>2537</v>
      </c>
      <c r="DA581" s="85" t="s">
        <v>152</v>
      </c>
      <c r="DB581" s="85">
        <v>1</v>
      </c>
      <c r="DC581" s="85" t="s">
        <v>153</v>
      </c>
      <c r="DD581" s="85"/>
      <c r="DE581" s="85"/>
      <c r="DF581" s="85"/>
      <c r="DG581" s="85"/>
      <c r="DH581" s="85"/>
      <c r="DI581" s="85"/>
      <c r="DJ581" s="85"/>
      <c r="DK581" s="85"/>
      <c r="DL581" s="85"/>
      <c r="DM581" s="85"/>
      <c r="DN581" s="85"/>
      <c r="DO581" s="85"/>
      <c r="DP581" s="85"/>
      <c r="DQ581" s="85"/>
      <c r="DR581" s="85"/>
      <c r="DS581" s="85"/>
      <c r="DT581" s="86"/>
      <c r="DU581" s="81"/>
      <c r="DV581" s="72"/>
      <c r="DW581" s="72"/>
      <c r="DX581" s="72"/>
      <c r="DY581" s="72"/>
      <c r="DZ581" s="74"/>
      <c r="EA581" s="68"/>
      <c r="EB581" s="68"/>
      <c r="EC581" s="68"/>
      <c r="ED581" s="68"/>
      <c r="EE581" s="68"/>
      <c r="EF581" s="68"/>
      <c r="EG581" s="68"/>
      <c r="EH581" s="68"/>
      <c r="EI581" s="68"/>
      <c r="EJ581" s="68"/>
      <c r="EK581" s="68"/>
    </row>
    <row r="582" spans="1:141" ht="30" customHeight="1">
      <c r="A582" s="3" t="s">
        <v>6255</v>
      </c>
      <c r="B582" s="84">
        <v>2026</v>
      </c>
      <c r="C582" s="85" t="s">
        <v>6524</v>
      </c>
      <c r="D582" s="85"/>
      <c r="E582" s="85" t="s">
        <v>125</v>
      </c>
      <c r="F582" s="85">
        <v>147350</v>
      </c>
      <c r="G582" s="89">
        <v>46049</v>
      </c>
      <c r="H582" s="85" t="s">
        <v>3740</v>
      </c>
      <c r="I582" s="85" t="s">
        <v>6525</v>
      </c>
      <c r="J582" s="92" t="s">
        <v>6526</v>
      </c>
      <c r="K582" s="92" t="s">
        <v>6527</v>
      </c>
      <c r="L582" s="85" t="s">
        <v>6528</v>
      </c>
      <c r="M582" s="85" t="s">
        <v>3745</v>
      </c>
      <c r="N582" s="85">
        <v>80111700</v>
      </c>
      <c r="O582" s="85" t="s">
        <v>3746</v>
      </c>
      <c r="P582" s="85" t="s">
        <v>6529</v>
      </c>
      <c r="Q582" s="85">
        <v>155</v>
      </c>
      <c r="R582" s="89">
        <v>46030</v>
      </c>
      <c r="S582" s="85">
        <v>1911</v>
      </c>
      <c r="T582" s="89">
        <v>46051</v>
      </c>
      <c r="U582" s="85" t="s">
        <v>3609</v>
      </c>
      <c r="V582" s="85" t="s">
        <v>135</v>
      </c>
      <c r="W582" s="85" t="s">
        <v>460</v>
      </c>
      <c r="X582" s="85">
        <v>1</v>
      </c>
      <c r="Y582" s="85" t="s">
        <v>3748</v>
      </c>
      <c r="Z582" s="85" t="s">
        <v>6528</v>
      </c>
      <c r="AA582" s="85" t="s">
        <v>138</v>
      </c>
      <c r="AB582" s="85" t="s">
        <v>139</v>
      </c>
      <c r="AC582" s="85" t="s">
        <v>218</v>
      </c>
      <c r="AD582" s="85"/>
      <c r="AE582" s="85">
        <v>1023956953</v>
      </c>
      <c r="AF582" s="85">
        <v>1</v>
      </c>
      <c r="AG582" s="89">
        <v>35394</v>
      </c>
      <c r="AH582" s="85" t="s">
        <v>6530</v>
      </c>
      <c r="AI582" s="85"/>
      <c r="AJ582" s="92" t="e">
        <v>#N/A</v>
      </c>
      <c r="AK582" s="85" t="s">
        <v>6531</v>
      </c>
      <c r="AL582" s="85" t="s">
        <v>168</v>
      </c>
      <c r="AM582" s="85" t="s">
        <v>385</v>
      </c>
      <c r="AN582" s="85" t="s">
        <v>3712</v>
      </c>
      <c r="AO582" s="85">
        <v>79553844</v>
      </c>
      <c r="AP582" s="85" t="s">
        <v>3713</v>
      </c>
      <c r="AQ582" s="85"/>
      <c r="AR582" s="85"/>
      <c r="AS582" s="89">
        <v>46062</v>
      </c>
      <c r="AT582" s="85"/>
      <c r="AU582" s="85"/>
      <c r="AV582" s="85"/>
      <c r="AW582" s="85"/>
      <c r="AX582" s="85" t="s">
        <v>3714</v>
      </c>
      <c r="AY582" s="85" t="s">
        <v>147</v>
      </c>
      <c r="AZ582" s="105">
        <v>46031</v>
      </c>
      <c r="BA582" s="105">
        <v>46049</v>
      </c>
      <c r="BB582" s="115">
        <v>17000000</v>
      </c>
      <c r="BC582" s="105">
        <v>46057</v>
      </c>
      <c r="BD582" s="105">
        <v>46295</v>
      </c>
      <c r="BE582" s="105">
        <f t="shared" si="23"/>
        <v>46295</v>
      </c>
      <c r="BF582" s="122"/>
      <c r="BG582" s="85" t="s">
        <v>929</v>
      </c>
      <c r="BH582" s="110">
        <v>2125000</v>
      </c>
      <c r="BI582" s="85"/>
      <c r="BJ582" s="85"/>
      <c r="BK582" s="85"/>
      <c r="BL582" s="85"/>
      <c r="BM582" s="85"/>
      <c r="BN582" s="85"/>
      <c r="BO582" s="85"/>
      <c r="BP582" s="85"/>
      <c r="BQ582" s="85"/>
      <c r="BR582" s="85"/>
      <c r="BS582" s="85"/>
      <c r="BT582" s="85"/>
      <c r="BU582" s="85"/>
      <c r="BV582" s="85"/>
      <c r="BW582" s="85"/>
      <c r="BX582" s="85"/>
      <c r="BY582" s="85"/>
      <c r="BZ582" s="85"/>
      <c r="CA582" s="85"/>
      <c r="CB582" s="85"/>
      <c r="CC582" s="85"/>
      <c r="CD582" s="85"/>
      <c r="CE582" s="85"/>
      <c r="CF582" s="85"/>
      <c r="CG582" s="85"/>
      <c r="CH582" s="85"/>
      <c r="CI582" s="85"/>
      <c r="CJ582" s="85"/>
      <c r="CK582" s="85"/>
      <c r="CL582" s="85">
        <v>0</v>
      </c>
      <c r="CM582" s="110">
        <v>17000000</v>
      </c>
      <c r="CN582" s="85"/>
      <c r="CO582" s="89">
        <v>46295</v>
      </c>
      <c r="CP582" s="89">
        <f t="shared" si="24"/>
        <v>46475</v>
      </c>
      <c r="CQ582" s="115">
        <v>17000000</v>
      </c>
      <c r="CR582" s="85" t="s">
        <v>149</v>
      </c>
      <c r="CS582" s="89">
        <v>46054</v>
      </c>
      <c r="CT582" s="128">
        <v>1446101169346</v>
      </c>
      <c r="CU582" s="85"/>
      <c r="CV582" s="85"/>
      <c r="CW582" s="85" t="s">
        <v>3752</v>
      </c>
      <c r="CX582" s="85" t="s">
        <v>218</v>
      </c>
      <c r="CY582" s="85" t="s">
        <v>957</v>
      </c>
      <c r="CZ582" s="85">
        <v>2583</v>
      </c>
      <c r="DA582" s="85" t="s">
        <v>3614</v>
      </c>
      <c r="DB582" s="85">
        <v>5</v>
      </c>
      <c r="DC582" s="85" t="s">
        <v>153</v>
      </c>
      <c r="DD582" s="85"/>
      <c r="DE582" s="85"/>
      <c r="DF582" s="85"/>
      <c r="DG582" s="85"/>
      <c r="DH582" s="85"/>
      <c r="DI582" s="85"/>
      <c r="DJ582" s="85"/>
      <c r="DK582" s="85"/>
      <c r="DL582" s="85"/>
      <c r="DM582" s="85"/>
      <c r="DN582" s="85"/>
      <c r="DO582" s="85"/>
      <c r="DP582" s="85"/>
      <c r="DQ582" s="85"/>
      <c r="DR582" s="85"/>
      <c r="DS582" s="85"/>
      <c r="DT582" s="86"/>
      <c r="DU582" s="81"/>
      <c r="DV582" s="72"/>
      <c r="DW582" s="72"/>
      <c r="DX582" s="72"/>
      <c r="DY582" s="72"/>
      <c r="DZ582" s="74"/>
      <c r="EA582" s="68"/>
      <c r="EB582" s="68"/>
      <c r="EC582" s="68"/>
      <c r="ED582" s="68"/>
      <c r="EE582" s="68"/>
      <c r="EF582" s="68"/>
      <c r="EG582" s="68"/>
      <c r="EH582" s="68"/>
      <c r="EI582" s="68"/>
      <c r="EJ582" s="68"/>
      <c r="EK582" s="68"/>
    </row>
    <row r="583" spans="1:141" ht="30" customHeight="1">
      <c r="A583" s="3" t="s">
        <v>6255</v>
      </c>
      <c r="B583" s="84">
        <v>2026</v>
      </c>
      <c r="C583" s="85" t="s">
        <v>6532</v>
      </c>
      <c r="D583" s="85"/>
      <c r="E583" s="85" t="s">
        <v>125</v>
      </c>
      <c r="F583" s="85">
        <v>146631</v>
      </c>
      <c r="G583" s="89">
        <v>46049</v>
      </c>
      <c r="H583" s="85" t="s">
        <v>3380</v>
      </c>
      <c r="I583" s="85" t="s">
        <v>6533</v>
      </c>
      <c r="J583" s="92" t="s">
        <v>6534</v>
      </c>
      <c r="K583" s="92" t="s">
        <v>6535</v>
      </c>
      <c r="L583" s="85" t="s">
        <v>6536</v>
      </c>
      <c r="M583" s="85" t="s">
        <v>3385</v>
      </c>
      <c r="N583" s="85">
        <v>80111700</v>
      </c>
      <c r="O583" s="85" t="s">
        <v>3386</v>
      </c>
      <c r="P583" s="85" t="s">
        <v>6537</v>
      </c>
      <c r="Q583" s="85">
        <v>2134</v>
      </c>
      <c r="R583" s="89">
        <v>46041</v>
      </c>
      <c r="S583" s="85">
        <v>1848</v>
      </c>
      <c r="T583" s="89">
        <v>46048</v>
      </c>
      <c r="U583" s="85" t="s">
        <v>3112</v>
      </c>
      <c r="V583" s="85" t="s">
        <v>135</v>
      </c>
      <c r="W583" s="85" t="s">
        <v>136</v>
      </c>
      <c r="X583" s="85">
        <v>1</v>
      </c>
      <c r="Y583" s="85" t="s">
        <v>6538</v>
      </c>
      <c r="Z583" s="85" t="s">
        <v>6536</v>
      </c>
      <c r="AA583" s="85" t="s">
        <v>138</v>
      </c>
      <c r="AB583" s="85" t="s">
        <v>139</v>
      </c>
      <c r="AC583" s="85" t="s">
        <v>203</v>
      </c>
      <c r="AD583" s="85"/>
      <c r="AE583" s="85">
        <v>53061588</v>
      </c>
      <c r="AF583" s="85">
        <v>2</v>
      </c>
      <c r="AG583" s="89">
        <v>30657</v>
      </c>
      <c r="AH583" s="85" t="s">
        <v>6539</v>
      </c>
      <c r="AI583" s="85"/>
      <c r="AJ583" s="92" t="e">
        <v>#N/A</v>
      </c>
      <c r="AK583" s="85" t="s">
        <v>6540</v>
      </c>
      <c r="AL583" s="85" t="s">
        <v>189</v>
      </c>
      <c r="AM583" s="85" t="s">
        <v>144</v>
      </c>
      <c r="AN583" s="85" t="s">
        <v>2984</v>
      </c>
      <c r="AO583" s="85">
        <v>1063481921</v>
      </c>
      <c r="AP583" s="85" t="s">
        <v>3007</v>
      </c>
      <c r="AQ583" s="85"/>
      <c r="AR583" s="85"/>
      <c r="AS583" s="89">
        <v>46062</v>
      </c>
      <c r="AT583" s="85"/>
      <c r="AU583" s="85"/>
      <c r="AV583" s="85"/>
      <c r="AW583" s="85"/>
      <c r="AX583" s="85" t="s">
        <v>3008</v>
      </c>
      <c r="AY583" s="85" t="s">
        <v>147</v>
      </c>
      <c r="AZ583" s="105">
        <v>46042</v>
      </c>
      <c r="BA583" s="105">
        <v>46045</v>
      </c>
      <c r="BB583" s="115">
        <v>40920000</v>
      </c>
      <c r="BC583" s="105">
        <v>46056</v>
      </c>
      <c r="BD583" s="105">
        <v>46297</v>
      </c>
      <c r="BE583" s="105">
        <f t="shared" si="23"/>
        <v>46297</v>
      </c>
      <c r="BF583" s="122"/>
      <c r="BG583" s="85" t="s">
        <v>929</v>
      </c>
      <c r="BH583" s="110">
        <v>5115000</v>
      </c>
      <c r="BI583" s="85"/>
      <c r="BJ583" s="85"/>
      <c r="BK583" s="85"/>
      <c r="BL583" s="85"/>
      <c r="BM583" s="85"/>
      <c r="BN583" s="85"/>
      <c r="BO583" s="85"/>
      <c r="BP583" s="85"/>
      <c r="BQ583" s="85"/>
      <c r="BR583" s="85"/>
      <c r="BS583" s="85"/>
      <c r="BT583" s="85"/>
      <c r="BU583" s="85"/>
      <c r="BV583" s="85"/>
      <c r="BW583" s="85"/>
      <c r="BX583" s="85"/>
      <c r="BY583" s="85"/>
      <c r="BZ583" s="85"/>
      <c r="CA583" s="85"/>
      <c r="CB583" s="85"/>
      <c r="CC583" s="85"/>
      <c r="CD583" s="85"/>
      <c r="CE583" s="85"/>
      <c r="CF583" s="85"/>
      <c r="CG583" s="85"/>
      <c r="CH583" s="85"/>
      <c r="CI583" s="85"/>
      <c r="CJ583" s="85"/>
      <c r="CK583" s="85"/>
      <c r="CL583" s="85">
        <v>0</v>
      </c>
      <c r="CM583" s="110">
        <v>40920000</v>
      </c>
      <c r="CN583" s="85"/>
      <c r="CO583" s="89">
        <v>46297</v>
      </c>
      <c r="CP583" s="89">
        <f t="shared" si="24"/>
        <v>46477</v>
      </c>
      <c r="CQ583" s="115">
        <v>40920000</v>
      </c>
      <c r="CR583" s="85" t="s">
        <v>149</v>
      </c>
      <c r="CS583" s="89">
        <v>46049</v>
      </c>
      <c r="CT583" s="128">
        <v>4746101033369</v>
      </c>
      <c r="CU583" s="85"/>
      <c r="CV583" s="85"/>
      <c r="CW583" s="85" t="s">
        <v>3391</v>
      </c>
      <c r="CX583" s="85" t="s">
        <v>203</v>
      </c>
      <c r="CY583" s="85" t="s">
        <v>5296</v>
      </c>
      <c r="CZ583" s="85">
        <v>2442</v>
      </c>
      <c r="DA583" s="85" t="s">
        <v>3118</v>
      </c>
      <c r="DB583" s="85">
        <v>5</v>
      </c>
      <c r="DC583" s="85" t="s">
        <v>153</v>
      </c>
      <c r="DD583" s="85"/>
      <c r="DE583" s="85"/>
      <c r="DF583" s="85"/>
      <c r="DG583" s="85"/>
      <c r="DH583" s="85"/>
      <c r="DI583" s="85"/>
      <c r="DJ583" s="85"/>
      <c r="DK583" s="85"/>
      <c r="DL583" s="85"/>
      <c r="DM583" s="85"/>
      <c r="DN583" s="85"/>
      <c r="DO583" s="85"/>
      <c r="DP583" s="85"/>
      <c r="DQ583" s="85"/>
      <c r="DR583" s="85"/>
      <c r="DS583" s="85"/>
      <c r="DT583" s="86"/>
      <c r="DU583" s="81"/>
      <c r="DV583" s="72"/>
      <c r="DW583" s="72"/>
      <c r="DX583" s="72"/>
      <c r="DY583" s="72"/>
      <c r="DZ583" s="74"/>
      <c r="EA583" s="68"/>
      <c r="EB583" s="68"/>
      <c r="EC583" s="68"/>
      <c r="ED583" s="68"/>
      <c r="EE583" s="68"/>
      <c r="EF583" s="68"/>
      <c r="EG583" s="68"/>
      <c r="EH583" s="68"/>
      <c r="EI583" s="68"/>
      <c r="EJ583" s="68"/>
      <c r="EK583" s="68"/>
    </row>
    <row r="584" spans="1:141" ht="30" customHeight="1">
      <c r="A584" s="3" t="s">
        <v>6255</v>
      </c>
      <c r="B584" s="84">
        <v>2026</v>
      </c>
      <c r="C584" s="85" t="s">
        <v>6541</v>
      </c>
      <c r="D584" s="85"/>
      <c r="E584" s="85" t="s">
        <v>125</v>
      </c>
      <c r="F584" s="85">
        <v>145515</v>
      </c>
      <c r="G584" s="89">
        <v>46031</v>
      </c>
      <c r="H584" s="85" t="s">
        <v>2320</v>
      </c>
      <c r="I584" s="85" t="s">
        <v>6542</v>
      </c>
      <c r="J584" s="92" t="s">
        <v>6543</v>
      </c>
      <c r="K584" s="92" t="s">
        <v>6544</v>
      </c>
      <c r="L584" s="85" t="s">
        <v>6545</v>
      </c>
      <c r="M584" s="85" t="s">
        <v>2325</v>
      </c>
      <c r="N584" s="85">
        <v>80111700</v>
      </c>
      <c r="O584" s="85" t="s">
        <v>2326</v>
      </c>
      <c r="P584" s="85" t="s">
        <v>6546</v>
      </c>
      <c r="Q584" s="85">
        <v>164</v>
      </c>
      <c r="R584" s="89">
        <v>46031</v>
      </c>
      <c r="S584" s="85">
        <v>1852</v>
      </c>
      <c r="T584" s="89">
        <v>46048</v>
      </c>
      <c r="U584" s="85" t="s">
        <v>134</v>
      </c>
      <c r="V584" s="85" t="s">
        <v>135</v>
      </c>
      <c r="W584" s="85" t="s">
        <v>136</v>
      </c>
      <c r="X584" s="85">
        <v>1</v>
      </c>
      <c r="Y584" s="85" t="s">
        <v>2340</v>
      </c>
      <c r="Z584" s="85" t="s">
        <v>6545</v>
      </c>
      <c r="AA584" s="85" t="s">
        <v>138</v>
      </c>
      <c r="AB584" s="85" t="s">
        <v>139</v>
      </c>
      <c r="AC584" s="85" t="s">
        <v>203</v>
      </c>
      <c r="AD584" s="85"/>
      <c r="AE584" s="85">
        <v>52852677</v>
      </c>
      <c r="AF584" s="85">
        <v>0</v>
      </c>
      <c r="AG584" s="89">
        <v>29519</v>
      </c>
      <c r="AH584" s="85" t="s">
        <v>6547</v>
      </c>
      <c r="AI584" s="85"/>
      <c r="AJ584" s="92" t="e">
        <v>#N/A</v>
      </c>
      <c r="AK584" s="85" t="s">
        <v>6548</v>
      </c>
      <c r="AL584" s="85" t="s">
        <v>189</v>
      </c>
      <c r="AM584" s="85" t="s">
        <v>234</v>
      </c>
      <c r="AN584" s="85" t="s">
        <v>2182</v>
      </c>
      <c r="AO584" s="85">
        <v>79642822</v>
      </c>
      <c r="AP584" s="85" t="s">
        <v>2183</v>
      </c>
      <c r="AQ584" s="85"/>
      <c r="AR584" s="85"/>
      <c r="AS584" s="89">
        <v>46062</v>
      </c>
      <c r="AT584" s="85"/>
      <c r="AU584" s="85"/>
      <c r="AV584" s="85"/>
      <c r="AW584" s="85"/>
      <c r="AX584" s="85" t="s">
        <v>2184</v>
      </c>
      <c r="AY584" s="85" t="s">
        <v>147</v>
      </c>
      <c r="AZ584" s="105">
        <v>46036</v>
      </c>
      <c r="BA584" s="105">
        <v>46045</v>
      </c>
      <c r="BB584" s="115">
        <v>46432000</v>
      </c>
      <c r="BC584" s="105">
        <v>46054</v>
      </c>
      <c r="BD584" s="105">
        <v>46295</v>
      </c>
      <c r="BE584" s="105">
        <f t="shared" si="23"/>
        <v>46295</v>
      </c>
      <c r="BF584" s="122"/>
      <c r="BG584" s="85" t="s">
        <v>929</v>
      </c>
      <c r="BH584" s="110">
        <v>5804000</v>
      </c>
      <c r="BI584" s="85"/>
      <c r="BJ584" s="85"/>
      <c r="BK584" s="85"/>
      <c r="BL584" s="85"/>
      <c r="BM584" s="85"/>
      <c r="BN584" s="85"/>
      <c r="BO584" s="85"/>
      <c r="BP584" s="85"/>
      <c r="BQ584" s="85"/>
      <c r="BR584" s="85"/>
      <c r="BS584" s="85"/>
      <c r="BT584" s="85"/>
      <c r="BU584" s="85"/>
      <c r="BV584" s="85"/>
      <c r="BW584" s="85"/>
      <c r="BX584" s="85"/>
      <c r="BY584" s="85"/>
      <c r="BZ584" s="85"/>
      <c r="CA584" s="85"/>
      <c r="CB584" s="85"/>
      <c r="CC584" s="85"/>
      <c r="CD584" s="85"/>
      <c r="CE584" s="85"/>
      <c r="CF584" s="85"/>
      <c r="CG584" s="85"/>
      <c r="CH584" s="85"/>
      <c r="CI584" s="85"/>
      <c r="CJ584" s="85"/>
      <c r="CK584" s="85"/>
      <c r="CL584" s="85">
        <v>0</v>
      </c>
      <c r="CM584" s="110">
        <v>46432000</v>
      </c>
      <c r="CN584" s="85"/>
      <c r="CO584" s="89">
        <v>46295</v>
      </c>
      <c r="CP584" s="89">
        <f t="shared" si="24"/>
        <v>46475</v>
      </c>
      <c r="CQ584" s="115">
        <v>46432000</v>
      </c>
      <c r="CR584" s="85" t="s">
        <v>149</v>
      </c>
      <c r="CS584" s="89">
        <v>46047</v>
      </c>
      <c r="CT584" s="128">
        <v>2144101490594</v>
      </c>
      <c r="CU584" s="85"/>
      <c r="CV584" s="85"/>
      <c r="CW584" s="85" t="s">
        <v>2332</v>
      </c>
      <c r="CX584" s="85" t="s">
        <v>203</v>
      </c>
      <c r="CY584" s="85" t="s">
        <v>957</v>
      </c>
      <c r="CZ584" s="85">
        <v>2537</v>
      </c>
      <c r="DA584" s="85" t="s">
        <v>152</v>
      </c>
      <c r="DB584" s="85">
        <v>5</v>
      </c>
      <c r="DC584" s="85" t="s">
        <v>153</v>
      </c>
      <c r="DD584" s="85"/>
      <c r="DE584" s="85"/>
      <c r="DF584" s="85"/>
      <c r="DG584" s="85"/>
      <c r="DH584" s="85"/>
      <c r="DI584" s="85"/>
      <c r="DJ584" s="85"/>
      <c r="DK584" s="85"/>
      <c r="DL584" s="85"/>
      <c r="DM584" s="85"/>
      <c r="DN584" s="85"/>
      <c r="DO584" s="85"/>
      <c r="DP584" s="85"/>
      <c r="DQ584" s="85"/>
      <c r="DR584" s="85"/>
      <c r="DS584" s="85"/>
      <c r="DT584" s="86"/>
      <c r="DU584" s="81"/>
      <c r="DV584" s="72"/>
      <c r="DW584" s="72"/>
      <c r="DX584" s="72"/>
      <c r="DY584" s="72"/>
      <c r="DZ584" s="74"/>
      <c r="EA584" s="68"/>
      <c r="EB584" s="68"/>
      <c r="EC584" s="68"/>
      <c r="ED584" s="68"/>
      <c r="EE584" s="68"/>
      <c r="EF584" s="68"/>
      <c r="EG584" s="68"/>
      <c r="EH584" s="68"/>
      <c r="EI584" s="68"/>
      <c r="EJ584" s="68"/>
      <c r="EK584" s="68"/>
    </row>
    <row r="585" spans="1:141" ht="30" customHeight="1">
      <c r="A585" s="3" t="s">
        <v>6255</v>
      </c>
      <c r="B585" s="84">
        <v>2026</v>
      </c>
      <c r="C585" s="85" t="s">
        <v>6549</v>
      </c>
      <c r="D585" s="85"/>
      <c r="E585" s="85" t="s">
        <v>125</v>
      </c>
      <c r="F585" s="85">
        <v>145029</v>
      </c>
      <c r="G585" s="89">
        <v>46031</v>
      </c>
      <c r="H585" s="85" t="s">
        <v>389</v>
      </c>
      <c r="I585" s="85" t="s">
        <v>6550</v>
      </c>
      <c r="J585" s="92" t="s">
        <v>6551</v>
      </c>
      <c r="K585" s="92" t="s">
        <v>6552</v>
      </c>
      <c r="L585" s="85" t="s">
        <v>6553</v>
      </c>
      <c r="M585" s="85" t="s">
        <v>394</v>
      </c>
      <c r="N585" s="85">
        <v>80111700</v>
      </c>
      <c r="O585" s="85" t="s">
        <v>395</v>
      </c>
      <c r="P585" s="85" t="s">
        <v>6554</v>
      </c>
      <c r="Q585" s="85">
        <v>6</v>
      </c>
      <c r="R585" s="89">
        <v>46027</v>
      </c>
      <c r="S585" s="85">
        <v>1912</v>
      </c>
      <c r="T585" s="89">
        <v>46051</v>
      </c>
      <c r="U585" s="85" t="s">
        <v>134</v>
      </c>
      <c r="V585" s="85" t="s">
        <v>135</v>
      </c>
      <c r="W585" s="85" t="s">
        <v>136</v>
      </c>
      <c r="X585" s="85">
        <v>1</v>
      </c>
      <c r="Y585" s="85" t="s">
        <v>397</v>
      </c>
      <c r="Z585" s="85" t="s">
        <v>6553</v>
      </c>
      <c r="AA585" s="85" t="s">
        <v>138</v>
      </c>
      <c r="AB585" s="85" t="s">
        <v>139</v>
      </c>
      <c r="AC585" s="85" t="s">
        <v>203</v>
      </c>
      <c r="AD585" s="85"/>
      <c r="AE585" s="85">
        <v>52964348</v>
      </c>
      <c r="AF585" s="85">
        <v>3</v>
      </c>
      <c r="AG585" s="89">
        <v>30398</v>
      </c>
      <c r="AH585" s="85" t="s">
        <v>6555</v>
      </c>
      <c r="AI585" s="85"/>
      <c r="AJ585" s="92" t="e">
        <v>#N/A</v>
      </c>
      <c r="AK585" s="85" t="s">
        <v>6556</v>
      </c>
      <c r="AL585" s="85" t="s">
        <v>189</v>
      </c>
      <c r="AM585" s="85" t="s">
        <v>234</v>
      </c>
      <c r="AN585" s="85" t="s">
        <v>400</v>
      </c>
      <c r="AO585" s="85">
        <v>51698679</v>
      </c>
      <c r="AP585" s="85" t="s">
        <v>401</v>
      </c>
      <c r="AQ585" s="85"/>
      <c r="AR585" s="85"/>
      <c r="AS585" s="89">
        <v>46062</v>
      </c>
      <c r="AT585" s="85"/>
      <c r="AU585" s="85"/>
      <c r="AV585" s="85"/>
      <c r="AW585" s="85"/>
      <c r="AX585" s="85" t="s">
        <v>171</v>
      </c>
      <c r="AY585" s="85" t="s">
        <v>147</v>
      </c>
      <c r="AZ585" s="105">
        <v>46029</v>
      </c>
      <c r="BA585" s="105">
        <v>46050</v>
      </c>
      <c r="BB585" s="115">
        <v>63844000</v>
      </c>
      <c r="BC585" s="105">
        <v>46057</v>
      </c>
      <c r="BD585" s="105">
        <v>46387</v>
      </c>
      <c r="BE585" s="105">
        <f t="shared" si="23"/>
        <v>46387</v>
      </c>
      <c r="BF585" s="122"/>
      <c r="BG585" s="85" t="s">
        <v>148</v>
      </c>
      <c r="BH585" s="110">
        <v>5804000</v>
      </c>
      <c r="BI585" s="85"/>
      <c r="BJ585" s="85"/>
      <c r="BK585" s="85"/>
      <c r="BL585" s="85"/>
      <c r="BM585" s="85"/>
      <c r="BN585" s="85"/>
      <c r="BO585" s="85"/>
      <c r="BP585" s="85"/>
      <c r="BQ585" s="85"/>
      <c r="BR585" s="85"/>
      <c r="BS585" s="85"/>
      <c r="BT585" s="85"/>
      <c r="BU585" s="85"/>
      <c r="BV585" s="85"/>
      <c r="BW585" s="85"/>
      <c r="BX585" s="85"/>
      <c r="BY585" s="85"/>
      <c r="BZ585" s="85"/>
      <c r="CA585" s="85"/>
      <c r="CB585" s="85"/>
      <c r="CC585" s="85"/>
      <c r="CD585" s="85"/>
      <c r="CE585" s="85"/>
      <c r="CF585" s="85"/>
      <c r="CG585" s="85"/>
      <c r="CH585" s="85"/>
      <c r="CI585" s="85"/>
      <c r="CJ585" s="85"/>
      <c r="CK585" s="85"/>
      <c r="CL585" s="85">
        <v>0</v>
      </c>
      <c r="CM585" s="110">
        <v>63844000</v>
      </c>
      <c r="CN585" s="85"/>
      <c r="CO585" s="89">
        <v>46387</v>
      </c>
      <c r="CP585" s="89">
        <f t="shared" si="24"/>
        <v>46567</v>
      </c>
      <c r="CQ585" s="115">
        <v>63844000</v>
      </c>
      <c r="CR585" s="85" t="s">
        <v>223</v>
      </c>
      <c r="CS585" s="89">
        <v>46050</v>
      </c>
      <c r="CT585" s="128">
        <v>2546101048602</v>
      </c>
      <c r="CU585" s="85"/>
      <c r="CV585" s="85"/>
      <c r="CW585" s="85" t="s">
        <v>402</v>
      </c>
      <c r="CX585" s="85" t="s">
        <v>203</v>
      </c>
      <c r="CY585" s="85" t="s">
        <v>324</v>
      </c>
      <c r="CZ585" s="85">
        <v>2537</v>
      </c>
      <c r="DA585" s="85" t="s">
        <v>152</v>
      </c>
      <c r="DB585" s="85">
        <v>1</v>
      </c>
      <c r="DC585" s="85" t="s">
        <v>153</v>
      </c>
      <c r="DD585" s="85"/>
      <c r="DE585" s="85"/>
      <c r="DF585" s="85"/>
      <c r="DG585" s="85"/>
      <c r="DH585" s="85"/>
      <c r="DI585" s="85"/>
      <c r="DJ585" s="85"/>
      <c r="DK585" s="85"/>
      <c r="DL585" s="85"/>
      <c r="DM585" s="85"/>
      <c r="DN585" s="85"/>
      <c r="DO585" s="85"/>
      <c r="DP585" s="85"/>
      <c r="DQ585" s="85"/>
      <c r="DR585" s="85"/>
      <c r="DS585" s="85"/>
      <c r="DT585" s="86"/>
      <c r="DU585" s="81"/>
      <c r="DV585" s="72"/>
      <c r="DW585" s="72"/>
      <c r="DX585" s="72"/>
      <c r="DY585" s="72"/>
      <c r="DZ585" s="74"/>
      <c r="EA585" s="68"/>
      <c r="EB585" s="68"/>
      <c r="EC585" s="68"/>
      <c r="ED585" s="68"/>
      <c r="EE585" s="68"/>
      <c r="EF585" s="68"/>
      <c r="EG585" s="68"/>
      <c r="EH585" s="68"/>
      <c r="EI585" s="68"/>
      <c r="EJ585" s="68"/>
      <c r="EK585" s="68"/>
    </row>
    <row r="586" spans="1:141" ht="30" customHeight="1">
      <c r="A586" s="3" t="s">
        <v>6255</v>
      </c>
      <c r="B586" s="84">
        <v>2026</v>
      </c>
      <c r="C586" s="85" t="s">
        <v>6557</v>
      </c>
      <c r="D586" s="85"/>
      <c r="E586" s="85" t="s">
        <v>125</v>
      </c>
      <c r="F586" s="85">
        <v>152648</v>
      </c>
      <c r="G586" s="89">
        <v>46044</v>
      </c>
      <c r="H586" s="85" t="s">
        <v>6558</v>
      </c>
      <c r="I586" s="85" t="s">
        <v>6559</v>
      </c>
      <c r="J586" s="92" t="s">
        <v>6560</v>
      </c>
      <c r="K586" s="92" t="s">
        <v>6561</v>
      </c>
      <c r="L586" s="85" t="s">
        <v>6562</v>
      </c>
      <c r="M586" s="85" t="s">
        <v>6563</v>
      </c>
      <c r="N586" s="85">
        <v>80111700</v>
      </c>
      <c r="O586" s="85" t="s">
        <v>6564</v>
      </c>
      <c r="P586" s="85" t="s">
        <v>6565</v>
      </c>
      <c r="Q586" s="85">
        <v>2146</v>
      </c>
      <c r="R586" s="89">
        <v>46048</v>
      </c>
      <c r="S586" s="85">
        <v>1939</v>
      </c>
      <c r="T586" s="89">
        <v>46052</v>
      </c>
      <c r="U586" s="85" t="s">
        <v>134</v>
      </c>
      <c r="V586" s="85" t="s">
        <v>135</v>
      </c>
      <c r="W586" s="85" t="s">
        <v>136</v>
      </c>
      <c r="X586" s="85">
        <v>1</v>
      </c>
      <c r="Y586" s="85" t="s">
        <v>6566</v>
      </c>
      <c r="Z586" s="85" t="s">
        <v>6562</v>
      </c>
      <c r="AA586" s="85" t="s">
        <v>138</v>
      </c>
      <c r="AB586" s="85" t="s">
        <v>164</v>
      </c>
      <c r="AC586" s="85" t="s">
        <v>1342</v>
      </c>
      <c r="AD586" s="85"/>
      <c r="AE586" s="85">
        <v>87491348</v>
      </c>
      <c r="AF586" s="85">
        <v>1</v>
      </c>
      <c r="AG586" s="89">
        <v>27763</v>
      </c>
      <c r="AH586" s="85" t="s">
        <v>6567</v>
      </c>
      <c r="AI586" s="85" t="e">
        <v>#REF!</v>
      </c>
      <c r="AJ586" s="92">
        <v>3204952454</v>
      </c>
      <c r="AK586" s="85" t="s">
        <v>6568</v>
      </c>
      <c r="AL586" s="85" t="s">
        <v>189</v>
      </c>
      <c r="AM586" s="85" t="s">
        <v>144</v>
      </c>
      <c r="AN586" s="85" t="s">
        <v>1049</v>
      </c>
      <c r="AO586" s="85">
        <v>1010190690</v>
      </c>
      <c r="AP586" s="85" t="s">
        <v>1050</v>
      </c>
      <c r="AQ586" s="85"/>
      <c r="AR586" s="85"/>
      <c r="AS586" s="89">
        <v>46062</v>
      </c>
      <c r="AT586" s="85"/>
      <c r="AU586" s="85"/>
      <c r="AV586" s="85"/>
      <c r="AW586" s="85"/>
      <c r="AX586" s="85" t="s">
        <v>1051</v>
      </c>
      <c r="AY586" s="85" t="s">
        <v>147</v>
      </c>
      <c r="AZ586" s="105">
        <v>46049</v>
      </c>
      <c r="BA586" s="105">
        <v>46049</v>
      </c>
      <c r="BB586" s="115">
        <v>63352000</v>
      </c>
      <c r="BC586" s="105">
        <v>46057</v>
      </c>
      <c r="BD586" s="105">
        <v>46298</v>
      </c>
      <c r="BE586" s="105">
        <f t="shared" si="23"/>
        <v>46298</v>
      </c>
      <c r="BF586" s="122"/>
      <c r="BG586" s="85" t="s">
        <v>929</v>
      </c>
      <c r="BH586" s="110">
        <v>7919000</v>
      </c>
      <c r="BI586" s="85"/>
      <c r="BJ586" s="85"/>
      <c r="BK586" s="85"/>
      <c r="BL586" s="85"/>
      <c r="BM586" s="85"/>
      <c r="BN586" s="85"/>
      <c r="BO586" s="85"/>
      <c r="BP586" s="85"/>
      <c r="BQ586" s="85"/>
      <c r="BR586" s="85"/>
      <c r="BS586" s="85"/>
      <c r="BT586" s="85"/>
      <c r="BU586" s="85"/>
      <c r="BV586" s="85"/>
      <c r="BW586" s="85"/>
      <c r="BX586" s="85"/>
      <c r="BY586" s="85"/>
      <c r="BZ586" s="85"/>
      <c r="CA586" s="85"/>
      <c r="CB586" s="85"/>
      <c r="CC586" s="85"/>
      <c r="CD586" s="85"/>
      <c r="CE586" s="85"/>
      <c r="CF586" s="85"/>
      <c r="CG586" s="85"/>
      <c r="CH586" s="85"/>
      <c r="CI586" s="85"/>
      <c r="CJ586" s="85"/>
      <c r="CK586" s="85"/>
      <c r="CL586" s="85">
        <v>0</v>
      </c>
      <c r="CM586" s="110">
        <v>63352000</v>
      </c>
      <c r="CN586" s="85"/>
      <c r="CO586" s="89">
        <v>46298</v>
      </c>
      <c r="CP586" s="89">
        <f t="shared" si="24"/>
        <v>46478</v>
      </c>
      <c r="CQ586" s="115">
        <v>63352000</v>
      </c>
      <c r="CR586" s="85" t="s">
        <v>5989</v>
      </c>
      <c r="CS586" s="89">
        <v>46056</v>
      </c>
      <c r="CT586" s="128">
        <v>1144101278257</v>
      </c>
      <c r="CU586" s="85"/>
      <c r="CV586" s="85"/>
      <c r="CW586" s="85" t="s">
        <v>6569</v>
      </c>
      <c r="CX586" s="85" t="s">
        <v>1342</v>
      </c>
      <c r="CY586" s="85" t="s">
        <v>2209</v>
      </c>
      <c r="CZ586" s="85">
        <v>2537</v>
      </c>
      <c r="DA586" s="85" t="s">
        <v>152</v>
      </c>
      <c r="DB586" s="85">
        <v>5</v>
      </c>
      <c r="DC586" s="85" t="s">
        <v>153</v>
      </c>
      <c r="DD586" s="85"/>
      <c r="DE586" s="85"/>
      <c r="DF586" s="85"/>
      <c r="DG586" s="85"/>
      <c r="DH586" s="85"/>
      <c r="DI586" s="85"/>
      <c r="DJ586" s="85"/>
      <c r="DK586" s="85"/>
      <c r="DL586" s="85"/>
      <c r="DM586" s="85"/>
      <c r="DN586" s="85"/>
      <c r="DO586" s="85"/>
      <c r="DP586" s="85"/>
      <c r="DQ586" s="85"/>
      <c r="DR586" s="85"/>
      <c r="DS586" s="85"/>
      <c r="DT586" s="86"/>
      <c r="DU586" s="81"/>
      <c r="DV586" s="72"/>
      <c r="DW586" s="72"/>
      <c r="DX586" s="72"/>
      <c r="DY586" s="72"/>
      <c r="DZ586" s="74"/>
      <c r="EA586" s="68"/>
      <c r="EB586" s="68"/>
      <c r="EC586" s="68"/>
      <c r="ED586" s="68"/>
      <c r="EE586" s="68"/>
      <c r="EF586" s="68"/>
      <c r="EG586" s="68"/>
      <c r="EH586" s="68"/>
      <c r="EI586" s="68"/>
      <c r="EJ586" s="68"/>
      <c r="EK586" s="68"/>
    </row>
    <row r="587" spans="1:141" ht="30" customHeight="1">
      <c r="A587" s="3" t="s">
        <v>6255</v>
      </c>
      <c r="B587" s="84">
        <v>2026</v>
      </c>
      <c r="C587" s="85" t="s">
        <v>6557</v>
      </c>
      <c r="D587" s="85"/>
      <c r="E587" s="85" t="s">
        <v>125</v>
      </c>
      <c r="F587" s="85">
        <v>152648</v>
      </c>
      <c r="G587" s="89">
        <v>46036</v>
      </c>
      <c r="H587" s="85" t="s">
        <v>6558</v>
      </c>
      <c r="I587" s="85" t="s">
        <v>6570</v>
      </c>
      <c r="J587" s="92" t="s">
        <v>6571</v>
      </c>
      <c r="K587" s="92" t="s">
        <v>6572</v>
      </c>
      <c r="L587" s="85" t="s">
        <v>1117</v>
      </c>
      <c r="M587" s="85" t="s">
        <v>6563</v>
      </c>
      <c r="N587" s="85">
        <v>80111700</v>
      </c>
      <c r="O587" s="85" t="s">
        <v>6564</v>
      </c>
      <c r="P587" s="85" t="s">
        <v>6573</v>
      </c>
      <c r="Q587" s="85">
        <v>2146</v>
      </c>
      <c r="R587" s="89">
        <v>46048</v>
      </c>
      <c r="S587" s="85">
        <v>1938</v>
      </c>
      <c r="T587" s="89">
        <v>46052</v>
      </c>
      <c r="U587" s="85" t="s">
        <v>134</v>
      </c>
      <c r="V587" s="85" t="s">
        <v>135</v>
      </c>
      <c r="W587" s="85" t="s">
        <v>136</v>
      </c>
      <c r="X587" s="85">
        <v>1</v>
      </c>
      <c r="Y587" s="85" t="s">
        <v>6566</v>
      </c>
      <c r="Z587" s="85" t="s">
        <v>1117</v>
      </c>
      <c r="AA587" s="85" t="s">
        <v>138</v>
      </c>
      <c r="AB587" s="85" t="s">
        <v>164</v>
      </c>
      <c r="AC587" s="85" t="s">
        <v>203</v>
      </c>
      <c r="AD587" s="85"/>
      <c r="AE587" s="85">
        <v>79939839</v>
      </c>
      <c r="AF587" s="85">
        <v>0</v>
      </c>
      <c r="AG587" s="89">
        <v>28081</v>
      </c>
      <c r="AH587" s="85" t="s">
        <v>6574</v>
      </c>
      <c r="AI587" s="85"/>
      <c r="AJ587" s="92">
        <v>3175862309</v>
      </c>
      <c r="AK587" s="85" t="s">
        <v>1123</v>
      </c>
      <c r="AL587" s="85" t="s">
        <v>258</v>
      </c>
      <c r="AM587" s="85" t="s">
        <v>234</v>
      </c>
      <c r="AN587" s="85" t="s">
        <v>1049</v>
      </c>
      <c r="AO587" s="85">
        <v>1010190690</v>
      </c>
      <c r="AP587" s="85" t="s">
        <v>1050</v>
      </c>
      <c r="AQ587" s="85"/>
      <c r="AR587" s="85"/>
      <c r="AS587" s="89">
        <v>46062</v>
      </c>
      <c r="AT587" s="85"/>
      <c r="AU587" s="85"/>
      <c r="AV587" s="85"/>
      <c r="AW587" s="85"/>
      <c r="AX587" s="85" t="s">
        <v>1051</v>
      </c>
      <c r="AY587" s="85" t="s">
        <v>147</v>
      </c>
      <c r="AZ587" s="105">
        <v>46049</v>
      </c>
      <c r="BA587" s="105">
        <v>46049</v>
      </c>
      <c r="BB587" s="115">
        <v>63352000</v>
      </c>
      <c r="BC587" s="105">
        <v>46052</v>
      </c>
      <c r="BD587" s="105">
        <v>46294</v>
      </c>
      <c r="BE587" s="105">
        <f t="shared" si="23"/>
        <v>46294</v>
      </c>
      <c r="BF587" s="122"/>
      <c r="BG587" s="85" t="s">
        <v>929</v>
      </c>
      <c r="BH587" s="110">
        <v>7919000</v>
      </c>
      <c r="BI587" s="85"/>
      <c r="BJ587" s="85"/>
      <c r="BK587" s="85"/>
      <c r="BL587" s="85"/>
      <c r="BM587" s="85"/>
      <c r="BN587" s="85"/>
      <c r="BO587" s="85"/>
      <c r="BP587" s="85"/>
      <c r="BQ587" s="85"/>
      <c r="BR587" s="85"/>
      <c r="BS587" s="85"/>
      <c r="BT587" s="85"/>
      <c r="BU587" s="85"/>
      <c r="BV587" s="85"/>
      <c r="BW587" s="85"/>
      <c r="BX587" s="85"/>
      <c r="BY587" s="85"/>
      <c r="BZ587" s="85"/>
      <c r="CA587" s="85"/>
      <c r="CB587" s="85"/>
      <c r="CC587" s="85"/>
      <c r="CD587" s="85"/>
      <c r="CE587" s="85"/>
      <c r="CF587" s="85"/>
      <c r="CG587" s="85"/>
      <c r="CH587" s="85"/>
      <c r="CI587" s="85"/>
      <c r="CJ587" s="85"/>
      <c r="CK587" s="85"/>
      <c r="CL587" s="85">
        <v>0</v>
      </c>
      <c r="CM587" s="110">
        <v>63352000</v>
      </c>
      <c r="CN587" s="85"/>
      <c r="CO587" s="89">
        <v>46294</v>
      </c>
      <c r="CP587" s="89">
        <f t="shared" si="24"/>
        <v>46474</v>
      </c>
      <c r="CQ587" s="115">
        <v>63352000</v>
      </c>
      <c r="CR587" s="85" t="s">
        <v>223</v>
      </c>
      <c r="CS587" s="89">
        <v>46050</v>
      </c>
      <c r="CT587" s="128">
        <v>1446101166478</v>
      </c>
      <c r="CU587" s="85"/>
      <c r="CV587" s="85"/>
      <c r="CW587" s="85" t="s">
        <v>6569</v>
      </c>
      <c r="CX587" s="85" t="s">
        <v>203</v>
      </c>
      <c r="CY587" s="85" t="s">
        <v>245</v>
      </c>
      <c r="CZ587" s="85">
        <v>2537</v>
      </c>
      <c r="DA587" s="85" t="s">
        <v>152</v>
      </c>
      <c r="DB587" s="85">
        <v>5</v>
      </c>
      <c r="DC587" s="85" t="s">
        <v>153</v>
      </c>
      <c r="DD587" s="85"/>
      <c r="DE587" s="85"/>
      <c r="DF587" s="85"/>
      <c r="DG587" s="85"/>
      <c r="DH587" s="85"/>
      <c r="DI587" s="85"/>
      <c r="DJ587" s="85"/>
      <c r="DK587" s="85"/>
      <c r="DL587" s="85"/>
      <c r="DM587" s="85"/>
      <c r="DN587" s="85"/>
      <c r="DO587" s="85"/>
      <c r="DP587" s="85"/>
      <c r="DQ587" s="85"/>
      <c r="DR587" s="85"/>
      <c r="DS587" s="85"/>
      <c r="DT587" s="86"/>
      <c r="DU587" s="81"/>
      <c r="DV587" s="72"/>
      <c r="DW587" s="72"/>
      <c r="DX587" s="72"/>
      <c r="DY587" s="72"/>
      <c r="DZ587" s="74"/>
      <c r="EA587" s="68"/>
      <c r="EB587" s="68"/>
      <c r="EC587" s="68"/>
      <c r="ED587" s="68"/>
      <c r="EE587" s="68"/>
      <c r="EF587" s="68"/>
      <c r="EG587" s="68"/>
      <c r="EH587" s="68"/>
      <c r="EI587" s="68"/>
      <c r="EJ587" s="68"/>
      <c r="EK587" s="68"/>
    </row>
    <row r="588" spans="1:141" ht="30" customHeight="1">
      <c r="A588" s="3" t="s">
        <v>6255</v>
      </c>
      <c r="B588" s="84">
        <v>2026</v>
      </c>
      <c r="C588" s="85" t="s">
        <v>6575</v>
      </c>
      <c r="D588" s="85"/>
      <c r="E588" s="85" t="s">
        <v>125</v>
      </c>
      <c r="F588" s="85">
        <v>147350</v>
      </c>
      <c r="G588" s="89">
        <v>46050</v>
      </c>
      <c r="H588" s="85" t="s">
        <v>3740</v>
      </c>
      <c r="I588" s="85" t="s">
        <v>6576</v>
      </c>
      <c r="J588" s="92" t="s">
        <v>6577</v>
      </c>
      <c r="K588" s="92" t="s">
        <v>6578</v>
      </c>
      <c r="L588" s="85" t="s">
        <v>6579</v>
      </c>
      <c r="M588" s="85" t="s">
        <v>3745</v>
      </c>
      <c r="N588" s="85">
        <v>80111700</v>
      </c>
      <c r="O588" s="85" t="s">
        <v>3746</v>
      </c>
      <c r="P588" s="85" t="s">
        <v>6580</v>
      </c>
      <c r="Q588" s="85">
        <v>155</v>
      </c>
      <c r="R588" s="89">
        <v>46030</v>
      </c>
      <c r="S588" s="85">
        <v>1903</v>
      </c>
      <c r="T588" s="89">
        <v>46051</v>
      </c>
      <c r="U588" s="85" t="s">
        <v>3609</v>
      </c>
      <c r="V588" s="85" t="s">
        <v>135</v>
      </c>
      <c r="W588" s="85" t="s">
        <v>460</v>
      </c>
      <c r="X588" s="85">
        <v>1</v>
      </c>
      <c r="Y588" s="85" t="s">
        <v>3760</v>
      </c>
      <c r="Z588" s="85" t="s">
        <v>6579</v>
      </c>
      <c r="AA588" s="85" t="s">
        <v>138</v>
      </c>
      <c r="AB588" s="85" t="s">
        <v>164</v>
      </c>
      <c r="AC588" s="85" t="s">
        <v>461</v>
      </c>
      <c r="AD588" s="85"/>
      <c r="AE588" s="85">
        <v>1003710488</v>
      </c>
      <c r="AF588" s="85">
        <v>9</v>
      </c>
      <c r="AG588" s="89">
        <v>37124</v>
      </c>
      <c r="AH588" s="85" t="s">
        <v>6581</v>
      </c>
      <c r="AI588" s="85" t="e">
        <v>#REF!</v>
      </c>
      <c r="AJ588" s="92">
        <v>3046420462</v>
      </c>
      <c r="AK588" s="85" t="s">
        <v>6582</v>
      </c>
      <c r="AL588" s="85" t="s">
        <v>189</v>
      </c>
      <c r="AM588" s="85" t="s">
        <v>234</v>
      </c>
      <c r="AN588" s="85" t="s">
        <v>3712</v>
      </c>
      <c r="AO588" s="85">
        <v>79553844</v>
      </c>
      <c r="AP588" s="85" t="s">
        <v>3713</v>
      </c>
      <c r="AQ588" s="85"/>
      <c r="AR588" s="85"/>
      <c r="AS588" s="89">
        <v>46062</v>
      </c>
      <c r="AT588" s="85"/>
      <c r="AU588" s="85"/>
      <c r="AV588" s="85"/>
      <c r="AW588" s="85"/>
      <c r="AX588" s="85" t="s">
        <v>3714</v>
      </c>
      <c r="AY588" s="85" t="s">
        <v>147</v>
      </c>
      <c r="AZ588" s="105">
        <v>46031</v>
      </c>
      <c r="BA588" s="105">
        <v>46049</v>
      </c>
      <c r="BB588" s="115">
        <v>17000000</v>
      </c>
      <c r="BC588" s="105">
        <v>46055</v>
      </c>
      <c r="BD588" s="105">
        <v>46296</v>
      </c>
      <c r="BE588" s="105">
        <f t="shared" si="23"/>
        <v>46296</v>
      </c>
      <c r="BF588" s="122"/>
      <c r="BG588" s="85" t="s">
        <v>929</v>
      </c>
      <c r="BH588" s="110">
        <v>2125000</v>
      </c>
      <c r="BI588" s="85"/>
      <c r="BJ588" s="85"/>
      <c r="BK588" s="85"/>
      <c r="BL588" s="85"/>
      <c r="BM588" s="85"/>
      <c r="BN588" s="85"/>
      <c r="BO588" s="85"/>
      <c r="BP588" s="85"/>
      <c r="BQ588" s="85"/>
      <c r="BR588" s="85"/>
      <c r="BS588" s="85"/>
      <c r="BT588" s="85"/>
      <c r="BU588" s="85"/>
      <c r="BV588" s="85"/>
      <c r="BW588" s="85"/>
      <c r="BX588" s="85"/>
      <c r="BY588" s="85"/>
      <c r="BZ588" s="85"/>
      <c r="CA588" s="85"/>
      <c r="CB588" s="85"/>
      <c r="CC588" s="85"/>
      <c r="CD588" s="85"/>
      <c r="CE588" s="85"/>
      <c r="CF588" s="85"/>
      <c r="CG588" s="85"/>
      <c r="CH588" s="85"/>
      <c r="CI588" s="85"/>
      <c r="CJ588" s="85"/>
      <c r="CK588" s="85"/>
      <c r="CL588" s="85">
        <v>0</v>
      </c>
      <c r="CM588" s="110">
        <v>17000000</v>
      </c>
      <c r="CN588" s="85"/>
      <c r="CO588" s="89">
        <v>46296</v>
      </c>
      <c r="CP588" s="89">
        <f t="shared" si="24"/>
        <v>46476</v>
      </c>
      <c r="CQ588" s="115">
        <v>17000000</v>
      </c>
      <c r="CR588" s="85" t="s">
        <v>223</v>
      </c>
      <c r="CS588" s="89">
        <v>46049</v>
      </c>
      <c r="CT588" s="128">
        <v>2146101135996</v>
      </c>
      <c r="CU588" s="85"/>
      <c r="CV588" s="85"/>
      <c r="CW588" s="85" t="s">
        <v>3752</v>
      </c>
      <c r="CX588" s="85" t="s">
        <v>461</v>
      </c>
      <c r="CY588" s="85" t="s">
        <v>957</v>
      </c>
      <c r="CZ588" s="85">
        <v>2583</v>
      </c>
      <c r="DA588" s="85" t="s">
        <v>3614</v>
      </c>
      <c r="DB588" s="85">
        <v>5</v>
      </c>
      <c r="DC588" s="85" t="s">
        <v>153</v>
      </c>
      <c r="DD588" s="85"/>
      <c r="DE588" s="85"/>
      <c r="DF588" s="85"/>
      <c r="DG588" s="85"/>
      <c r="DH588" s="85"/>
      <c r="DI588" s="85"/>
      <c r="DJ588" s="85"/>
      <c r="DK588" s="85"/>
      <c r="DL588" s="85"/>
      <c r="DM588" s="85"/>
      <c r="DN588" s="85"/>
      <c r="DO588" s="85"/>
      <c r="DP588" s="85"/>
      <c r="DQ588" s="85"/>
      <c r="DR588" s="85"/>
      <c r="DS588" s="85"/>
      <c r="DT588" s="86"/>
      <c r="DU588" s="81"/>
      <c r="DV588" s="72"/>
      <c r="DW588" s="72"/>
      <c r="DX588" s="72"/>
      <c r="DY588" s="72"/>
      <c r="DZ588" s="74"/>
      <c r="EA588" s="68"/>
      <c r="EB588" s="68"/>
      <c r="EC588" s="68"/>
      <c r="ED588" s="68"/>
      <c r="EE588" s="68"/>
      <c r="EF588" s="68"/>
      <c r="EG588" s="68"/>
      <c r="EH588" s="68"/>
      <c r="EI588" s="68"/>
      <c r="EJ588" s="68"/>
      <c r="EK588" s="68"/>
    </row>
    <row r="589" spans="1:141" ht="30" customHeight="1">
      <c r="A589" s="3" t="s">
        <v>6255</v>
      </c>
      <c r="B589" s="84">
        <v>2026</v>
      </c>
      <c r="C589" s="85" t="s">
        <v>6583</v>
      </c>
      <c r="D589" s="85"/>
      <c r="E589" s="85" t="s">
        <v>125</v>
      </c>
      <c r="F589" s="85">
        <v>147350</v>
      </c>
      <c r="G589" s="89">
        <v>46033</v>
      </c>
      <c r="H589" s="85" t="s">
        <v>3740</v>
      </c>
      <c r="I589" s="85" t="s">
        <v>6584</v>
      </c>
      <c r="J589" s="92" t="s">
        <v>6585</v>
      </c>
      <c r="K589" s="92" t="s">
        <v>6586</v>
      </c>
      <c r="L589" s="85" t="s">
        <v>6587</v>
      </c>
      <c r="M589" s="85" t="s">
        <v>3745</v>
      </c>
      <c r="N589" s="85">
        <v>80111700</v>
      </c>
      <c r="O589" s="85" t="s">
        <v>3746</v>
      </c>
      <c r="P589" s="85" t="s">
        <v>6588</v>
      </c>
      <c r="Q589" s="85">
        <v>155</v>
      </c>
      <c r="R589" s="89">
        <v>46030</v>
      </c>
      <c r="S589" s="85">
        <v>1973</v>
      </c>
      <c r="T589" s="89">
        <v>46055</v>
      </c>
      <c r="U589" s="85" t="s">
        <v>3609</v>
      </c>
      <c r="V589" s="85" t="s">
        <v>135</v>
      </c>
      <c r="W589" s="85" t="s">
        <v>460</v>
      </c>
      <c r="X589" s="85">
        <v>1</v>
      </c>
      <c r="Y589" s="85" t="s">
        <v>3760</v>
      </c>
      <c r="Z589" s="85" t="s">
        <v>6587</v>
      </c>
      <c r="AA589" s="85" t="s">
        <v>138</v>
      </c>
      <c r="AB589" s="85" t="s">
        <v>139</v>
      </c>
      <c r="AC589" s="85" t="s">
        <v>461</v>
      </c>
      <c r="AD589" s="85"/>
      <c r="AE589" s="85">
        <v>20679450</v>
      </c>
      <c r="AF589" s="85">
        <v>9</v>
      </c>
      <c r="AG589" s="89">
        <v>26889</v>
      </c>
      <c r="AH589" s="85" t="s">
        <v>6589</v>
      </c>
      <c r="AI589" s="85"/>
      <c r="AJ589" s="92" t="e">
        <v>#N/A</v>
      </c>
      <c r="AK589" s="85" t="s">
        <v>6590</v>
      </c>
      <c r="AL589" s="85" t="s">
        <v>168</v>
      </c>
      <c r="AM589" s="85" t="s">
        <v>234</v>
      </c>
      <c r="AN589" s="85" t="s">
        <v>3712</v>
      </c>
      <c r="AO589" s="85">
        <v>79553844</v>
      </c>
      <c r="AP589" s="85" t="s">
        <v>3713</v>
      </c>
      <c r="AQ589" s="85"/>
      <c r="AR589" s="85"/>
      <c r="AS589" s="89">
        <v>46062</v>
      </c>
      <c r="AT589" s="85"/>
      <c r="AU589" s="85"/>
      <c r="AV589" s="85"/>
      <c r="AW589" s="85"/>
      <c r="AX589" s="85" t="s">
        <v>3714</v>
      </c>
      <c r="AY589" s="85" t="s">
        <v>147</v>
      </c>
      <c r="AZ589" s="105">
        <v>46031</v>
      </c>
      <c r="BA589" s="105">
        <v>46052</v>
      </c>
      <c r="BB589" s="115">
        <v>17000000</v>
      </c>
      <c r="BC589" s="105">
        <v>46056</v>
      </c>
      <c r="BD589" s="105">
        <v>46297</v>
      </c>
      <c r="BE589" s="105">
        <f t="shared" si="23"/>
        <v>46297</v>
      </c>
      <c r="BF589" s="122"/>
      <c r="BG589" s="85" t="s">
        <v>929</v>
      </c>
      <c r="BH589" s="110">
        <v>2125000</v>
      </c>
      <c r="BI589" s="85"/>
      <c r="BJ589" s="85"/>
      <c r="BK589" s="85"/>
      <c r="BL589" s="85"/>
      <c r="BM589" s="85"/>
      <c r="BN589" s="85"/>
      <c r="BO589" s="85"/>
      <c r="BP589" s="85"/>
      <c r="BQ589" s="85"/>
      <c r="BR589" s="85"/>
      <c r="BS589" s="85"/>
      <c r="BT589" s="85"/>
      <c r="BU589" s="85"/>
      <c r="BV589" s="85"/>
      <c r="BW589" s="85"/>
      <c r="BX589" s="85"/>
      <c r="BY589" s="85"/>
      <c r="BZ589" s="85"/>
      <c r="CA589" s="85"/>
      <c r="CB589" s="85"/>
      <c r="CC589" s="85"/>
      <c r="CD589" s="85"/>
      <c r="CE589" s="85"/>
      <c r="CF589" s="85"/>
      <c r="CG589" s="85"/>
      <c r="CH589" s="85"/>
      <c r="CI589" s="85"/>
      <c r="CJ589" s="85"/>
      <c r="CK589" s="85"/>
      <c r="CL589" s="85">
        <v>0</v>
      </c>
      <c r="CM589" s="110">
        <v>17000000</v>
      </c>
      <c r="CN589" s="85"/>
      <c r="CO589" s="89">
        <v>46297</v>
      </c>
      <c r="CP589" s="89">
        <f t="shared" si="24"/>
        <v>46477</v>
      </c>
      <c r="CQ589" s="115">
        <v>17000000</v>
      </c>
      <c r="CR589" s="85" t="s">
        <v>223</v>
      </c>
      <c r="CS589" s="89">
        <v>46052</v>
      </c>
      <c r="CT589" s="128">
        <v>1146101106317</v>
      </c>
      <c r="CU589" s="85"/>
      <c r="CV589" s="85"/>
      <c r="CW589" s="85" t="s">
        <v>3752</v>
      </c>
      <c r="CX589" s="85" t="s">
        <v>461</v>
      </c>
      <c r="CY589" s="85" t="s">
        <v>957</v>
      </c>
      <c r="CZ589" s="85">
        <v>2583</v>
      </c>
      <c r="DA589" s="85" t="s">
        <v>3614</v>
      </c>
      <c r="DB589" s="85">
        <v>5</v>
      </c>
      <c r="DC589" s="85" t="s">
        <v>153</v>
      </c>
      <c r="DD589" s="85"/>
      <c r="DE589" s="85"/>
      <c r="DF589" s="85"/>
      <c r="DG589" s="85"/>
      <c r="DH589" s="85"/>
      <c r="DI589" s="85"/>
      <c r="DJ589" s="85"/>
      <c r="DK589" s="85"/>
      <c r="DL589" s="85"/>
      <c r="DM589" s="85"/>
      <c r="DN589" s="85"/>
      <c r="DO589" s="85"/>
      <c r="DP589" s="85"/>
      <c r="DQ589" s="85"/>
      <c r="DR589" s="85"/>
      <c r="DS589" s="85"/>
      <c r="DT589" s="86"/>
      <c r="DU589" s="81"/>
      <c r="DV589" s="72"/>
      <c r="DW589" s="72"/>
      <c r="DX589" s="72"/>
      <c r="DY589" s="72"/>
      <c r="DZ589" s="74"/>
      <c r="EA589" s="68"/>
      <c r="EB589" s="68"/>
      <c r="EC589" s="68"/>
      <c r="ED589" s="68"/>
      <c r="EE589" s="68"/>
      <c r="EF589" s="68"/>
      <c r="EG589" s="68"/>
      <c r="EH589" s="68"/>
      <c r="EI589" s="68"/>
      <c r="EJ589" s="68"/>
      <c r="EK589" s="68"/>
    </row>
    <row r="590" spans="1:141" ht="30" customHeight="1">
      <c r="A590" s="3" t="s">
        <v>6255</v>
      </c>
      <c r="B590" s="84">
        <v>2026</v>
      </c>
      <c r="C590" s="85" t="s">
        <v>6591</v>
      </c>
      <c r="D590" s="85"/>
      <c r="E590" s="85" t="s">
        <v>125</v>
      </c>
      <c r="F590" s="85">
        <v>145682</v>
      </c>
      <c r="G590" s="89">
        <v>46045</v>
      </c>
      <c r="H590" s="85" t="s">
        <v>6592</v>
      </c>
      <c r="I590" s="85" t="s">
        <v>6593</v>
      </c>
      <c r="J590" s="92" t="s">
        <v>6594</v>
      </c>
      <c r="K590" s="92" t="s">
        <v>6595</v>
      </c>
      <c r="L590" s="85" t="s">
        <v>6596</v>
      </c>
      <c r="M590" s="85" t="s">
        <v>6597</v>
      </c>
      <c r="N590" s="85">
        <v>80111700</v>
      </c>
      <c r="O590" s="85" t="s">
        <v>6598</v>
      </c>
      <c r="P590" s="85" t="s">
        <v>6599</v>
      </c>
      <c r="Q590" s="85">
        <v>55</v>
      </c>
      <c r="R590" s="89">
        <v>46028</v>
      </c>
      <c r="S590" s="85">
        <v>1816</v>
      </c>
      <c r="T590" s="89">
        <v>46048</v>
      </c>
      <c r="U590" s="85" t="s">
        <v>134</v>
      </c>
      <c r="V590" s="85" t="s">
        <v>135</v>
      </c>
      <c r="W590" s="85" t="s">
        <v>136</v>
      </c>
      <c r="X590" s="85">
        <v>1</v>
      </c>
      <c r="Y590" s="85" t="s">
        <v>6600</v>
      </c>
      <c r="Z590" s="85" t="s">
        <v>6596</v>
      </c>
      <c r="AA590" s="85" t="s">
        <v>138</v>
      </c>
      <c r="AB590" s="85" t="s">
        <v>139</v>
      </c>
      <c r="AC590" s="85" t="s">
        <v>203</v>
      </c>
      <c r="AD590" s="85"/>
      <c r="AE590" s="85">
        <v>1016063720</v>
      </c>
      <c r="AF590" s="85">
        <v>4</v>
      </c>
      <c r="AG590" s="89">
        <v>34310</v>
      </c>
      <c r="AH590" s="85" t="s">
        <v>6601</v>
      </c>
      <c r="AI590" s="85"/>
      <c r="AJ590" s="92" t="e">
        <v>#N/A</v>
      </c>
      <c r="AK590" s="85" t="s">
        <v>6602</v>
      </c>
      <c r="AL590" s="85" t="s">
        <v>642</v>
      </c>
      <c r="AM590" s="85" t="s">
        <v>234</v>
      </c>
      <c r="AN590" s="85" t="s">
        <v>145</v>
      </c>
      <c r="AO590" s="85">
        <v>0</v>
      </c>
      <c r="AP590" s="85" t="e">
        <v>#N/A</v>
      </c>
      <c r="AQ590" s="85"/>
      <c r="AR590" s="85"/>
      <c r="AS590" s="89">
        <v>46062</v>
      </c>
      <c r="AT590" s="85"/>
      <c r="AU590" s="85"/>
      <c r="AV590" s="85"/>
      <c r="AW590" s="85"/>
      <c r="AX590" s="85" t="s">
        <v>146</v>
      </c>
      <c r="AY590" s="85" t="s">
        <v>147</v>
      </c>
      <c r="AZ590" s="105" t="e">
        <v>#N/A</v>
      </c>
      <c r="BA590" s="105">
        <v>46044</v>
      </c>
      <c r="BB590" s="115">
        <v>64460000</v>
      </c>
      <c r="BC590" s="105">
        <v>46048</v>
      </c>
      <c r="BD590" s="105">
        <v>46381</v>
      </c>
      <c r="BE590" s="105">
        <f t="shared" si="23"/>
        <v>46381</v>
      </c>
      <c r="BF590" s="122"/>
      <c r="BG590" s="85" t="s">
        <v>148</v>
      </c>
      <c r="BH590" s="110">
        <v>5860000</v>
      </c>
      <c r="BI590" s="85"/>
      <c r="BJ590" s="85"/>
      <c r="BK590" s="85"/>
      <c r="BL590" s="85"/>
      <c r="BM590" s="85"/>
      <c r="BN590" s="85"/>
      <c r="BO590" s="85"/>
      <c r="BP590" s="85"/>
      <c r="BQ590" s="85"/>
      <c r="BR590" s="85"/>
      <c r="BS590" s="85"/>
      <c r="BT590" s="85"/>
      <c r="BU590" s="85"/>
      <c r="BV590" s="85"/>
      <c r="BW590" s="85"/>
      <c r="BX590" s="85"/>
      <c r="BY590" s="85"/>
      <c r="BZ590" s="85"/>
      <c r="CA590" s="85"/>
      <c r="CB590" s="85"/>
      <c r="CC590" s="85"/>
      <c r="CD590" s="85"/>
      <c r="CE590" s="85"/>
      <c r="CF590" s="85"/>
      <c r="CG590" s="85"/>
      <c r="CH590" s="85"/>
      <c r="CI590" s="85"/>
      <c r="CJ590" s="85"/>
      <c r="CK590" s="85"/>
      <c r="CL590" s="85">
        <v>0</v>
      </c>
      <c r="CM590" s="110">
        <v>64460000</v>
      </c>
      <c r="CN590" s="85"/>
      <c r="CO590" s="89">
        <v>46381</v>
      </c>
      <c r="CP590" s="89">
        <f t="shared" si="24"/>
        <v>46561</v>
      </c>
      <c r="CQ590" s="115">
        <v>64460000</v>
      </c>
      <c r="CR590" s="85" t="s">
        <v>172</v>
      </c>
      <c r="CS590" s="89">
        <v>46044</v>
      </c>
      <c r="CT590" s="128" t="s">
        <v>6603</v>
      </c>
      <c r="CU590" s="85"/>
      <c r="CV590" s="85"/>
      <c r="CW590" s="85" t="s">
        <v>6604</v>
      </c>
      <c r="CX590" s="85" t="s">
        <v>203</v>
      </c>
      <c r="CY590" s="85" t="s">
        <v>6605</v>
      </c>
      <c r="CZ590" s="85">
        <v>2537</v>
      </c>
      <c r="DA590" s="85" t="s">
        <v>152</v>
      </c>
      <c r="DB590" s="85">
        <v>1</v>
      </c>
      <c r="DC590" s="85" t="s">
        <v>153</v>
      </c>
      <c r="DD590" s="85"/>
      <c r="DE590" s="85"/>
      <c r="DF590" s="85"/>
      <c r="DG590" s="85"/>
      <c r="DH590" s="85"/>
      <c r="DI590" s="85"/>
      <c r="DJ590" s="85"/>
      <c r="DK590" s="85"/>
      <c r="DL590" s="85"/>
      <c r="DM590" s="85"/>
      <c r="DN590" s="85"/>
      <c r="DO590" s="85"/>
      <c r="DP590" s="85"/>
      <c r="DQ590" s="85"/>
      <c r="DR590" s="85"/>
      <c r="DS590" s="85"/>
      <c r="DT590" s="86"/>
      <c r="DU590" s="81"/>
      <c r="DV590" s="72"/>
      <c r="DW590" s="72"/>
      <c r="DX590" s="72"/>
      <c r="DY590" s="72"/>
      <c r="DZ590" s="74"/>
      <c r="EA590" s="68"/>
      <c r="EB590" s="68"/>
      <c r="EC590" s="68"/>
      <c r="ED590" s="68"/>
      <c r="EE590" s="68"/>
      <c r="EF590" s="68"/>
      <c r="EG590" s="68"/>
      <c r="EH590" s="68"/>
      <c r="EI590" s="68"/>
      <c r="EJ590" s="68"/>
      <c r="EK590" s="68"/>
    </row>
    <row r="591" spans="1:141" ht="30" customHeight="1">
      <c r="A591" s="3" t="s">
        <v>6255</v>
      </c>
      <c r="B591" s="84">
        <v>2026</v>
      </c>
      <c r="C591" s="85" t="s">
        <v>6606</v>
      </c>
      <c r="D591" s="85"/>
      <c r="E591" s="85" t="s">
        <v>125</v>
      </c>
      <c r="F591" s="85">
        <v>145410</v>
      </c>
      <c r="G591" s="89">
        <v>46033</v>
      </c>
      <c r="H591" s="85" t="s">
        <v>1180</v>
      </c>
      <c r="I591" s="85" t="s">
        <v>6607</v>
      </c>
      <c r="J591" s="92" t="s">
        <v>6608</v>
      </c>
      <c r="K591" s="92" t="s">
        <v>6609</v>
      </c>
      <c r="L591" s="85" t="s">
        <v>6610</v>
      </c>
      <c r="M591" s="85" t="s">
        <v>1185</v>
      </c>
      <c r="N591" s="85">
        <v>80111700</v>
      </c>
      <c r="O591" s="85" t="s">
        <v>1186</v>
      </c>
      <c r="P591" s="85" t="s">
        <v>6611</v>
      </c>
      <c r="Q591" s="85">
        <v>162</v>
      </c>
      <c r="R591" s="89">
        <v>46031</v>
      </c>
      <c r="S591" s="85">
        <v>1887</v>
      </c>
      <c r="T591" s="89">
        <v>46050</v>
      </c>
      <c r="U591" s="85" t="s">
        <v>134</v>
      </c>
      <c r="V591" s="85" t="s">
        <v>135</v>
      </c>
      <c r="W591" s="85" t="s">
        <v>136</v>
      </c>
      <c r="X591" s="85">
        <v>1</v>
      </c>
      <c r="Y591" s="85" t="s">
        <v>1188</v>
      </c>
      <c r="Z591" s="85" t="s">
        <v>6610</v>
      </c>
      <c r="AA591" s="85" t="s">
        <v>138</v>
      </c>
      <c r="AB591" s="85" t="s">
        <v>164</v>
      </c>
      <c r="AC591" s="85" t="s">
        <v>203</v>
      </c>
      <c r="AD591" s="85"/>
      <c r="AE591" s="85">
        <v>78110568</v>
      </c>
      <c r="AF591" s="85">
        <v>7</v>
      </c>
      <c r="AG591" s="89">
        <v>25889</v>
      </c>
      <c r="AH591" s="85" t="s">
        <v>6612</v>
      </c>
      <c r="AI591" s="85"/>
      <c r="AJ591" s="92" t="e">
        <v>#N/A</v>
      </c>
      <c r="AK591" s="85" t="s">
        <v>6613</v>
      </c>
      <c r="AL591" s="85" t="s">
        <v>189</v>
      </c>
      <c r="AM591" s="85" t="s">
        <v>234</v>
      </c>
      <c r="AN591" s="85" t="s">
        <v>1049</v>
      </c>
      <c r="AO591" s="85">
        <v>1010190690</v>
      </c>
      <c r="AP591" s="85" t="s">
        <v>1050</v>
      </c>
      <c r="AQ591" s="85"/>
      <c r="AR591" s="85"/>
      <c r="AS591" s="89">
        <v>46062</v>
      </c>
      <c r="AT591" s="85"/>
      <c r="AU591" s="85"/>
      <c r="AV591" s="85"/>
      <c r="AW591" s="85"/>
      <c r="AX591" s="85" t="s">
        <v>1051</v>
      </c>
      <c r="AY591" s="85" t="s">
        <v>147</v>
      </c>
      <c r="AZ591" s="105">
        <v>46035</v>
      </c>
      <c r="BA591" s="105">
        <v>46049</v>
      </c>
      <c r="BB591" s="115">
        <v>46432000</v>
      </c>
      <c r="BC591" s="105">
        <v>46051</v>
      </c>
      <c r="BD591" s="105">
        <v>46295</v>
      </c>
      <c r="BE591" s="105">
        <f t="shared" si="23"/>
        <v>46295</v>
      </c>
      <c r="BF591" s="122"/>
      <c r="BG591" s="85" t="s">
        <v>929</v>
      </c>
      <c r="BH591" s="110">
        <v>5804000</v>
      </c>
      <c r="BI591" s="85"/>
      <c r="BJ591" s="85"/>
      <c r="BK591" s="85"/>
      <c r="BL591" s="85"/>
      <c r="BM591" s="85"/>
      <c r="BN591" s="85"/>
      <c r="BO591" s="85"/>
      <c r="BP591" s="85"/>
      <c r="BQ591" s="85"/>
      <c r="BR591" s="85"/>
      <c r="BS591" s="85"/>
      <c r="BT591" s="85"/>
      <c r="BU591" s="85"/>
      <c r="BV591" s="85"/>
      <c r="BW591" s="85"/>
      <c r="BX591" s="85"/>
      <c r="BY591" s="85"/>
      <c r="BZ591" s="85"/>
      <c r="CA591" s="85"/>
      <c r="CB591" s="85"/>
      <c r="CC591" s="85"/>
      <c r="CD591" s="85"/>
      <c r="CE591" s="85"/>
      <c r="CF591" s="85"/>
      <c r="CG591" s="85"/>
      <c r="CH591" s="85"/>
      <c r="CI591" s="85"/>
      <c r="CJ591" s="85"/>
      <c r="CK591" s="85"/>
      <c r="CL591" s="85">
        <v>0</v>
      </c>
      <c r="CM591" s="110">
        <v>46432000</v>
      </c>
      <c r="CN591" s="85"/>
      <c r="CO591" s="89">
        <v>46295</v>
      </c>
      <c r="CP591" s="89">
        <f t="shared" si="24"/>
        <v>46475</v>
      </c>
      <c r="CQ591" s="115">
        <v>46432000</v>
      </c>
      <c r="CR591" s="85" t="s">
        <v>223</v>
      </c>
      <c r="CS591" s="89">
        <v>46049</v>
      </c>
      <c r="CT591" s="128">
        <v>3344101272694</v>
      </c>
      <c r="CU591" s="85"/>
      <c r="CV591" s="85"/>
      <c r="CW591" s="85" t="s">
        <v>1192</v>
      </c>
      <c r="CX591" s="85" t="s">
        <v>203</v>
      </c>
      <c r="CY591" s="85" t="s">
        <v>957</v>
      </c>
      <c r="CZ591" s="85">
        <v>2537</v>
      </c>
      <c r="DA591" s="85" t="s">
        <v>152</v>
      </c>
      <c r="DB591" s="85">
        <v>1</v>
      </c>
      <c r="DC591" s="85" t="s">
        <v>153</v>
      </c>
      <c r="DD591" s="85"/>
      <c r="DE591" s="85"/>
      <c r="DF591" s="85"/>
      <c r="DG591" s="85"/>
      <c r="DH591" s="85"/>
      <c r="DI591" s="85"/>
      <c r="DJ591" s="85"/>
      <c r="DK591" s="85"/>
      <c r="DL591" s="85"/>
      <c r="DM591" s="85"/>
      <c r="DN591" s="85"/>
      <c r="DO591" s="85"/>
      <c r="DP591" s="85"/>
      <c r="DQ591" s="85"/>
      <c r="DR591" s="85"/>
      <c r="DS591" s="85"/>
      <c r="DT591" s="86"/>
      <c r="DU591" s="81"/>
      <c r="DV591" s="72"/>
      <c r="DW591" s="72"/>
      <c r="DX591" s="72"/>
      <c r="DY591" s="72"/>
      <c r="DZ591" s="74"/>
      <c r="EA591" s="68"/>
      <c r="EB591" s="68"/>
      <c r="EC591" s="68"/>
      <c r="ED591" s="68"/>
      <c r="EE591" s="68"/>
      <c r="EF591" s="68"/>
      <c r="EG591" s="68"/>
      <c r="EH591" s="68"/>
      <c r="EI591" s="68"/>
      <c r="EJ591" s="68"/>
      <c r="EK591" s="68"/>
    </row>
    <row r="592" spans="1:141" ht="30" customHeight="1">
      <c r="A592" s="3" t="s">
        <v>6255</v>
      </c>
      <c r="B592" s="84">
        <v>2026</v>
      </c>
      <c r="C592" s="85" t="s">
        <v>6614</v>
      </c>
      <c r="D592" s="85"/>
      <c r="E592" s="85" t="s">
        <v>125</v>
      </c>
      <c r="F592" s="85">
        <v>152747</v>
      </c>
      <c r="G592" s="89">
        <v>46037</v>
      </c>
      <c r="H592" s="85" t="s">
        <v>6454</v>
      </c>
      <c r="I592" s="85" t="s">
        <v>6615</v>
      </c>
      <c r="J592" s="92" t="s">
        <v>6616</v>
      </c>
      <c r="K592" s="92" t="s">
        <v>6617</v>
      </c>
      <c r="L592" s="85" t="s">
        <v>6618</v>
      </c>
      <c r="M592" s="85" t="s">
        <v>6459</v>
      </c>
      <c r="N592" s="85">
        <v>80111700</v>
      </c>
      <c r="O592" s="85" t="s">
        <v>6460</v>
      </c>
      <c r="P592" s="85" t="s">
        <v>6619</v>
      </c>
      <c r="Q592" s="85">
        <v>2147</v>
      </c>
      <c r="R592" s="89">
        <v>46048</v>
      </c>
      <c r="S592" s="85">
        <v>1936</v>
      </c>
      <c r="T592" s="89">
        <v>46052</v>
      </c>
      <c r="U592" s="85" t="s">
        <v>4526</v>
      </c>
      <c r="V592" s="85" t="s">
        <v>135</v>
      </c>
      <c r="W592" s="85" t="s">
        <v>460</v>
      </c>
      <c r="X592" s="85">
        <v>1</v>
      </c>
      <c r="Y592" s="85" t="s">
        <v>6620</v>
      </c>
      <c r="Z592" s="85" t="s">
        <v>6618</v>
      </c>
      <c r="AA592" s="85" t="s">
        <v>138</v>
      </c>
      <c r="AB592" s="85" t="s">
        <v>164</v>
      </c>
      <c r="AC592" s="85" t="s">
        <v>461</v>
      </c>
      <c r="AD592" s="85"/>
      <c r="AE592" s="85">
        <v>79491293</v>
      </c>
      <c r="AF592" s="85">
        <v>4</v>
      </c>
      <c r="AG592" s="89">
        <v>25589</v>
      </c>
      <c r="AH592" s="85" t="s">
        <v>6621</v>
      </c>
      <c r="AI592" s="85"/>
      <c r="AJ592" s="92" t="e">
        <v>#N/A</v>
      </c>
      <c r="AK592" s="85" t="s">
        <v>6622</v>
      </c>
      <c r="AL592" s="85" t="s">
        <v>271</v>
      </c>
      <c r="AM592" s="85" t="s">
        <v>144</v>
      </c>
      <c r="AN592" s="85" t="s">
        <v>4522</v>
      </c>
      <c r="AO592" s="85">
        <v>19491384</v>
      </c>
      <c r="AP592" s="85" t="s">
        <v>4546</v>
      </c>
      <c r="AQ592" s="85"/>
      <c r="AR592" s="85"/>
      <c r="AS592" s="89">
        <v>46062</v>
      </c>
      <c r="AT592" s="85"/>
      <c r="AU592" s="85"/>
      <c r="AV592" s="85"/>
      <c r="AW592" s="85"/>
      <c r="AX592" s="85" t="s">
        <v>4547</v>
      </c>
      <c r="AY592" s="85" t="s">
        <v>147</v>
      </c>
      <c r="AZ592" s="105">
        <v>46049</v>
      </c>
      <c r="BA592" s="105">
        <v>46050</v>
      </c>
      <c r="BB592" s="115">
        <v>28840000</v>
      </c>
      <c r="BC592" s="105">
        <v>46057</v>
      </c>
      <c r="BD592" s="105">
        <v>46298</v>
      </c>
      <c r="BE592" s="105">
        <f t="shared" si="23"/>
        <v>46298</v>
      </c>
      <c r="BF592" s="122"/>
      <c r="BG592" s="85" t="s">
        <v>929</v>
      </c>
      <c r="BH592" s="110">
        <v>3605000</v>
      </c>
      <c r="BI592" s="85"/>
      <c r="BJ592" s="85"/>
      <c r="BK592" s="85"/>
      <c r="BL592" s="85"/>
      <c r="BM592" s="85"/>
      <c r="BN592" s="85"/>
      <c r="BO592" s="85"/>
      <c r="BP592" s="85"/>
      <c r="BQ592" s="85"/>
      <c r="BR592" s="85"/>
      <c r="BS592" s="85"/>
      <c r="BT592" s="85"/>
      <c r="BU592" s="85"/>
      <c r="BV592" s="85"/>
      <c r="BW592" s="85"/>
      <c r="BX592" s="85"/>
      <c r="BY592" s="85"/>
      <c r="BZ592" s="85"/>
      <c r="CA592" s="85"/>
      <c r="CB592" s="85"/>
      <c r="CC592" s="85"/>
      <c r="CD592" s="85"/>
      <c r="CE592" s="85"/>
      <c r="CF592" s="85"/>
      <c r="CG592" s="85"/>
      <c r="CH592" s="85"/>
      <c r="CI592" s="85"/>
      <c r="CJ592" s="85"/>
      <c r="CK592" s="85"/>
      <c r="CL592" s="85">
        <v>0</v>
      </c>
      <c r="CM592" s="110">
        <v>28840000</v>
      </c>
      <c r="CN592" s="85"/>
      <c r="CO592" s="89">
        <v>46298</v>
      </c>
      <c r="CP592" s="89">
        <f t="shared" si="24"/>
        <v>46478</v>
      </c>
      <c r="CQ592" s="115">
        <v>28840000</v>
      </c>
      <c r="CR592" s="85" t="s">
        <v>149</v>
      </c>
      <c r="CS592" s="89">
        <v>46052</v>
      </c>
      <c r="CT592" s="128">
        <v>1446101168354</v>
      </c>
      <c r="CU592" s="85"/>
      <c r="CV592" s="85"/>
      <c r="CW592" s="85" t="s">
        <v>6465</v>
      </c>
      <c r="CX592" s="85" t="s">
        <v>461</v>
      </c>
      <c r="CY592" s="85" t="s">
        <v>957</v>
      </c>
      <c r="CZ592" s="85">
        <v>2544</v>
      </c>
      <c r="DA592" s="85" t="s">
        <v>4532</v>
      </c>
      <c r="DB592" s="85">
        <v>3</v>
      </c>
      <c r="DC592" s="85" t="s">
        <v>153</v>
      </c>
      <c r="DD592" s="85"/>
      <c r="DE592" s="85"/>
      <c r="DF592" s="85"/>
      <c r="DG592" s="85"/>
      <c r="DH592" s="85"/>
      <c r="DI592" s="85"/>
      <c r="DJ592" s="85"/>
      <c r="DK592" s="85"/>
      <c r="DL592" s="85"/>
      <c r="DM592" s="85"/>
      <c r="DN592" s="85"/>
      <c r="DO592" s="85"/>
      <c r="DP592" s="85"/>
      <c r="DQ592" s="85"/>
      <c r="DR592" s="85"/>
      <c r="DS592" s="85"/>
      <c r="DT592" s="86"/>
      <c r="DU592" s="81"/>
      <c r="DV592" s="72"/>
      <c r="DW592" s="72"/>
      <c r="DX592" s="72"/>
      <c r="DY592" s="72"/>
      <c r="DZ592" s="74"/>
      <c r="EA592" s="68"/>
      <c r="EB592" s="68"/>
      <c r="EC592" s="68"/>
      <c r="ED592" s="68"/>
      <c r="EE592" s="68"/>
      <c r="EF592" s="68"/>
      <c r="EG592" s="68"/>
      <c r="EH592" s="68"/>
      <c r="EI592" s="68"/>
      <c r="EJ592" s="68"/>
      <c r="EK592" s="68"/>
    </row>
    <row r="593" spans="1:141" ht="30" customHeight="1">
      <c r="A593" s="3" t="s">
        <v>6255</v>
      </c>
      <c r="B593" s="84">
        <v>2026</v>
      </c>
      <c r="C593" s="85" t="s">
        <v>6623</v>
      </c>
      <c r="D593" s="85"/>
      <c r="E593" s="85" t="s">
        <v>125</v>
      </c>
      <c r="F593" s="85">
        <v>144843</v>
      </c>
      <c r="G593" s="89">
        <v>46045</v>
      </c>
      <c r="H593" s="85" t="s">
        <v>709</v>
      </c>
      <c r="I593" s="85" t="s">
        <v>6624</v>
      </c>
      <c r="J593" s="92" t="s">
        <v>6625</v>
      </c>
      <c r="K593" s="92" t="s">
        <v>6626</v>
      </c>
      <c r="L593" s="85" t="s">
        <v>6627</v>
      </c>
      <c r="M593" s="85" t="s">
        <v>714</v>
      </c>
      <c r="N593" s="85">
        <v>80111700</v>
      </c>
      <c r="O593" s="85" t="s">
        <v>715</v>
      </c>
      <c r="P593" s="85" t="s">
        <v>6628</v>
      </c>
      <c r="Q593" s="85">
        <v>115</v>
      </c>
      <c r="R593" s="89">
        <v>46028</v>
      </c>
      <c r="S593" s="85">
        <v>1949</v>
      </c>
      <c r="T593" s="89">
        <v>46055</v>
      </c>
      <c r="U593" s="85" t="s">
        <v>134</v>
      </c>
      <c r="V593" s="85" t="s">
        <v>135</v>
      </c>
      <c r="W593" s="85" t="s">
        <v>136</v>
      </c>
      <c r="X593" s="85">
        <v>1</v>
      </c>
      <c r="Y593" s="85" t="s">
        <v>6629</v>
      </c>
      <c r="Z593" s="85" t="s">
        <v>6627</v>
      </c>
      <c r="AA593" s="85" t="s">
        <v>138</v>
      </c>
      <c r="AB593" s="85" t="s">
        <v>139</v>
      </c>
      <c r="AC593" s="85" t="s">
        <v>203</v>
      </c>
      <c r="AD593" s="85"/>
      <c r="AE593" s="85">
        <v>1010236440</v>
      </c>
      <c r="AF593" s="85">
        <v>9</v>
      </c>
      <c r="AG593" s="89">
        <v>35665</v>
      </c>
      <c r="AH593" s="85" t="s">
        <v>6630</v>
      </c>
      <c r="AI593" s="85"/>
      <c r="AJ593" s="92" t="e">
        <v>#N/A</v>
      </c>
      <c r="AK593" s="85" t="s">
        <v>6631</v>
      </c>
      <c r="AL593" s="85" t="s">
        <v>189</v>
      </c>
      <c r="AM593" s="85" t="s">
        <v>144</v>
      </c>
      <c r="AN593" s="85" t="s">
        <v>656</v>
      </c>
      <c r="AO593" s="85">
        <v>51895879</v>
      </c>
      <c r="AP593" s="85" t="s">
        <v>657</v>
      </c>
      <c r="AQ593" s="85"/>
      <c r="AR593" s="85"/>
      <c r="AS593" s="89">
        <v>46062</v>
      </c>
      <c r="AT593" s="85"/>
      <c r="AU593" s="85"/>
      <c r="AV593" s="85"/>
      <c r="AW593" s="85"/>
      <c r="AX593" s="85" t="s">
        <v>658</v>
      </c>
      <c r="AY593" s="85" t="s">
        <v>147</v>
      </c>
      <c r="AZ593" s="105">
        <v>46032</v>
      </c>
      <c r="BA593" s="105">
        <v>46052</v>
      </c>
      <c r="BB593" s="115">
        <v>47514000</v>
      </c>
      <c r="BC593" s="105">
        <v>46056</v>
      </c>
      <c r="BD593" s="105">
        <v>46236</v>
      </c>
      <c r="BE593" s="105">
        <f t="shared" si="23"/>
        <v>46236</v>
      </c>
      <c r="BF593" s="122"/>
      <c r="BG593" s="85" t="s">
        <v>705</v>
      </c>
      <c r="BH593" s="110">
        <v>7919000</v>
      </c>
      <c r="BI593" s="85"/>
      <c r="BJ593" s="85"/>
      <c r="BK593" s="85"/>
      <c r="BL593" s="85"/>
      <c r="BM593" s="85"/>
      <c r="BN593" s="85"/>
      <c r="BO593" s="85"/>
      <c r="BP593" s="85"/>
      <c r="BQ593" s="85"/>
      <c r="BR593" s="85"/>
      <c r="BS593" s="85"/>
      <c r="BT593" s="85"/>
      <c r="BU593" s="85"/>
      <c r="BV593" s="85"/>
      <c r="BW593" s="85"/>
      <c r="BX593" s="85"/>
      <c r="BY593" s="85"/>
      <c r="BZ593" s="85"/>
      <c r="CA593" s="85"/>
      <c r="CB593" s="85"/>
      <c r="CC593" s="85"/>
      <c r="CD593" s="85"/>
      <c r="CE593" s="85"/>
      <c r="CF593" s="85"/>
      <c r="CG593" s="85"/>
      <c r="CH593" s="85"/>
      <c r="CI593" s="85"/>
      <c r="CJ593" s="85"/>
      <c r="CK593" s="85"/>
      <c r="CL593" s="85">
        <v>0</v>
      </c>
      <c r="CM593" s="110">
        <v>47514000</v>
      </c>
      <c r="CN593" s="85"/>
      <c r="CO593" s="89">
        <v>46236</v>
      </c>
      <c r="CP593" s="89">
        <f t="shared" si="24"/>
        <v>46416</v>
      </c>
      <c r="CQ593" s="115">
        <v>47514000</v>
      </c>
      <c r="CR593" s="85" t="s">
        <v>149</v>
      </c>
      <c r="CS593" s="89">
        <v>46054</v>
      </c>
      <c r="CT593" s="128">
        <v>3344101273194</v>
      </c>
      <c r="CU593" s="85"/>
      <c r="CV593" s="85"/>
      <c r="CW593" s="85" t="s">
        <v>720</v>
      </c>
      <c r="CX593" s="85" t="s">
        <v>203</v>
      </c>
      <c r="CY593" s="85" t="s">
        <v>6632</v>
      </c>
      <c r="CZ593" s="85">
        <v>2537</v>
      </c>
      <c r="DA593" s="85" t="s">
        <v>152</v>
      </c>
      <c r="DB593" s="85">
        <v>1</v>
      </c>
      <c r="DC593" s="85" t="s">
        <v>153</v>
      </c>
      <c r="DD593" s="85"/>
      <c r="DE593" s="85"/>
      <c r="DF593" s="85"/>
      <c r="DG593" s="85"/>
      <c r="DH593" s="85"/>
      <c r="DI593" s="85"/>
      <c r="DJ593" s="85"/>
      <c r="DK593" s="85"/>
      <c r="DL593" s="85"/>
      <c r="DM593" s="85"/>
      <c r="DN593" s="85"/>
      <c r="DO593" s="85"/>
      <c r="DP593" s="85"/>
      <c r="DQ593" s="85"/>
      <c r="DR593" s="85"/>
      <c r="DS593" s="85"/>
      <c r="DT593" s="86"/>
      <c r="DU593" s="81"/>
      <c r="DV593" s="72"/>
      <c r="DW593" s="72"/>
      <c r="DX593" s="72"/>
      <c r="DY593" s="72"/>
      <c r="DZ593" s="74"/>
      <c r="EA593" s="68"/>
      <c r="EB593" s="68"/>
      <c r="EC593" s="68"/>
      <c r="ED593" s="68"/>
      <c r="EE593" s="68"/>
      <c r="EF593" s="68"/>
      <c r="EG593" s="68"/>
      <c r="EH593" s="68"/>
      <c r="EI593" s="68"/>
      <c r="EJ593" s="68"/>
      <c r="EK593" s="68"/>
    </row>
    <row r="594" spans="1:141" ht="30" customHeight="1">
      <c r="A594" s="3" t="s">
        <v>6255</v>
      </c>
      <c r="B594" s="84">
        <v>2026</v>
      </c>
      <c r="C594" s="85" t="s">
        <v>6633</v>
      </c>
      <c r="D594" s="85"/>
      <c r="E594" s="85" t="s">
        <v>125</v>
      </c>
      <c r="F594" s="85">
        <v>150301</v>
      </c>
      <c r="G594" s="89">
        <v>46042</v>
      </c>
      <c r="H594" s="85" t="s">
        <v>6634</v>
      </c>
      <c r="I594" s="85" t="s">
        <v>6635</v>
      </c>
      <c r="J594" s="92" t="s">
        <v>6636</v>
      </c>
      <c r="K594" s="92" t="s">
        <v>6637</v>
      </c>
      <c r="L594" s="85" t="s">
        <v>6638</v>
      </c>
      <c r="M594" s="85" t="s">
        <v>6639</v>
      </c>
      <c r="N594" s="85">
        <v>80111700</v>
      </c>
      <c r="O594" s="85" t="s">
        <v>6640</v>
      </c>
      <c r="P594" s="85" t="s">
        <v>6641</v>
      </c>
      <c r="Q594" s="85">
        <v>192</v>
      </c>
      <c r="R594" s="89">
        <v>46031</v>
      </c>
      <c r="S594" s="85">
        <v>1853</v>
      </c>
      <c r="T594" s="89">
        <v>46048</v>
      </c>
      <c r="U594" s="85" t="s">
        <v>4667</v>
      </c>
      <c r="V594" s="85" t="s">
        <v>135</v>
      </c>
      <c r="W594" s="85" t="s">
        <v>136</v>
      </c>
      <c r="X594" s="85">
        <v>1</v>
      </c>
      <c r="Y594" s="85" t="s">
        <v>6642</v>
      </c>
      <c r="Z594" s="85" t="s">
        <v>6638</v>
      </c>
      <c r="AA594" s="85" t="s">
        <v>138</v>
      </c>
      <c r="AB594" s="85" t="s">
        <v>139</v>
      </c>
      <c r="AC594" s="85" t="s">
        <v>203</v>
      </c>
      <c r="AD594" s="85"/>
      <c r="AE594" s="85">
        <v>30210222</v>
      </c>
      <c r="AF594" s="85">
        <v>9</v>
      </c>
      <c r="AG594" s="89">
        <v>26208</v>
      </c>
      <c r="AH594" s="85" t="s">
        <v>6643</v>
      </c>
      <c r="AI594" s="85"/>
      <c r="AJ594" s="92" t="e">
        <v>#N/A</v>
      </c>
      <c r="AK594" s="85" t="s">
        <v>6644</v>
      </c>
      <c r="AL594" s="85" t="s">
        <v>189</v>
      </c>
      <c r="AM594" s="85" t="s">
        <v>222</v>
      </c>
      <c r="AN594" s="85" t="s">
        <v>4646</v>
      </c>
      <c r="AO594" s="85">
        <v>80912935</v>
      </c>
      <c r="AP594" s="85" t="s">
        <v>4647</v>
      </c>
      <c r="AQ594" s="85"/>
      <c r="AR594" s="85"/>
      <c r="AS594" s="89">
        <v>46062</v>
      </c>
      <c r="AT594" s="85"/>
      <c r="AU594" s="85"/>
      <c r="AV594" s="85"/>
      <c r="AW594" s="85"/>
      <c r="AX594" s="85" t="s">
        <v>4648</v>
      </c>
      <c r="AY594" s="85" t="s">
        <v>147</v>
      </c>
      <c r="AZ594" s="105">
        <v>46044</v>
      </c>
      <c r="BA594" s="105">
        <v>46045</v>
      </c>
      <c r="BB594" s="115">
        <v>63352000</v>
      </c>
      <c r="BC594" s="105">
        <v>46048</v>
      </c>
      <c r="BD594" s="105">
        <v>46290</v>
      </c>
      <c r="BE594" s="105">
        <f t="shared" si="23"/>
        <v>46290</v>
      </c>
      <c r="BF594" s="122"/>
      <c r="BG594" s="85" t="s">
        <v>929</v>
      </c>
      <c r="BH594" s="110">
        <v>7919000</v>
      </c>
      <c r="BI594" s="85"/>
      <c r="BJ594" s="85"/>
      <c r="BK594" s="85"/>
      <c r="BL594" s="85"/>
      <c r="BM594" s="85"/>
      <c r="BN594" s="85"/>
      <c r="BO594" s="85"/>
      <c r="BP594" s="85"/>
      <c r="BQ594" s="85"/>
      <c r="BR594" s="85"/>
      <c r="BS594" s="85"/>
      <c r="BT594" s="85"/>
      <c r="BU594" s="85"/>
      <c r="BV594" s="85"/>
      <c r="BW594" s="85"/>
      <c r="BX594" s="85"/>
      <c r="BY594" s="85"/>
      <c r="BZ594" s="85"/>
      <c r="CA594" s="85"/>
      <c r="CB594" s="85"/>
      <c r="CC594" s="85"/>
      <c r="CD594" s="85"/>
      <c r="CE594" s="85"/>
      <c r="CF594" s="85"/>
      <c r="CG594" s="85"/>
      <c r="CH594" s="85"/>
      <c r="CI594" s="85"/>
      <c r="CJ594" s="85"/>
      <c r="CK594" s="85"/>
      <c r="CL594" s="85">
        <v>0</v>
      </c>
      <c r="CM594" s="110">
        <v>63352000</v>
      </c>
      <c r="CN594" s="85"/>
      <c r="CO594" s="89">
        <v>46290</v>
      </c>
      <c r="CP594" s="89">
        <f t="shared" si="24"/>
        <v>46470</v>
      </c>
      <c r="CQ594" s="115">
        <v>63352000</v>
      </c>
      <c r="CR594" s="85" t="s">
        <v>342</v>
      </c>
      <c r="CS594" s="89">
        <v>46048</v>
      </c>
      <c r="CT594" s="128" t="s">
        <v>6645</v>
      </c>
      <c r="CU594" s="85"/>
      <c r="CV594" s="85"/>
      <c r="CW594" s="85" t="s">
        <v>6646</v>
      </c>
      <c r="CX594" s="85" t="s">
        <v>203</v>
      </c>
      <c r="CY594" s="85" t="s">
        <v>957</v>
      </c>
      <c r="CZ594" s="85">
        <v>2563</v>
      </c>
      <c r="DA594" s="85" t="s">
        <v>4672</v>
      </c>
      <c r="DB594" s="85">
        <v>1</v>
      </c>
      <c r="DC594" s="85" t="s">
        <v>153</v>
      </c>
      <c r="DD594" s="85"/>
      <c r="DE594" s="85"/>
      <c r="DF594" s="85"/>
      <c r="DG594" s="85"/>
      <c r="DH594" s="85"/>
      <c r="DI594" s="85"/>
      <c r="DJ594" s="85"/>
      <c r="DK594" s="85"/>
      <c r="DL594" s="85"/>
      <c r="DM594" s="85"/>
      <c r="DN594" s="85"/>
      <c r="DO594" s="85"/>
      <c r="DP594" s="85"/>
      <c r="DQ594" s="85"/>
      <c r="DR594" s="85"/>
      <c r="DS594" s="85"/>
      <c r="DT594" s="86"/>
      <c r="DU594" s="81"/>
      <c r="DV594" s="72"/>
      <c r="DW594" s="72"/>
      <c r="DX594" s="72"/>
      <c r="DY594" s="72"/>
      <c r="DZ594" s="74"/>
      <c r="EA594" s="68"/>
      <c r="EB594" s="68"/>
      <c r="EC594" s="68"/>
      <c r="ED594" s="68"/>
      <c r="EE594" s="68"/>
      <c r="EF594" s="68"/>
      <c r="EG594" s="68"/>
      <c r="EH594" s="68"/>
      <c r="EI594" s="68"/>
      <c r="EJ594" s="68"/>
      <c r="EK594" s="68"/>
    </row>
    <row r="595" spans="1:141" ht="30" customHeight="1">
      <c r="A595" s="3" t="s">
        <v>6255</v>
      </c>
      <c r="B595" s="84">
        <v>2026</v>
      </c>
      <c r="C595" s="85" t="s">
        <v>6647</v>
      </c>
      <c r="D595" s="85"/>
      <c r="E595" s="85" t="s">
        <v>125</v>
      </c>
      <c r="F595" s="85">
        <v>144843</v>
      </c>
      <c r="G595" s="89">
        <v>46042</v>
      </c>
      <c r="H595" s="85" t="s">
        <v>709</v>
      </c>
      <c r="I595" s="85" t="s">
        <v>6648</v>
      </c>
      <c r="J595" s="92" t="s">
        <v>6649</v>
      </c>
      <c r="K595" s="92" t="s">
        <v>6650</v>
      </c>
      <c r="L595" s="85" t="s">
        <v>6651</v>
      </c>
      <c r="M595" s="85" t="s">
        <v>714</v>
      </c>
      <c r="N595" s="85">
        <v>80111700</v>
      </c>
      <c r="O595" s="85" t="s">
        <v>715</v>
      </c>
      <c r="P595" s="85" t="s">
        <v>6652</v>
      </c>
      <c r="Q595" s="85">
        <v>115</v>
      </c>
      <c r="R595" s="89">
        <v>46028</v>
      </c>
      <c r="S595" s="85">
        <v>1854</v>
      </c>
      <c r="T595" s="89">
        <v>46048</v>
      </c>
      <c r="U595" s="85" t="s">
        <v>134</v>
      </c>
      <c r="V595" s="85" t="s">
        <v>135</v>
      </c>
      <c r="W595" s="85" t="s">
        <v>136</v>
      </c>
      <c r="X595" s="85">
        <v>1</v>
      </c>
      <c r="Y595" s="85" t="s">
        <v>717</v>
      </c>
      <c r="Z595" s="85" t="s">
        <v>6651</v>
      </c>
      <c r="AA595" s="85" t="s">
        <v>138</v>
      </c>
      <c r="AB595" s="85" t="s">
        <v>139</v>
      </c>
      <c r="AC595" s="85" t="s">
        <v>203</v>
      </c>
      <c r="AD595" s="85"/>
      <c r="AE595" s="85">
        <v>1014202446</v>
      </c>
      <c r="AF595" s="85">
        <v>0</v>
      </c>
      <c r="AG595" s="89">
        <v>32718</v>
      </c>
      <c r="AH595" s="85" t="s">
        <v>6653</v>
      </c>
      <c r="AI595" s="85"/>
      <c r="AJ595" s="92" t="e">
        <v>#N/A</v>
      </c>
      <c r="AK595" s="85" t="s">
        <v>6654</v>
      </c>
      <c r="AL595" s="85" t="s">
        <v>189</v>
      </c>
      <c r="AM595" s="85" t="s">
        <v>144</v>
      </c>
      <c r="AN595" s="85" t="s">
        <v>656</v>
      </c>
      <c r="AO595" s="85">
        <v>51895879</v>
      </c>
      <c r="AP595" s="85" t="s">
        <v>657</v>
      </c>
      <c r="AQ595" s="85"/>
      <c r="AR595" s="85"/>
      <c r="AS595" s="89">
        <v>46062</v>
      </c>
      <c r="AT595" s="85"/>
      <c r="AU595" s="85"/>
      <c r="AV595" s="85"/>
      <c r="AW595" s="85"/>
      <c r="AX595" s="85" t="s">
        <v>658</v>
      </c>
      <c r="AY595" s="85" t="s">
        <v>147</v>
      </c>
      <c r="AZ595" s="105">
        <v>46032</v>
      </c>
      <c r="BA595" s="105">
        <v>46045</v>
      </c>
      <c r="BB595" s="115">
        <v>87109000</v>
      </c>
      <c r="BC595" s="105">
        <v>46048</v>
      </c>
      <c r="BD595" s="105">
        <v>46381</v>
      </c>
      <c r="BE595" s="105">
        <f t="shared" si="23"/>
        <v>46381</v>
      </c>
      <c r="BF595" s="122"/>
      <c r="BG595" s="85" t="s">
        <v>148</v>
      </c>
      <c r="BH595" s="110">
        <v>7919000</v>
      </c>
      <c r="BI595" s="85"/>
      <c r="BJ595" s="85"/>
      <c r="BK595" s="85"/>
      <c r="BL595" s="85"/>
      <c r="BM595" s="85"/>
      <c r="BN595" s="85"/>
      <c r="BO595" s="85"/>
      <c r="BP595" s="85"/>
      <c r="BQ595" s="85"/>
      <c r="BR595" s="85"/>
      <c r="BS595" s="85"/>
      <c r="BT595" s="85"/>
      <c r="BU595" s="85"/>
      <c r="BV595" s="85"/>
      <c r="BW595" s="85"/>
      <c r="BX595" s="85"/>
      <c r="BY595" s="85"/>
      <c r="BZ595" s="85"/>
      <c r="CA595" s="85"/>
      <c r="CB595" s="85"/>
      <c r="CC595" s="85"/>
      <c r="CD595" s="85"/>
      <c r="CE595" s="85"/>
      <c r="CF595" s="85"/>
      <c r="CG595" s="85"/>
      <c r="CH595" s="85"/>
      <c r="CI595" s="85"/>
      <c r="CJ595" s="85"/>
      <c r="CK595" s="85"/>
      <c r="CL595" s="85">
        <v>0</v>
      </c>
      <c r="CM595" s="110">
        <v>87109000</v>
      </c>
      <c r="CN595" s="85"/>
      <c r="CO595" s="89">
        <v>46381</v>
      </c>
      <c r="CP595" s="89">
        <f t="shared" si="24"/>
        <v>46561</v>
      </c>
      <c r="CQ595" s="115">
        <v>87109000</v>
      </c>
      <c r="CR595" s="85" t="s">
        <v>149</v>
      </c>
      <c r="CS595" s="89">
        <v>46046</v>
      </c>
      <c r="CT595" s="128">
        <v>1446101162839</v>
      </c>
      <c r="CU595" s="85"/>
      <c r="CV595" s="85"/>
      <c r="CW595" s="85" t="s">
        <v>720</v>
      </c>
      <c r="CX595" s="85" t="s">
        <v>203</v>
      </c>
      <c r="CY595" s="85" t="s">
        <v>2137</v>
      </c>
      <c r="CZ595" s="85">
        <v>2537</v>
      </c>
      <c r="DA595" s="85" t="s">
        <v>152</v>
      </c>
      <c r="DB595" s="85">
        <v>1</v>
      </c>
      <c r="DC595" s="85" t="s">
        <v>153</v>
      </c>
      <c r="DD595" s="85"/>
      <c r="DE595" s="85"/>
      <c r="DF595" s="85"/>
      <c r="DG595" s="85"/>
      <c r="DH595" s="85"/>
      <c r="DI595" s="85"/>
      <c r="DJ595" s="85"/>
      <c r="DK595" s="85"/>
      <c r="DL595" s="85"/>
      <c r="DM595" s="85"/>
      <c r="DN595" s="85"/>
      <c r="DO595" s="85"/>
      <c r="DP595" s="85"/>
      <c r="DQ595" s="85"/>
      <c r="DR595" s="85"/>
      <c r="DS595" s="85"/>
      <c r="DT595" s="86"/>
      <c r="DU595" s="81"/>
      <c r="DV595" s="72"/>
      <c r="DW595" s="72"/>
      <c r="DX595" s="72"/>
      <c r="DY595" s="72"/>
      <c r="DZ595" s="74"/>
      <c r="EA595" s="68"/>
      <c r="EB595" s="68"/>
      <c r="EC595" s="68"/>
      <c r="ED595" s="68"/>
      <c r="EE595" s="68"/>
      <c r="EF595" s="68"/>
      <c r="EG595" s="68"/>
      <c r="EH595" s="68"/>
      <c r="EI595" s="68"/>
      <c r="EJ595" s="68"/>
      <c r="EK595" s="68"/>
    </row>
    <row r="596" spans="1:141" ht="30" customHeight="1">
      <c r="A596" s="3" t="s">
        <v>6255</v>
      </c>
      <c r="B596" s="84">
        <v>2026</v>
      </c>
      <c r="C596" s="85" t="s">
        <v>6655</v>
      </c>
      <c r="D596" s="85"/>
      <c r="E596" s="85" t="s">
        <v>125</v>
      </c>
      <c r="F596" s="85">
        <v>147160</v>
      </c>
      <c r="G596" s="89">
        <v>46045</v>
      </c>
      <c r="H596" s="85" t="s">
        <v>2089</v>
      </c>
      <c r="I596" s="85" t="s">
        <v>6656</v>
      </c>
      <c r="J596" s="92" t="s">
        <v>6657</v>
      </c>
      <c r="K596" s="92" t="s">
        <v>6658</v>
      </c>
      <c r="L596" s="85" t="s">
        <v>6659</v>
      </c>
      <c r="M596" s="85" t="s">
        <v>2094</v>
      </c>
      <c r="N596" s="85">
        <v>80111700</v>
      </c>
      <c r="O596" s="85" t="s">
        <v>2095</v>
      </c>
      <c r="P596" s="85" t="s">
        <v>6660</v>
      </c>
      <c r="Q596" s="85">
        <v>216</v>
      </c>
      <c r="R596" s="89">
        <v>46036</v>
      </c>
      <c r="S596" s="85">
        <v>1840</v>
      </c>
      <c r="T596" s="89">
        <v>46048</v>
      </c>
      <c r="U596" s="85" t="s">
        <v>1859</v>
      </c>
      <c r="V596" s="85" t="s">
        <v>135</v>
      </c>
      <c r="W596" s="85" t="s">
        <v>136</v>
      </c>
      <c r="X596" s="85">
        <v>1</v>
      </c>
      <c r="Y596" s="85" t="s">
        <v>2097</v>
      </c>
      <c r="Z596" s="85" t="s">
        <v>6659</v>
      </c>
      <c r="AA596" s="85" t="s">
        <v>138</v>
      </c>
      <c r="AB596" s="85" t="s">
        <v>139</v>
      </c>
      <c r="AC596" s="85" t="s">
        <v>203</v>
      </c>
      <c r="AD596" s="85"/>
      <c r="AE596" s="85">
        <v>1032464551</v>
      </c>
      <c r="AF596" s="85">
        <v>5</v>
      </c>
      <c r="AG596" s="89">
        <v>30862</v>
      </c>
      <c r="AH596" s="85" t="s">
        <v>6661</v>
      </c>
      <c r="AI596" s="85"/>
      <c r="AJ596" s="92" t="e">
        <v>#N/A</v>
      </c>
      <c r="AK596" s="85" t="s">
        <v>6662</v>
      </c>
      <c r="AL596" s="85" t="s">
        <v>189</v>
      </c>
      <c r="AM596" s="85" t="s">
        <v>144</v>
      </c>
      <c r="AN596" s="85" t="s">
        <v>1863</v>
      </c>
      <c r="AO596" s="85">
        <v>93376179</v>
      </c>
      <c r="AP596" s="85" t="s">
        <v>1864</v>
      </c>
      <c r="AQ596" s="85"/>
      <c r="AR596" s="85"/>
      <c r="AS596" s="89">
        <v>46062</v>
      </c>
      <c r="AT596" s="85"/>
      <c r="AU596" s="85"/>
      <c r="AV596" s="85"/>
      <c r="AW596" s="85"/>
      <c r="AX596" s="85" t="s">
        <v>1865</v>
      </c>
      <c r="AY596" s="85" t="s">
        <v>147</v>
      </c>
      <c r="AZ596" s="105">
        <v>46036</v>
      </c>
      <c r="BA596" s="105">
        <v>46045</v>
      </c>
      <c r="BB596" s="115">
        <v>63352000</v>
      </c>
      <c r="BC596" s="105">
        <v>46049</v>
      </c>
      <c r="BD596" s="105">
        <v>46291</v>
      </c>
      <c r="BE596" s="105">
        <f t="shared" ref="BE596:BE627" si="25">$CO596</f>
        <v>46291</v>
      </c>
      <c r="BF596" s="122"/>
      <c r="BG596" s="85" t="s">
        <v>929</v>
      </c>
      <c r="BH596" s="110">
        <v>7919000</v>
      </c>
      <c r="BI596" s="85"/>
      <c r="BJ596" s="85"/>
      <c r="BK596" s="85"/>
      <c r="BL596" s="85"/>
      <c r="BM596" s="85"/>
      <c r="BN596" s="85"/>
      <c r="BO596" s="85"/>
      <c r="BP596" s="85"/>
      <c r="BQ596" s="85"/>
      <c r="BR596" s="85"/>
      <c r="BS596" s="85"/>
      <c r="BT596" s="85"/>
      <c r="BU596" s="85"/>
      <c r="BV596" s="85"/>
      <c r="BW596" s="85"/>
      <c r="BX596" s="85"/>
      <c r="BY596" s="85"/>
      <c r="BZ596" s="85"/>
      <c r="CA596" s="85"/>
      <c r="CB596" s="85"/>
      <c r="CC596" s="85"/>
      <c r="CD596" s="85"/>
      <c r="CE596" s="85"/>
      <c r="CF596" s="85"/>
      <c r="CG596" s="85"/>
      <c r="CH596" s="85"/>
      <c r="CI596" s="85"/>
      <c r="CJ596" s="85"/>
      <c r="CK596" s="85"/>
      <c r="CL596" s="85">
        <v>0</v>
      </c>
      <c r="CM596" s="110">
        <v>63352000</v>
      </c>
      <c r="CN596" s="85"/>
      <c r="CO596" s="89">
        <v>46291</v>
      </c>
      <c r="CP596" s="89">
        <f t="shared" si="24"/>
        <v>46471</v>
      </c>
      <c r="CQ596" s="115">
        <v>63352000</v>
      </c>
      <c r="CR596" s="85" t="s">
        <v>342</v>
      </c>
      <c r="CS596" s="89">
        <v>46046</v>
      </c>
      <c r="CT596" s="128" t="s">
        <v>6663</v>
      </c>
      <c r="CU596" s="85"/>
      <c r="CV596" s="85"/>
      <c r="CW596" s="85" t="s">
        <v>2101</v>
      </c>
      <c r="CX596" s="85" t="s">
        <v>203</v>
      </c>
      <c r="CY596" s="85" t="s">
        <v>957</v>
      </c>
      <c r="CZ596" s="85">
        <v>2456</v>
      </c>
      <c r="DA596" s="85" t="s">
        <v>1868</v>
      </c>
      <c r="DB596" s="85">
        <v>3</v>
      </c>
      <c r="DC596" s="85" t="s">
        <v>153</v>
      </c>
      <c r="DD596" s="85"/>
      <c r="DE596" s="85"/>
      <c r="DF596" s="85"/>
      <c r="DG596" s="85"/>
      <c r="DH596" s="85"/>
      <c r="DI596" s="85"/>
      <c r="DJ596" s="85"/>
      <c r="DK596" s="85"/>
      <c r="DL596" s="85"/>
      <c r="DM596" s="85"/>
      <c r="DN596" s="85"/>
      <c r="DO596" s="85"/>
      <c r="DP596" s="85"/>
      <c r="DQ596" s="85"/>
      <c r="DR596" s="85"/>
      <c r="DS596" s="85"/>
      <c r="DT596" s="86"/>
      <c r="DU596" s="81"/>
      <c r="DV596" s="72"/>
      <c r="DW596" s="72"/>
      <c r="DX596" s="72"/>
      <c r="DY596" s="72"/>
      <c r="DZ596" s="74"/>
      <c r="EA596" s="68"/>
      <c r="EB596" s="68"/>
      <c r="EC596" s="68"/>
      <c r="ED596" s="68"/>
      <c r="EE596" s="68"/>
      <c r="EF596" s="68"/>
      <c r="EG596" s="68"/>
      <c r="EH596" s="68"/>
      <c r="EI596" s="68"/>
      <c r="EJ596" s="68"/>
      <c r="EK596" s="68"/>
    </row>
    <row r="597" spans="1:141" ht="30" customHeight="1">
      <c r="A597" s="3" t="s">
        <v>6255</v>
      </c>
      <c r="B597" s="84">
        <v>2026</v>
      </c>
      <c r="C597" s="85" t="s">
        <v>6664</v>
      </c>
      <c r="D597" s="85"/>
      <c r="E597" s="85" t="s">
        <v>125</v>
      </c>
      <c r="F597" s="85">
        <v>145358</v>
      </c>
      <c r="G597" s="89">
        <v>46036</v>
      </c>
      <c r="H597" s="85" t="s">
        <v>6665</v>
      </c>
      <c r="I597" s="85" t="s">
        <v>6666</v>
      </c>
      <c r="J597" s="92" t="s">
        <v>6667</v>
      </c>
      <c r="K597" s="92" t="s">
        <v>6668</v>
      </c>
      <c r="L597" s="85" t="s">
        <v>6669</v>
      </c>
      <c r="M597" s="85" t="s">
        <v>6670</v>
      </c>
      <c r="N597" s="85">
        <v>80111700</v>
      </c>
      <c r="O597" s="85" t="s">
        <v>6671</v>
      </c>
      <c r="P597" s="85" t="s">
        <v>6672</v>
      </c>
      <c r="Q597" s="85">
        <v>30</v>
      </c>
      <c r="R597" s="89">
        <v>46028</v>
      </c>
      <c r="S597" s="85">
        <v>1841</v>
      </c>
      <c r="T597" s="89">
        <v>46048</v>
      </c>
      <c r="U597" s="85" t="s">
        <v>134</v>
      </c>
      <c r="V597" s="85" t="s">
        <v>135</v>
      </c>
      <c r="W597" s="85" t="s">
        <v>136</v>
      </c>
      <c r="X597" s="85">
        <v>1</v>
      </c>
      <c r="Y597" s="85" t="s">
        <v>6673</v>
      </c>
      <c r="Z597" s="85" t="s">
        <v>6669</v>
      </c>
      <c r="AA597" s="85" t="s">
        <v>138</v>
      </c>
      <c r="AB597" s="85" t="s">
        <v>164</v>
      </c>
      <c r="AC597" s="85" t="s">
        <v>203</v>
      </c>
      <c r="AD597" s="85"/>
      <c r="AE597" s="85">
        <v>1049609692</v>
      </c>
      <c r="AF597" s="85">
        <v>1</v>
      </c>
      <c r="AG597" s="89">
        <v>32058</v>
      </c>
      <c r="AH597" s="85" t="s">
        <v>6674</v>
      </c>
      <c r="AI597" s="85"/>
      <c r="AJ597" s="92" t="e">
        <v>#N/A</v>
      </c>
      <c r="AK597" s="85" t="s">
        <v>6675</v>
      </c>
      <c r="AL597" s="85" t="s">
        <v>244</v>
      </c>
      <c r="AM597" s="85" t="s">
        <v>144</v>
      </c>
      <c r="AN597" s="85" t="s">
        <v>2797</v>
      </c>
      <c r="AO597" s="85">
        <v>9397289</v>
      </c>
      <c r="AP597" s="85" t="s">
        <v>2798</v>
      </c>
      <c r="AQ597" s="85"/>
      <c r="AR597" s="85"/>
      <c r="AS597" s="89">
        <v>46062</v>
      </c>
      <c r="AT597" s="85"/>
      <c r="AU597" s="85"/>
      <c r="AV597" s="85"/>
      <c r="AW597" s="85"/>
      <c r="AX597" s="85" t="s">
        <v>2799</v>
      </c>
      <c r="AY597" s="85" t="s">
        <v>147</v>
      </c>
      <c r="AZ597" s="105">
        <v>46045</v>
      </c>
      <c r="BA597" s="105">
        <v>46045</v>
      </c>
      <c r="BB597" s="115">
        <v>63844000</v>
      </c>
      <c r="BC597" s="105">
        <v>46050</v>
      </c>
      <c r="BD597" s="105">
        <v>46383</v>
      </c>
      <c r="BE597" s="105">
        <f t="shared" si="25"/>
        <v>46383</v>
      </c>
      <c r="BF597" s="122"/>
      <c r="BG597" s="85" t="s">
        <v>148</v>
      </c>
      <c r="BH597" s="110">
        <v>5804000</v>
      </c>
      <c r="BI597" s="85"/>
      <c r="BJ597" s="85"/>
      <c r="BK597" s="85"/>
      <c r="BL597" s="85"/>
      <c r="BM597" s="85"/>
      <c r="BN597" s="85"/>
      <c r="BO597" s="85"/>
      <c r="BP597" s="85"/>
      <c r="BQ597" s="85"/>
      <c r="BR597" s="85"/>
      <c r="BS597" s="85"/>
      <c r="BT597" s="85"/>
      <c r="BU597" s="85"/>
      <c r="BV597" s="85"/>
      <c r="BW597" s="85"/>
      <c r="BX597" s="85"/>
      <c r="BY597" s="85"/>
      <c r="BZ597" s="85"/>
      <c r="CA597" s="85"/>
      <c r="CB597" s="85"/>
      <c r="CC597" s="85"/>
      <c r="CD597" s="85"/>
      <c r="CE597" s="85"/>
      <c r="CF597" s="85"/>
      <c r="CG597" s="85"/>
      <c r="CH597" s="85"/>
      <c r="CI597" s="85"/>
      <c r="CJ597" s="85"/>
      <c r="CK597" s="85"/>
      <c r="CL597" s="85">
        <v>0</v>
      </c>
      <c r="CM597" s="110">
        <v>63844000</v>
      </c>
      <c r="CN597" s="85"/>
      <c r="CO597" s="89">
        <v>46383</v>
      </c>
      <c r="CP597" s="89">
        <f t="shared" si="24"/>
        <v>46563</v>
      </c>
      <c r="CQ597" s="115">
        <v>63844000</v>
      </c>
      <c r="CR597" s="85" t="s">
        <v>223</v>
      </c>
      <c r="CS597" s="89">
        <v>46049</v>
      </c>
      <c r="CT597" s="128">
        <v>3944101179912</v>
      </c>
      <c r="CU597" s="85"/>
      <c r="CV597" s="85"/>
      <c r="CW597" s="85" t="s">
        <v>6676</v>
      </c>
      <c r="CX597" s="85" t="s">
        <v>203</v>
      </c>
      <c r="CY597" s="85" t="s">
        <v>2137</v>
      </c>
      <c r="CZ597" s="85">
        <v>2537</v>
      </c>
      <c r="DA597" s="85" t="s">
        <v>152</v>
      </c>
      <c r="DB597" s="85">
        <v>1</v>
      </c>
      <c r="DC597" s="85" t="s">
        <v>153</v>
      </c>
      <c r="DD597" s="85"/>
      <c r="DE597" s="85"/>
      <c r="DF597" s="85"/>
      <c r="DG597" s="85"/>
      <c r="DH597" s="85"/>
      <c r="DI597" s="85"/>
      <c r="DJ597" s="85"/>
      <c r="DK597" s="85"/>
      <c r="DL597" s="85"/>
      <c r="DM597" s="85"/>
      <c r="DN597" s="85"/>
      <c r="DO597" s="85"/>
      <c r="DP597" s="85"/>
      <c r="DQ597" s="85"/>
      <c r="DR597" s="85"/>
      <c r="DS597" s="85"/>
      <c r="DT597" s="86"/>
      <c r="DU597" s="81"/>
      <c r="DV597" s="72"/>
      <c r="DW597" s="72"/>
      <c r="DX597" s="72"/>
      <c r="DY597" s="72"/>
      <c r="DZ597" s="74"/>
      <c r="EA597" s="68"/>
      <c r="EB597" s="68"/>
      <c r="EC597" s="68"/>
      <c r="ED597" s="68"/>
      <c r="EE597" s="68"/>
      <c r="EF597" s="68"/>
      <c r="EG597" s="68"/>
      <c r="EH597" s="68"/>
      <c r="EI597" s="68"/>
      <c r="EJ597" s="68"/>
      <c r="EK597" s="68"/>
    </row>
    <row r="598" spans="1:141" ht="30" customHeight="1">
      <c r="A598" s="3" t="s">
        <v>6255</v>
      </c>
      <c r="B598" s="84">
        <v>2026</v>
      </c>
      <c r="C598" s="85" t="s">
        <v>6677</v>
      </c>
      <c r="D598" s="85"/>
      <c r="E598" s="85" t="s">
        <v>125</v>
      </c>
      <c r="F598" s="85">
        <v>150329</v>
      </c>
      <c r="G598" s="89">
        <v>46049</v>
      </c>
      <c r="H598" s="85" t="s">
        <v>6678</v>
      </c>
      <c r="I598" s="85" t="s">
        <v>6679</v>
      </c>
      <c r="J598" s="92" t="s">
        <v>6680</v>
      </c>
      <c r="K598" s="92" t="s">
        <v>6681</v>
      </c>
      <c r="L598" s="85" t="s">
        <v>6682</v>
      </c>
      <c r="M598" s="85" t="s">
        <v>6683</v>
      </c>
      <c r="N598" s="85">
        <v>80111700</v>
      </c>
      <c r="O598" s="85" t="s">
        <v>6684</v>
      </c>
      <c r="P598" s="85" t="s">
        <v>6685</v>
      </c>
      <c r="Q598" s="85">
        <v>2170</v>
      </c>
      <c r="R598" s="89">
        <v>46052</v>
      </c>
      <c r="S598" s="85">
        <v>2000</v>
      </c>
      <c r="T598" s="89">
        <v>46056</v>
      </c>
      <c r="U598" s="85" t="s">
        <v>2988</v>
      </c>
      <c r="V598" s="85" t="s">
        <v>135</v>
      </c>
      <c r="W598" s="85" t="s">
        <v>136</v>
      </c>
      <c r="X598" s="85">
        <v>1</v>
      </c>
      <c r="Y598" s="85" t="s">
        <v>6686</v>
      </c>
      <c r="Z598" s="85" t="s">
        <v>6682</v>
      </c>
      <c r="AA598" s="85" t="s">
        <v>138</v>
      </c>
      <c r="AB598" s="85" t="s">
        <v>139</v>
      </c>
      <c r="AC598" s="85" t="s">
        <v>218</v>
      </c>
      <c r="AD598" s="85"/>
      <c r="AE598" s="85">
        <v>79554560</v>
      </c>
      <c r="AF598" s="85">
        <v>8</v>
      </c>
      <c r="AG598" s="89">
        <v>25977</v>
      </c>
      <c r="AH598" s="85" t="s">
        <v>6687</v>
      </c>
      <c r="AI598" s="85"/>
      <c r="AJ598" s="92" t="e">
        <v>#N/A</v>
      </c>
      <c r="AK598" s="85" t="s">
        <v>6688</v>
      </c>
      <c r="AL598" s="85" t="s">
        <v>189</v>
      </c>
      <c r="AM598" s="85" t="s">
        <v>234</v>
      </c>
      <c r="AN598" s="85" t="s">
        <v>2984</v>
      </c>
      <c r="AO598" s="85">
        <v>1063481921</v>
      </c>
      <c r="AP598" s="85" t="s">
        <v>3007</v>
      </c>
      <c r="AQ598" s="85"/>
      <c r="AR598" s="85"/>
      <c r="AS598" s="89">
        <v>46062</v>
      </c>
      <c r="AT598" s="85"/>
      <c r="AU598" s="85"/>
      <c r="AV598" s="85"/>
      <c r="AW598" s="85"/>
      <c r="AX598" s="85" t="s">
        <v>3008</v>
      </c>
      <c r="AY598" s="85" t="s">
        <v>147</v>
      </c>
      <c r="AZ598" s="105">
        <v>46050</v>
      </c>
      <c r="BA598" s="105">
        <v>46052</v>
      </c>
      <c r="BB598" s="115">
        <v>23216000</v>
      </c>
      <c r="BC598" s="105">
        <v>46056</v>
      </c>
      <c r="BD598" s="105">
        <v>46172</v>
      </c>
      <c r="BE598" s="105">
        <f t="shared" si="25"/>
        <v>46172</v>
      </c>
      <c r="BF598" s="122"/>
      <c r="BG598" s="85" t="s">
        <v>4723</v>
      </c>
      <c r="BH598" s="110">
        <v>5804000</v>
      </c>
      <c r="BI598" s="85"/>
      <c r="BJ598" s="85"/>
      <c r="BK598" s="85"/>
      <c r="BL598" s="85"/>
      <c r="BM598" s="85"/>
      <c r="BN598" s="85"/>
      <c r="BO598" s="85"/>
      <c r="BP598" s="85"/>
      <c r="BQ598" s="85"/>
      <c r="BR598" s="85"/>
      <c r="BS598" s="85"/>
      <c r="BT598" s="85"/>
      <c r="BU598" s="85"/>
      <c r="BV598" s="85"/>
      <c r="BW598" s="85"/>
      <c r="BX598" s="85"/>
      <c r="BY598" s="85"/>
      <c r="BZ598" s="85"/>
      <c r="CA598" s="85"/>
      <c r="CB598" s="85"/>
      <c r="CC598" s="85"/>
      <c r="CD598" s="85"/>
      <c r="CE598" s="85"/>
      <c r="CF598" s="85"/>
      <c r="CG598" s="85"/>
      <c r="CH598" s="85"/>
      <c r="CI598" s="85"/>
      <c r="CJ598" s="85"/>
      <c r="CK598" s="85"/>
      <c r="CL598" s="85">
        <v>0</v>
      </c>
      <c r="CM598" s="110">
        <v>23216000</v>
      </c>
      <c r="CN598" s="85"/>
      <c r="CO598" s="89">
        <v>46172</v>
      </c>
      <c r="CP598" s="89">
        <f t="shared" si="24"/>
        <v>46352</v>
      </c>
      <c r="CQ598" s="115">
        <v>23216000</v>
      </c>
      <c r="CR598" s="85" t="e">
        <v>#N/A</v>
      </c>
      <c r="CS598" s="89" t="e">
        <v>#N/A</v>
      </c>
      <c r="CT598" s="128" t="e">
        <v>#N/A</v>
      </c>
      <c r="CU598" s="85"/>
      <c r="CV598" s="85"/>
      <c r="CW598" s="85" t="s">
        <v>6689</v>
      </c>
      <c r="CX598" s="85" t="s">
        <v>218</v>
      </c>
      <c r="CY598" s="85" t="s">
        <v>6690</v>
      </c>
      <c r="CZ598" s="85">
        <v>2504</v>
      </c>
      <c r="DA598" s="85" t="s">
        <v>2994</v>
      </c>
      <c r="DB598" s="85">
        <v>1</v>
      </c>
      <c r="DC598" s="85" t="s">
        <v>153</v>
      </c>
      <c r="DD598" s="85"/>
      <c r="DE598" s="85"/>
      <c r="DF598" s="85"/>
      <c r="DG598" s="85"/>
      <c r="DH598" s="85"/>
      <c r="DI598" s="85"/>
      <c r="DJ598" s="85"/>
      <c r="DK598" s="85"/>
      <c r="DL598" s="85"/>
      <c r="DM598" s="85"/>
      <c r="DN598" s="85"/>
      <c r="DO598" s="85"/>
      <c r="DP598" s="85"/>
      <c r="DQ598" s="85"/>
      <c r="DR598" s="85"/>
      <c r="DS598" s="85"/>
      <c r="DT598" s="86"/>
      <c r="DU598" s="81"/>
      <c r="DV598" s="72"/>
      <c r="DW598" s="72"/>
      <c r="DX598" s="72"/>
      <c r="DY598" s="72"/>
      <c r="DZ598" s="74"/>
      <c r="EA598" s="68"/>
      <c r="EB598" s="68"/>
      <c r="EC598" s="68"/>
      <c r="ED598" s="68"/>
      <c r="EE598" s="68"/>
      <c r="EF598" s="68"/>
      <c r="EG598" s="68"/>
      <c r="EH598" s="68"/>
      <c r="EI598" s="68"/>
      <c r="EJ598" s="68"/>
      <c r="EK598" s="68"/>
    </row>
    <row r="599" spans="1:141" ht="30" customHeight="1">
      <c r="A599" s="3" t="s">
        <v>6255</v>
      </c>
      <c r="B599" s="84">
        <v>2026</v>
      </c>
      <c r="C599" s="85" t="s">
        <v>6691</v>
      </c>
      <c r="D599" s="85"/>
      <c r="E599" s="85" t="s">
        <v>125</v>
      </c>
      <c r="F599" s="85">
        <v>147455</v>
      </c>
      <c r="G599" s="89">
        <v>46050</v>
      </c>
      <c r="H599" s="85" t="s">
        <v>5935</v>
      </c>
      <c r="I599" s="85" t="s">
        <v>6692</v>
      </c>
      <c r="J599" s="92" t="s">
        <v>6693</v>
      </c>
      <c r="K599" s="92" t="s">
        <v>6694</v>
      </c>
      <c r="L599" s="85" t="s">
        <v>6695</v>
      </c>
      <c r="M599" s="85" t="s">
        <v>5940</v>
      </c>
      <c r="N599" s="85">
        <v>80111700</v>
      </c>
      <c r="O599" s="85" t="s">
        <v>5941</v>
      </c>
      <c r="P599" s="85" t="s">
        <v>6696</v>
      </c>
      <c r="Q599" s="85">
        <v>187</v>
      </c>
      <c r="R599" s="89">
        <v>46031</v>
      </c>
      <c r="S599" s="85">
        <v>1942</v>
      </c>
      <c r="T599" s="89">
        <v>46052</v>
      </c>
      <c r="U599" s="85" t="s">
        <v>4823</v>
      </c>
      <c r="V599" s="85" t="s">
        <v>135</v>
      </c>
      <c r="W599" s="85" t="s">
        <v>136</v>
      </c>
      <c r="X599" s="85">
        <v>1</v>
      </c>
      <c r="Y599" s="85" t="s">
        <v>5061</v>
      </c>
      <c r="Z599" s="85" t="s">
        <v>6695</v>
      </c>
      <c r="AA599" s="85" t="s">
        <v>138</v>
      </c>
      <c r="AB599" s="85" t="s">
        <v>139</v>
      </c>
      <c r="AC599" s="85" t="s">
        <v>203</v>
      </c>
      <c r="AD599" s="85"/>
      <c r="AE599" s="85">
        <v>1019024188</v>
      </c>
      <c r="AF599" s="85">
        <v>1</v>
      </c>
      <c r="AG599" s="89">
        <v>32302</v>
      </c>
      <c r="AH599" s="85" t="s">
        <v>6697</v>
      </c>
      <c r="AI599" s="85"/>
      <c r="AJ599" s="92" t="e">
        <v>#N/A</v>
      </c>
      <c r="AK599" s="85" t="s">
        <v>6698</v>
      </c>
      <c r="AL599" s="85" t="s">
        <v>189</v>
      </c>
      <c r="AM599" s="85" t="s">
        <v>144</v>
      </c>
      <c r="AN599" s="85" t="s">
        <v>4826</v>
      </c>
      <c r="AO599" s="85">
        <v>52371623</v>
      </c>
      <c r="AP599" s="85" t="s">
        <v>4827</v>
      </c>
      <c r="AQ599" s="85"/>
      <c r="AR599" s="85"/>
      <c r="AS599" s="89">
        <v>46062</v>
      </c>
      <c r="AT599" s="85"/>
      <c r="AU599" s="85"/>
      <c r="AV599" s="85"/>
      <c r="AW599" s="85"/>
      <c r="AX599" s="85" t="s">
        <v>4828</v>
      </c>
      <c r="AY599" s="85" t="s">
        <v>147</v>
      </c>
      <c r="AZ599" s="105">
        <v>46041</v>
      </c>
      <c r="BA599" s="105">
        <v>46050</v>
      </c>
      <c r="BB599" s="115">
        <v>46432000</v>
      </c>
      <c r="BC599" s="105">
        <v>46055</v>
      </c>
      <c r="BD599" s="105">
        <v>46296</v>
      </c>
      <c r="BE599" s="105">
        <f t="shared" si="25"/>
        <v>46296</v>
      </c>
      <c r="BF599" s="122"/>
      <c r="BG599" s="85" t="s">
        <v>929</v>
      </c>
      <c r="BH599" s="110">
        <v>5804000</v>
      </c>
      <c r="BI599" s="85"/>
      <c r="BJ599" s="85"/>
      <c r="BK599" s="85"/>
      <c r="BL599" s="85"/>
      <c r="BM599" s="85"/>
      <c r="BN599" s="85"/>
      <c r="BO599" s="85"/>
      <c r="BP599" s="85"/>
      <c r="BQ599" s="85"/>
      <c r="BR599" s="85"/>
      <c r="BS599" s="85"/>
      <c r="BT599" s="85"/>
      <c r="BU599" s="85"/>
      <c r="BV599" s="85"/>
      <c r="BW599" s="85"/>
      <c r="BX599" s="85"/>
      <c r="BY599" s="85"/>
      <c r="BZ599" s="85"/>
      <c r="CA599" s="85"/>
      <c r="CB599" s="85"/>
      <c r="CC599" s="85"/>
      <c r="CD599" s="85"/>
      <c r="CE599" s="85"/>
      <c r="CF599" s="85"/>
      <c r="CG599" s="85"/>
      <c r="CH599" s="85"/>
      <c r="CI599" s="85"/>
      <c r="CJ599" s="85"/>
      <c r="CK599" s="85"/>
      <c r="CL599" s="85">
        <v>0</v>
      </c>
      <c r="CM599" s="110">
        <v>46432000</v>
      </c>
      <c r="CN599" s="85"/>
      <c r="CO599" s="89">
        <v>46296</v>
      </c>
      <c r="CP599" s="89">
        <f t="shared" si="24"/>
        <v>46476</v>
      </c>
      <c r="CQ599" s="115">
        <v>46432000</v>
      </c>
      <c r="CR599" s="85" t="s">
        <v>223</v>
      </c>
      <c r="CS599" s="89">
        <v>46051</v>
      </c>
      <c r="CT599" s="128">
        <v>1446101167162</v>
      </c>
      <c r="CU599" s="85"/>
      <c r="CV599" s="85"/>
      <c r="CW599" s="85" t="s">
        <v>5063</v>
      </c>
      <c r="CX599" s="85" t="s">
        <v>203</v>
      </c>
      <c r="CY599" s="85" t="s">
        <v>957</v>
      </c>
      <c r="CZ599" s="85">
        <v>2309</v>
      </c>
      <c r="DA599" s="85" t="s">
        <v>4831</v>
      </c>
      <c r="DB599" s="85">
        <v>1</v>
      </c>
      <c r="DC599" s="85" t="s">
        <v>153</v>
      </c>
      <c r="DD599" s="85"/>
      <c r="DE599" s="85"/>
      <c r="DF599" s="85"/>
      <c r="DG599" s="85"/>
      <c r="DH599" s="85"/>
      <c r="DI599" s="85"/>
      <c r="DJ599" s="85"/>
      <c r="DK599" s="85"/>
      <c r="DL599" s="85"/>
      <c r="DM599" s="85"/>
      <c r="DN599" s="85"/>
      <c r="DO599" s="85"/>
      <c r="DP599" s="85"/>
      <c r="DQ599" s="85"/>
      <c r="DR599" s="85"/>
      <c r="DS599" s="85"/>
      <c r="DT599" s="86"/>
      <c r="DU599" s="81"/>
      <c r="DV599" s="72"/>
      <c r="DW599" s="72"/>
      <c r="DX599" s="72"/>
      <c r="DY599" s="72"/>
      <c r="DZ599" s="74"/>
      <c r="EA599" s="68"/>
      <c r="EB599" s="68"/>
      <c r="EC599" s="68"/>
      <c r="ED599" s="68"/>
      <c r="EE599" s="68"/>
      <c r="EF599" s="68"/>
      <c r="EG599" s="68"/>
      <c r="EH599" s="68"/>
      <c r="EI599" s="68"/>
      <c r="EJ599" s="68"/>
      <c r="EK599" s="68"/>
    </row>
    <row r="600" spans="1:141" ht="30" customHeight="1">
      <c r="A600" s="3" t="s">
        <v>6255</v>
      </c>
      <c r="B600" s="84">
        <v>2026</v>
      </c>
      <c r="C600" s="85" t="s">
        <v>6699</v>
      </c>
      <c r="D600" s="85"/>
      <c r="E600" s="85" t="s">
        <v>125</v>
      </c>
      <c r="F600" s="85">
        <v>146496</v>
      </c>
      <c r="G600" s="89">
        <v>46052</v>
      </c>
      <c r="H600" s="85" t="s">
        <v>6700</v>
      </c>
      <c r="I600" s="85" t="s">
        <v>6701</v>
      </c>
      <c r="J600" s="92" t="s">
        <v>6702</v>
      </c>
      <c r="K600" s="92" t="s">
        <v>6703</v>
      </c>
      <c r="L600" s="85" t="s">
        <v>6704</v>
      </c>
      <c r="M600" s="85" t="s">
        <v>6705</v>
      </c>
      <c r="N600" s="85">
        <v>80111700</v>
      </c>
      <c r="O600" s="85" t="s">
        <v>6706</v>
      </c>
      <c r="P600" s="85" t="s">
        <v>6707</v>
      </c>
      <c r="Q600" s="85">
        <v>2132</v>
      </c>
      <c r="R600" s="89">
        <v>46041</v>
      </c>
      <c r="S600" s="85">
        <v>1880</v>
      </c>
      <c r="T600" s="89">
        <v>46050</v>
      </c>
      <c r="U600" s="85" t="s">
        <v>5613</v>
      </c>
      <c r="V600" s="85" t="s">
        <v>135</v>
      </c>
      <c r="W600" s="85" t="s">
        <v>136</v>
      </c>
      <c r="X600" s="85">
        <v>1</v>
      </c>
      <c r="Y600" s="85" t="s">
        <v>6708</v>
      </c>
      <c r="Z600" s="85" t="s">
        <v>6704</v>
      </c>
      <c r="AA600" s="85" t="s">
        <v>138</v>
      </c>
      <c r="AB600" s="85" t="s">
        <v>139</v>
      </c>
      <c r="AC600" s="85" t="s">
        <v>203</v>
      </c>
      <c r="AD600" s="85"/>
      <c r="AE600" s="85">
        <v>52781124</v>
      </c>
      <c r="AF600" s="85">
        <v>4</v>
      </c>
      <c r="AG600" s="89">
        <v>29615</v>
      </c>
      <c r="AH600" s="85" t="s">
        <v>6709</v>
      </c>
      <c r="AI600" s="85" t="e">
        <v>#REF!</v>
      </c>
      <c r="AJ600" s="92">
        <v>3176803095</v>
      </c>
      <c r="AK600" s="85" t="s">
        <v>6710</v>
      </c>
      <c r="AL600" s="85" t="s">
        <v>143</v>
      </c>
      <c r="AM600" s="85" t="s">
        <v>234</v>
      </c>
      <c r="AN600" s="85" t="s">
        <v>5563</v>
      </c>
      <c r="AO600" s="85">
        <v>80857080</v>
      </c>
      <c r="AP600" s="85" t="s">
        <v>5564</v>
      </c>
      <c r="AQ600" s="85"/>
      <c r="AR600" s="85"/>
      <c r="AS600" s="89">
        <v>46062</v>
      </c>
      <c r="AT600" s="85"/>
      <c r="AU600" s="85"/>
      <c r="AV600" s="85"/>
      <c r="AW600" s="85"/>
      <c r="AX600" s="85" t="s">
        <v>5565</v>
      </c>
      <c r="AY600" s="85" t="s">
        <v>147</v>
      </c>
      <c r="AZ600" s="105">
        <v>46044</v>
      </c>
      <c r="BA600" s="105">
        <v>46045</v>
      </c>
      <c r="BB600" s="115">
        <v>63352000</v>
      </c>
      <c r="BC600" s="105">
        <v>46051</v>
      </c>
      <c r="BD600" s="105">
        <v>46295</v>
      </c>
      <c r="BE600" s="105">
        <f t="shared" si="25"/>
        <v>46295</v>
      </c>
      <c r="BF600" s="122"/>
      <c r="BG600" s="85" t="s">
        <v>929</v>
      </c>
      <c r="BH600" s="110">
        <v>7919000</v>
      </c>
      <c r="BI600" s="85"/>
      <c r="BJ600" s="85"/>
      <c r="BK600" s="85"/>
      <c r="BL600" s="85"/>
      <c r="BM600" s="85"/>
      <c r="BN600" s="85"/>
      <c r="BO600" s="85"/>
      <c r="BP600" s="85"/>
      <c r="BQ600" s="85"/>
      <c r="BR600" s="85"/>
      <c r="BS600" s="85"/>
      <c r="BT600" s="85"/>
      <c r="BU600" s="85"/>
      <c r="BV600" s="85"/>
      <c r="BW600" s="85"/>
      <c r="BX600" s="85"/>
      <c r="BY600" s="85"/>
      <c r="BZ600" s="85"/>
      <c r="CA600" s="85"/>
      <c r="CB600" s="85"/>
      <c r="CC600" s="85"/>
      <c r="CD600" s="85"/>
      <c r="CE600" s="85"/>
      <c r="CF600" s="85"/>
      <c r="CG600" s="85"/>
      <c r="CH600" s="85"/>
      <c r="CI600" s="85"/>
      <c r="CJ600" s="85"/>
      <c r="CK600" s="85"/>
      <c r="CL600" s="85">
        <v>0</v>
      </c>
      <c r="CM600" s="110">
        <v>63352000</v>
      </c>
      <c r="CN600" s="85"/>
      <c r="CO600" s="89">
        <v>46295</v>
      </c>
      <c r="CP600" s="89">
        <f t="shared" si="24"/>
        <v>46475</v>
      </c>
      <c r="CQ600" s="115">
        <v>63352000</v>
      </c>
      <c r="CR600" s="85" t="s">
        <v>149</v>
      </c>
      <c r="CS600" s="89">
        <v>46044</v>
      </c>
      <c r="CT600" s="128">
        <v>1146101100580</v>
      </c>
      <c r="CU600" s="85"/>
      <c r="CV600" s="85"/>
      <c r="CW600" s="85" t="s">
        <v>6711</v>
      </c>
      <c r="CX600" s="85" t="s">
        <v>203</v>
      </c>
      <c r="CY600" s="85" t="s">
        <v>1251</v>
      </c>
      <c r="CZ600" s="85">
        <v>2599</v>
      </c>
      <c r="DA600" s="85" t="s">
        <v>5567</v>
      </c>
      <c r="DB600" s="85">
        <v>1</v>
      </c>
      <c r="DC600" s="85" t="s">
        <v>153</v>
      </c>
      <c r="DD600" s="85"/>
      <c r="DE600" s="85"/>
      <c r="DF600" s="85"/>
      <c r="DG600" s="85"/>
      <c r="DH600" s="85"/>
      <c r="DI600" s="85"/>
      <c r="DJ600" s="85"/>
      <c r="DK600" s="85"/>
      <c r="DL600" s="85"/>
      <c r="DM600" s="85"/>
      <c r="DN600" s="85"/>
      <c r="DO600" s="85"/>
      <c r="DP600" s="85"/>
      <c r="DQ600" s="85"/>
      <c r="DR600" s="85"/>
      <c r="DS600" s="85"/>
      <c r="DT600" s="86"/>
      <c r="DU600" s="81"/>
      <c r="DV600" s="72"/>
      <c r="DW600" s="72"/>
      <c r="DX600" s="72"/>
      <c r="DY600" s="72"/>
      <c r="DZ600" s="74"/>
      <c r="EA600" s="68"/>
      <c r="EB600" s="68"/>
      <c r="EC600" s="68"/>
      <c r="ED600" s="68"/>
      <c r="EE600" s="68"/>
      <c r="EF600" s="68"/>
      <c r="EG600" s="68"/>
      <c r="EH600" s="68"/>
      <c r="EI600" s="68"/>
      <c r="EJ600" s="68"/>
      <c r="EK600" s="68"/>
    </row>
    <row r="601" spans="1:141" ht="30" customHeight="1">
      <c r="A601" s="3" t="s">
        <v>6255</v>
      </c>
      <c r="B601" s="84">
        <v>2026</v>
      </c>
      <c r="C601" s="85" t="s">
        <v>6712</v>
      </c>
      <c r="D601" s="85"/>
      <c r="E601" s="85" t="s">
        <v>125</v>
      </c>
      <c r="F601" s="85">
        <v>146521</v>
      </c>
      <c r="G601" s="89">
        <v>46049</v>
      </c>
      <c r="H601" s="85" t="s">
        <v>3162</v>
      </c>
      <c r="I601" s="85" t="s">
        <v>6713</v>
      </c>
      <c r="J601" s="92" t="s">
        <v>6714</v>
      </c>
      <c r="K601" s="92" t="s">
        <v>6715</v>
      </c>
      <c r="L601" s="85" t="s">
        <v>6716</v>
      </c>
      <c r="M601" s="85" t="s">
        <v>3167</v>
      </c>
      <c r="N601" s="85">
        <v>80111700</v>
      </c>
      <c r="O601" s="85" t="s">
        <v>3168</v>
      </c>
      <c r="P601" s="85" t="s">
        <v>6717</v>
      </c>
      <c r="Q601" s="85">
        <v>78</v>
      </c>
      <c r="R601" s="89">
        <v>46028</v>
      </c>
      <c r="S601" s="85">
        <v>1958</v>
      </c>
      <c r="T601" s="89">
        <v>46055</v>
      </c>
      <c r="U601" s="85" t="s">
        <v>3170</v>
      </c>
      <c r="V601" s="85" t="s">
        <v>135</v>
      </c>
      <c r="W601" s="85" t="s">
        <v>136</v>
      </c>
      <c r="X601" s="85">
        <v>1</v>
      </c>
      <c r="Y601" s="85" t="s">
        <v>6718</v>
      </c>
      <c r="Z601" s="85" t="s">
        <v>6716</v>
      </c>
      <c r="AA601" s="85" t="s">
        <v>138</v>
      </c>
      <c r="AB601" s="85" t="s">
        <v>164</v>
      </c>
      <c r="AC601" s="85" t="s">
        <v>461</v>
      </c>
      <c r="AD601" s="85"/>
      <c r="AE601" s="85">
        <v>1031154459</v>
      </c>
      <c r="AF601" s="85">
        <v>1</v>
      </c>
      <c r="AG601" s="89">
        <v>34481</v>
      </c>
      <c r="AH601" s="85" t="s">
        <v>6719</v>
      </c>
      <c r="AI601" s="85"/>
      <c r="AJ601" s="92" t="e">
        <v>#N/A</v>
      </c>
      <c r="AK601" s="85" t="s">
        <v>6720</v>
      </c>
      <c r="AL601" s="85" t="s">
        <v>143</v>
      </c>
      <c r="AM601" s="85" t="s">
        <v>144</v>
      </c>
      <c r="AN601" s="85" t="s">
        <v>3174</v>
      </c>
      <c r="AO601" s="85">
        <v>1032434519</v>
      </c>
      <c r="AP601" s="85" t="s">
        <v>3175</v>
      </c>
      <c r="AQ601" s="85"/>
      <c r="AR601" s="85"/>
      <c r="AS601" s="89">
        <v>46062</v>
      </c>
      <c r="AT601" s="85"/>
      <c r="AU601" s="85"/>
      <c r="AV601" s="85"/>
      <c r="AW601" s="85"/>
      <c r="AX601" s="85" t="s">
        <v>3008</v>
      </c>
      <c r="AY601" s="85" t="s">
        <v>147</v>
      </c>
      <c r="AZ601" s="105">
        <v>46031</v>
      </c>
      <c r="BA601" s="105">
        <v>46051</v>
      </c>
      <c r="BB601" s="115">
        <v>46432000</v>
      </c>
      <c r="BC601" s="105">
        <v>46055</v>
      </c>
      <c r="BD601" s="105">
        <v>46281</v>
      </c>
      <c r="BE601" s="105">
        <f t="shared" si="25"/>
        <v>46281</v>
      </c>
      <c r="BF601" s="122"/>
      <c r="BG601" s="85" t="s">
        <v>929</v>
      </c>
      <c r="BH601" s="110">
        <v>5804000</v>
      </c>
      <c r="BI601" s="85"/>
      <c r="BJ601" s="85"/>
      <c r="BK601" s="85"/>
      <c r="BL601" s="85"/>
      <c r="BM601" s="85"/>
      <c r="BN601" s="85"/>
      <c r="BO601" s="85"/>
      <c r="BP601" s="85"/>
      <c r="BQ601" s="85"/>
      <c r="BR601" s="85"/>
      <c r="BS601" s="85"/>
      <c r="BT601" s="85"/>
      <c r="BU601" s="85"/>
      <c r="BV601" s="85"/>
      <c r="BW601" s="85"/>
      <c r="BX601" s="85"/>
      <c r="BY601" s="85"/>
      <c r="BZ601" s="85"/>
      <c r="CA601" s="85"/>
      <c r="CB601" s="85"/>
      <c r="CC601" s="85"/>
      <c r="CD601" s="85"/>
      <c r="CE601" s="85"/>
      <c r="CF601" s="85"/>
      <c r="CG601" s="85"/>
      <c r="CH601" s="85"/>
      <c r="CI601" s="85"/>
      <c r="CJ601" s="85"/>
      <c r="CK601" s="85"/>
      <c r="CL601" s="85">
        <v>0</v>
      </c>
      <c r="CM601" s="110">
        <v>46432000</v>
      </c>
      <c r="CN601" s="85"/>
      <c r="CO601" s="89">
        <v>46281</v>
      </c>
      <c r="CP601" s="89">
        <f t="shared" si="24"/>
        <v>46461</v>
      </c>
      <c r="CQ601" s="115">
        <v>46432000</v>
      </c>
      <c r="CR601" s="85" t="s">
        <v>172</v>
      </c>
      <c r="CS601" s="89">
        <v>46051</v>
      </c>
      <c r="CT601" s="128" t="s">
        <v>6721</v>
      </c>
      <c r="CU601" s="85"/>
      <c r="CV601" s="85"/>
      <c r="CW601" s="85" t="s">
        <v>3176</v>
      </c>
      <c r="CX601" s="85" t="s">
        <v>461</v>
      </c>
      <c r="CY601" s="85" t="s">
        <v>957</v>
      </c>
      <c r="CZ601" s="85">
        <v>2743</v>
      </c>
      <c r="DA601" s="85" t="s">
        <v>3177</v>
      </c>
      <c r="DB601" s="85">
        <v>1</v>
      </c>
      <c r="DC601" s="85" t="s">
        <v>153</v>
      </c>
      <c r="DD601" s="85"/>
      <c r="DE601" s="85"/>
      <c r="DF601" s="85"/>
      <c r="DG601" s="85"/>
      <c r="DH601" s="85"/>
      <c r="DI601" s="85"/>
      <c r="DJ601" s="85"/>
      <c r="DK601" s="85"/>
      <c r="DL601" s="85"/>
      <c r="DM601" s="85"/>
      <c r="DN601" s="85"/>
      <c r="DO601" s="85"/>
      <c r="DP601" s="85"/>
      <c r="DQ601" s="85"/>
      <c r="DR601" s="85"/>
      <c r="DS601" s="85"/>
      <c r="DT601" s="86"/>
      <c r="DU601" s="81"/>
      <c r="DV601" s="72"/>
      <c r="DW601" s="72"/>
      <c r="DX601" s="72"/>
      <c r="DY601" s="72"/>
      <c r="DZ601" s="74"/>
      <c r="EA601" s="68"/>
      <c r="EB601" s="68"/>
      <c r="EC601" s="68"/>
      <c r="ED601" s="68"/>
      <c r="EE601" s="68"/>
      <c r="EF601" s="68"/>
      <c r="EG601" s="68"/>
      <c r="EH601" s="68"/>
      <c r="EI601" s="68"/>
      <c r="EJ601" s="68"/>
      <c r="EK601" s="68"/>
    </row>
    <row r="602" spans="1:141" ht="30" customHeight="1">
      <c r="A602" s="3" t="s">
        <v>6255</v>
      </c>
      <c r="B602" s="84">
        <v>2026</v>
      </c>
      <c r="C602" s="85" t="s">
        <v>6722</v>
      </c>
      <c r="D602" s="85"/>
      <c r="E602" s="85" t="s">
        <v>125</v>
      </c>
      <c r="F602" s="85">
        <v>146466</v>
      </c>
      <c r="G602" s="89">
        <v>46050</v>
      </c>
      <c r="H602" s="85" t="s">
        <v>6723</v>
      </c>
      <c r="I602" s="85" t="s">
        <v>6724</v>
      </c>
      <c r="J602" s="92" t="s">
        <v>6725</v>
      </c>
      <c r="K602" s="92" t="s">
        <v>6726</v>
      </c>
      <c r="L602" s="85" t="s">
        <v>5340</v>
      </c>
      <c r="M602" s="85" t="s">
        <v>6727</v>
      </c>
      <c r="N602" s="85">
        <v>80111700</v>
      </c>
      <c r="O602" s="85" t="s">
        <v>6728</v>
      </c>
      <c r="P602" s="85" t="s">
        <v>6729</v>
      </c>
      <c r="Q602" s="85">
        <v>175</v>
      </c>
      <c r="R602" s="89">
        <v>46031</v>
      </c>
      <c r="S602" s="85">
        <v>1914</v>
      </c>
      <c r="T602" s="89">
        <v>46051</v>
      </c>
      <c r="U602" s="85" t="s">
        <v>134</v>
      </c>
      <c r="V602" s="85" t="s">
        <v>135</v>
      </c>
      <c r="W602" s="85" t="s">
        <v>136</v>
      </c>
      <c r="X602" s="85">
        <v>1</v>
      </c>
      <c r="Y602" s="85" t="s">
        <v>6730</v>
      </c>
      <c r="Z602" s="85" t="s">
        <v>5340</v>
      </c>
      <c r="AA602" s="85" t="s">
        <v>138</v>
      </c>
      <c r="AB602" s="85" t="s">
        <v>139</v>
      </c>
      <c r="AC602" s="85" t="s">
        <v>360</v>
      </c>
      <c r="AD602" s="85"/>
      <c r="AE602" s="85">
        <v>1110505661</v>
      </c>
      <c r="AF602" s="85">
        <v>7</v>
      </c>
      <c r="AG602" s="89">
        <v>33238</v>
      </c>
      <c r="AH602" s="85" t="s">
        <v>6731</v>
      </c>
      <c r="AI602" s="85" t="e">
        <v>#REF!</v>
      </c>
      <c r="AJ602" s="92">
        <v>3112175449</v>
      </c>
      <c r="AK602" s="85" t="s">
        <v>6732</v>
      </c>
      <c r="AL602" s="85" t="s">
        <v>189</v>
      </c>
      <c r="AM602" s="85" t="s">
        <v>144</v>
      </c>
      <c r="AN602" s="85" t="s">
        <v>145</v>
      </c>
      <c r="AO602" s="85">
        <v>0</v>
      </c>
      <c r="AP602" s="85" t="e">
        <v>#N/A</v>
      </c>
      <c r="AQ602" s="85"/>
      <c r="AR602" s="85"/>
      <c r="AS602" s="89">
        <v>46062</v>
      </c>
      <c r="AT602" s="85"/>
      <c r="AU602" s="85"/>
      <c r="AV602" s="85"/>
      <c r="AW602" s="85"/>
      <c r="AX602" s="85" t="s">
        <v>146</v>
      </c>
      <c r="AY602" s="85" t="s">
        <v>147</v>
      </c>
      <c r="AZ602" s="105">
        <v>46049</v>
      </c>
      <c r="BA602" s="105">
        <v>46049</v>
      </c>
      <c r="BB602" s="115">
        <v>100870000</v>
      </c>
      <c r="BC602" s="105">
        <v>46051</v>
      </c>
      <c r="BD602" s="105">
        <v>46383</v>
      </c>
      <c r="BE602" s="105">
        <f t="shared" si="25"/>
        <v>46383</v>
      </c>
      <c r="BF602" s="122"/>
      <c r="BG602" s="85" t="s">
        <v>148</v>
      </c>
      <c r="BH602" s="110">
        <v>9170000</v>
      </c>
      <c r="BI602" s="85"/>
      <c r="BJ602" s="85"/>
      <c r="BK602" s="85"/>
      <c r="BL602" s="85"/>
      <c r="BM602" s="85"/>
      <c r="BN602" s="85"/>
      <c r="BO602" s="85"/>
      <c r="BP602" s="85"/>
      <c r="BQ602" s="85"/>
      <c r="BR602" s="85"/>
      <c r="BS602" s="85"/>
      <c r="BT602" s="85"/>
      <c r="BU602" s="85"/>
      <c r="BV602" s="85"/>
      <c r="BW602" s="85"/>
      <c r="BX602" s="85"/>
      <c r="BY602" s="85"/>
      <c r="BZ602" s="85"/>
      <c r="CA602" s="85"/>
      <c r="CB602" s="85"/>
      <c r="CC602" s="85"/>
      <c r="CD602" s="85"/>
      <c r="CE602" s="85"/>
      <c r="CF602" s="85"/>
      <c r="CG602" s="85"/>
      <c r="CH602" s="85"/>
      <c r="CI602" s="85"/>
      <c r="CJ602" s="85"/>
      <c r="CK602" s="85"/>
      <c r="CL602" s="85">
        <v>0</v>
      </c>
      <c r="CM602" s="110">
        <v>100870000</v>
      </c>
      <c r="CN602" s="85"/>
      <c r="CO602" s="89">
        <v>46383</v>
      </c>
      <c r="CP602" s="89">
        <f t="shared" si="24"/>
        <v>46563</v>
      </c>
      <c r="CQ602" s="115">
        <v>100870000</v>
      </c>
      <c r="CR602" s="85" t="s">
        <v>149</v>
      </c>
      <c r="CS602" s="89">
        <v>46050</v>
      </c>
      <c r="CT602" s="128">
        <v>2146101136449</v>
      </c>
      <c r="CU602" s="85"/>
      <c r="CV602" s="85"/>
      <c r="CW602" s="85" t="s">
        <v>6733</v>
      </c>
      <c r="CX602" s="85" t="s">
        <v>360</v>
      </c>
      <c r="CY602" s="85" t="s">
        <v>245</v>
      </c>
      <c r="CZ602" s="85">
        <v>2537</v>
      </c>
      <c r="DA602" s="85" t="s">
        <v>152</v>
      </c>
      <c r="DB602" s="85">
        <v>5</v>
      </c>
      <c r="DC602" s="85" t="s">
        <v>153</v>
      </c>
      <c r="DD602" s="85"/>
      <c r="DE602" s="85"/>
      <c r="DF602" s="85"/>
      <c r="DG602" s="85"/>
      <c r="DH602" s="85"/>
      <c r="DI602" s="85"/>
      <c r="DJ602" s="85"/>
      <c r="DK602" s="85"/>
      <c r="DL602" s="85"/>
      <c r="DM602" s="85"/>
      <c r="DN602" s="85"/>
      <c r="DO602" s="85"/>
      <c r="DP602" s="85"/>
      <c r="DQ602" s="85"/>
      <c r="DR602" s="85"/>
      <c r="DS602" s="85"/>
      <c r="DT602" s="86"/>
      <c r="DU602" s="81"/>
      <c r="DV602" s="72"/>
      <c r="DW602" s="72"/>
      <c r="DX602" s="72"/>
      <c r="DY602" s="72"/>
      <c r="DZ602" s="74"/>
      <c r="EA602" s="68"/>
      <c r="EB602" s="68"/>
      <c r="EC602" s="68"/>
      <c r="ED602" s="68"/>
      <c r="EE602" s="68"/>
      <c r="EF602" s="68"/>
      <c r="EG602" s="68"/>
      <c r="EH602" s="68"/>
      <c r="EI602" s="68"/>
      <c r="EJ602" s="68"/>
      <c r="EK602" s="68"/>
    </row>
    <row r="603" spans="1:141" ht="30" customHeight="1">
      <c r="A603" s="3" t="s">
        <v>6255</v>
      </c>
      <c r="B603" s="84">
        <v>2026</v>
      </c>
      <c r="C603" s="85" t="s">
        <v>6734</v>
      </c>
      <c r="D603" s="85"/>
      <c r="E603" s="85" t="s">
        <v>125</v>
      </c>
      <c r="F603" s="85">
        <v>145533</v>
      </c>
      <c r="G603" s="89">
        <v>46042</v>
      </c>
      <c r="H603" s="85" t="s">
        <v>6735</v>
      </c>
      <c r="I603" s="85" t="s">
        <v>6736</v>
      </c>
      <c r="J603" s="92" t="s">
        <v>6737</v>
      </c>
      <c r="K603" s="92" t="s">
        <v>6738</v>
      </c>
      <c r="L603" s="85" t="s">
        <v>6739</v>
      </c>
      <c r="M603" s="85" t="s">
        <v>6740</v>
      </c>
      <c r="N603" s="85">
        <v>80111700</v>
      </c>
      <c r="O603" s="85" t="s">
        <v>6741</v>
      </c>
      <c r="P603" s="85" t="s">
        <v>6742</v>
      </c>
      <c r="Q603" s="85">
        <v>167</v>
      </c>
      <c r="R603" s="89">
        <v>46031</v>
      </c>
      <c r="S603" s="85">
        <v>1950</v>
      </c>
      <c r="T603" s="89">
        <v>46055</v>
      </c>
      <c r="U603" s="85" t="s">
        <v>134</v>
      </c>
      <c r="V603" s="85" t="s">
        <v>135</v>
      </c>
      <c r="W603" s="85" t="s">
        <v>136</v>
      </c>
      <c r="X603" s="85">
        <v>1</v>
      </c>
      <c r="Y603" s="85" t="s">
        <v>6743</v>
      </c>
      <c r="Z603" s="85" t="s">
        <v>6739</v>
      </c>
      <c r="AA603" s="85" t="s">
        <v>138</v>
      </c>
      <c r="AB603" s="85" t="s">
        <v>139</v>
      </c>
      <c r="AC603" s="85" t="s">
        <v>203</v>
      </c>
      <c r="AD603" s="85"/>
      <c r="AE603" s="85">
        <v>53120535</v>
      </c>
      <c r="AF603" s="85">
        <v>6</v>
      </c>
      <c r="AG603" s="89">
        <v>30894</v>
      </c>
      <c r="AH603" s="85" t="s">
        <v>6744</v>
      </c>
      <c r="AI603" s="85"/>
      <c r="AJ603" s="92" t="e">
        <v>#N/A</v>
      </c>
      <c r="AK603" s="85" t="s">
        <v>6745</v>
      </c>
      <c r="AL603" s="85" t="s">
        <v>189</v>
      </c>
      <c r="AM603" s="85" t="s">
        <v>222</v>
      </c>
      <c r="AN603" s="85" t="s">
        <v>2633</v>
      </c>
      <c r="AO603" s="85">
        <v>79693760</v>
      </c>
      <c r="AP603" s="85" t="s">
        <v>2654</v>
      </c>
      <c r="AQ603" s="85"/>
      <c r="AR603" s="85"/>
      <c r="AS603" s="89">
        <v>46062</v>
      </c>
      <c r="AT603" s="85"/>
      <c r="AU603" s="85"/>
      <c r="AV603" s="85"/>
      <c r="AW603" s="85"/>
      <c r="AX603" s="85" t="s">
        <v>2655</v>
      </c>
      <c r="AY603" s="85" t="s">
        <v>147</v>
      </c>
      <c r="AZ603" s="105">
        <v>46050</v>
      </c>
      <c r="BA603" s="105">
        <v>46050</v>
      </c>
      <c r="BB603" s="115">
        <v>46432000</v>
      </c>
      <c r="BC603" s="105">
        <v>46055</v>
      </c>
      <c r="BD603" s="105">
        <v>46295</v>
      </c>
      <c r="BE603" s="105">
        <f t="shared" si="25"/>
        <v>46295</v>
      </c>
      <c r="BF603" s="122"/>
      <c r="BG603" s="85" t="s">
        <v>929</v>
      </c>
      <c r="BH603" s="110">
        <v>5804000</v>
      </c>
      <c r="BI603" s="85"/>
      <c r="BJ603" s="85"/>
      <c r="BK603" s="85"/>
      <c r="BL603" s="85"/>
      <c r="BM603" s="85"/>
      <c r="BN603" s="85"/>
      <c r="BO603" s="85"/>
      <c r="BP603" s="85"/>
      <c r="BQ603" s="85"/>
      <c r="BR603" s="85"/>
      <c r="BS603" s="85"/>
      <c r="BT603" s="85"/>
      <c r="BU603" s="85"/>
      <c r="BV603" s="85"/>
      <c r="BW603" s="85"/>
      <c r="BX603" s="85"/>
      <c r="BY603" s="85"/>
      <c r="BZ603" s="85"/>
      <c r="CA603" s="85"/>
      <c r="CB603" s="85"/>
      <c r="CC603" s="85"/>
      <c r="CD603" s="85"/>
      <c r="CE603" s="85"/>
      <c r="CF603" s="85"/>
      <c r="CG603" s="85"/>
      <c r="CH603" s="85"/>
      <c r="CI603" s="85"/>
      <c r="CJ603" s="85"/>
      <c r="CK603" s="85"/>
      <c r="CL603" s="85">
        <v>0</v>
      </c>
      <c r="CM603" s="110">
        <v>46432000</v>
      </c>
      <c r="CN603" s="85"/>
      <c r="CO603" s="89">
        <v>46295</v>
      </c>
      <c r="CP603" s="89">
        <f t="shared" si="24"/>
        <v>46475</v>
      </c>
      <c r="CQ603" s="115">
        <v>46432000</v>
      </c>
      <c r="CR603" s="85" t="s">
        <v>149</v>
      </c>
      <c r="CS603" s="89">
        <v>46051</v>
      </c>
      <c r="CT603" s="128">
        <v>1846101034284</v>
      </c>
      <c r="CU603" s="85"/>
      <c r="CV603" s="85"/>
      <c r="CW603" s="85" t="s">
        <v>6746</v>
      </c>
      <c r="CX603" s="85" t="s">
        <v>203</v>
      </c>
      <c r="CY603" s="85" t="s">
        <v>957</v>
      </c>
      <c r="CZ603" s="85">
        <v>2537</v>
      </c>
      <c r="DA603" s="85" t="s">
        <v>152</v>
      </c>
      <c r="DB603" s="85">
        <v>5</v>
      </c>
      <c r="DC603" s="85" t="s">
        <v>153</v>
      </c>
      <c r="DD603" s="85"/>
      <c r="DE603" s="85"/>
      <c r="DF603" s="85"/>
      <c r="DG603" s="85"/>
      <c r="DH603" s="85"/>
      <c r="DI603" s="85"/>
      <c r="DJ603" s="85"/>
      <c r="DK603" s="85"/>
      <c r="DL603" s="85"/>
      <c r="DM603" s="85"/>
      <c r="DN603" s="85"/>
      <c r="DO603" s="85"/>
      <c r="DP603" s="85"/>
      <c r="DQ603" s="85"/>
      <c r="DR603" s="85"/>
      <c r="DS603" s="85"/>
      <c r="DT603" s="86"/>
      <c r="DU603" s="81"/>
      <c r="DV603" s="72"/>
      <c r="DW603" s="72"/>
      <c r="DX603" s="72"/>
      <c r="DY603" s="72"/>
      <c r="DZ603" s="74"/>
      <c r="EA603" s="68"/>
      <c r="EB603" s="68"/>
      <c r="EC603" s="68"/>
      <c r="ED603" s="68"/>
      <c r="EE603" s="68"/>
      <c r="EF603" s="68"/>
      <c r="EG603" s="68"/>
      <c r="EH603" s="68"/>
      <c r="EI603" s="68"/>
      <c r="EJ603" s="68"/>
      <c r="EK603" s="68"/>
    </row>
    <row r="604" spans="1:141" ht="30" customHeight="1">
      <c r="A604" s="3" t="s">
        <v>6255</v>
      </c>
      <c r="B604" s="84">
        <v>2026</v>
      </c>
      <c r="C604" s="85" t="s">
        <v>6747</v>
      </c>
      <c r="D604" s="85"/>
      <c r="E604" s="85" t="s">
        <v>125</v>
      </c>
      <c r="F604" s="85">
        <v>147182</v>
      </c>
      <c r="G604" s="89">
        <v>46040</v>
      </c>
      <c r="H604" s="85" t="s">
        <v>6748</v>
      </c>
      <c r="I604" s="85" t="s">
        <v>6749</v>
      </c>
      <c r="J604" s="92" t="s">
        <v>6750</v>
      </c>
      <c r="K604" s="92" t="s">
        <v>6751</v>
      </c>
      <c r="L604" s="85" t="s">
        <v>6752</v>
      </c>
      <c r="M604" s="85" t="s">
        <v>6753</v>
      </c>
      <c r="N604" s="85">
        <v>80111700</v>
      </c>
      <c r="O604" s="85" t="s">
        <v>6754</v>
      </c>
      <c r="P604" s="85" t="s">
        <v>6755</v>
      </c>
      <c r="Q604" s="85">
        <v>140</v>
      </c>
      <c r="R604" s="89">
        <v>46028</v>
      </c>
      <c r="S604" s="85">
        <v>1978</v>
      </c>
      <c r="T604" s="89">
        <v>46055</v>
      </c>
      <c r="U604" s="85" t="s">
        <v>6756</v>
      </c>
      <c r="V604" s="85" t="s">
        <v>135</v>
      </c>
      <c r="W604" s="85" t="s">
        <v>136</v>
      </c>
      <c r="X604" s="85">
        <v>1</v>
      </c>
      <c r="Y604" s="85" t="s">
        <v>6757</v>
      </c>
      <c r="Z604" s="85" t="s">
        <v>6752</v>
      </c>
      <c r="AA604" s="85" t="s">
        <v>138</v>
      </c>
      <c r="AB604" s="85" t="s">
        <v>164</v>
      </c>
      <c r="AC604" s="85" t="s">
        <v>218</v>
      </c>
      <c r="AD604" s="85"/>
      <c r="AE604" s="85">
        <v>1110482500</v>
      </c>
      <c r="AF604" s="85">
        <v>9</v>
      </c>
      <c r="AG604" s="89">
        <v>32593</v>
      </c>
      <c r="AH604" s="85" t="s">
        <v>6758</v>
      </c>
      <c r="AI604" s="85"/>
      <c r="AJ604" s="92" t="e">
        <v>#N/A</v>
      </c>
      <c r="AK604" s="85" t="s">
        <v>1260</v>
      </c>
      <c r="AL604" s="85" t="s">
        <v>189</v>
      </c>
      <c r="AM604" s="85" t="s">
        <v>385</v>
      </c>
      <c r="AN604" s="85" t="s">
        <v>1360</v>
      </c>
      <c r="AO604" s="85">
        <v>33377780</v>
      </c>
      <c r="AP604" s="85" t="s">
        <v>1361</v>
      </c>
      <c r="AQ604" s="85"/>
      <c r="AR604" s="85"/>
      <c r="AS604" s="89">
        <v>46062</v>
      </c>
      <c r="AT604" s="85"/>
      <c r="AU604" s="85"/>
      <c r="AV604" s="85"/>
      <c r="AW604" s="85"/>
      <c r="AX604" s="85" t="s">
        <v>1362</v>
      </c>
      <c r="AY604" s="85" t="s">
        <v>147</v>
      </c>
      <c r="AZ604" s="105">
        <v>46052</v>
      </c>
      <c r="BA604" s="105">
        <v>46052</v>
      </c>
      <c r="BB604" s="115">
        <v>63352000</v>
      </c>
      <c r="BC604" s="105">
        <v>46057</v>
      </c>
      <c r="BD604" s="105">
        <v>46295</v>
      </c>
      <c r="BE604" s="105">
        <f t="shared" si="25"/>
        <v>46295</v>
      </c>
      <c r="BF604" s="122"/>
      <c r="BG604" s="85" t="s">
        <v>929</v>
      </c>
      <c r="BH604" s="110">
        <v>7919000</v>
      </c>
      <c r="BI604" s="85"/>
      <c r="BJ604" s="85"/>
      <c r="BK604" s="85"/>
      <c r="BL604" s="85"/>
      <c r="BM604" s="85"/>
      <c r="BN604" s="85"/>
      <c r="BO604" s="85"/>
      <c r="BP604" s="85"/>
      <c r="BQ604" s="85"/>
      <c r="BR604" s="85"/>
      <c r="BS604" s="85"/>
      <c r="BT604" s="85"/>
      <c r="BU604" s="85"/>
      <c r="BV604" s="85"/>
      <c r="BW604" s="85"/>
      <c r="BX604" s="85"/>
      <c r="BY604" s="85"/>
      <c r="BZ604" s="85"/>
      <c r="CA604" s="85"/>
      <c r="CB604" s="85"/>
      <c r="CC604" s="85"/>
      <c r="CD604" s="85"/>
      <c r="CE604" s="85"/>
      <c r="CF604" s="85"/>
      <c r="CG604" s="85"/>
      <c r="CH604" s="85"/>
      <c r="CI604" s="85"/>
      <c r="CJ604" s="85"/>
      <c r="CK604" s="85"/>
      <c r="CL604" s="85">
        <v>0</v>
      </c>
      <c r="CM604" s="110">
        <v>63352000</v>
      </c>
      <c r="CN604" s="85"/>
      <c r="CO604" s="89">
        <v>46295</v>
      </c>
      <c r="CP604" s="89">
        <f t="shared" si="24"/>
        <v>46475</v>
      </c>
      <c r="CQ604" s="115">
        <v>63352000</v>
      </c>
      <c r="CR604" s="85" t="e">
        <v>#N/A</v>
      </c>
      <c r="CS604" s="89" t="e">
        <v>#N/A</v>
      </c>
      <c r="CT604" s="128" t="e">
        <v>#N/A</v>
      </c>
      <c r="CU604" s="85"/>
      <c r="CV604" s="85"/>
      <c r="CW604" s="85" t="s">
        <v>6759</v>
      </c>
      <c r="CX604" s="85" t="s">
        <v>218</v>
      </c>
      <c r="CY604" s="85" t="s">
        <v>4370</v>
      </c>
      <c r="CZ604" s="85">
        <v>2676</v>
      </c>
      <c r="DA604" s="85" t="s">
        <v>6760</v>
      </c>
      <c r="DB604" s="85">
        <v>3</v>
      </c>
      <c r="DC604" s="85" t="s">
        <v>153</v>
      </c>
      <c r="DD604" s="85"/>
      <c r="DE604" s="85"/>
      <c r="DF604" s="85"/>
      <c r="DG604" s="85"/>
      <c r="DH604" s="85"/>
      <c r="DI604" s="85"/>
      <c r="DJ604" s="85"/>
      <c r="DK604" s="85"/>
      <c r="DL604" s="85"/>
      <c r="DM604" s="85"/>
      <c r="DN604" s="85"/>
      <c r="DO604" s="85"/>
      <c r="DP604" s="85"/>
      <c r="DQ604" s="85"/>
      <c r="DR604" s="85"/>
      <c r="DS604" s="85"/>
      <c r="DT604" s="86"/>
      <c r="DU604" s="81"/>
      <c r="DV604" s="72"/>
      <c r="DW604" s="72"/>
      <c r="DX604" s="72"/>
      <c r="DY604" s="72"/>
      <c r="DZ604" s="74"/>
      <c r="EA604" s="68"/>
      <c r="EB604" s="68"/>
      <c r="EC604" s="68"/>
      <c r="ED604" s="68"/>
      <c r="EE604" s="68"/>
      <c r="EF604" s="68"/>
      <c r="EG604" s="68"/>
      <c r="EH604" s="68"/>
      <c r="EI604" s="68"/>
      <c r="EJ604" s="68"/>
      <c r="EK604" s="68"/>
    </row>
    <row r="605" spans="1:141" ht="30" customHeight="1">
      <c r="A605" s="3" t="s">
        <v>6255</v>
      </c>
      <c r="B605" s="84">
        <v>2026</v>
      </c>
      <c r="C605" s="85" t="s">
        <v>6761</v>
      </c>
      <c r="D605" s="85"/>
      <c r="E605" s="85" t="s">
        <v>125</v>
      </c>
      <c r="F605" s="85">
        <v>145099</v>
      </c>
      <c r="G605" s="89">
        <v>46037</v>
      </c>
      <c r="H605" s="85" t="s">
        <v>6762</v>
      </c>
      <c r="I605" s="85" t="s">
        <v>6763</v>
      </c>
      <c r="J605" s="92" t="s">
        <v>6764</v>
      </c>
      <c r="K605" s="92" t="s">
        <v>6765</v>
      </c>
      <c r="L605" s="85" t="s">
        <v>6766</v>
      </c>
      <c r="M605" s="85" t="s">
        <v>6767</v>
      </c>
      <c r="N605" s="85">
        <v>80111700</v>
      </c>
      <c r="O605" s="85" t="s">
        <v>6768</v>
      </c>
      <c r="P605" s="85" t="s">
        <v>6769</v>
      </c>
      <c r="Q605" s="85">
        <v>135</v>
      </c>
      <c r="R605" s="89">
        <v>46028</v>
      </c>
      <c r="S605" s="85">
        <v>1935</v>
      </c>
      <c r="T605" s="89">
        <v>46052</v>
      </c>
      <c r="U605" s="85" t="s">
        <v>134</v>
      </c>
      <c r="V605" s="85" t="s">
        <v>135</v>
      </c>
      <c r="W605" s="85" t="s">
        <v>136</v>
      </c>
      <c r="X605" s="85">
        <v>1</v>
      </c>
      <c r="Y605" s="85" t="s">
        <v>6770</v>
      </c>
      <c r="Z605" s="85" t="s">
        <v>6766</v>
      </c>
      <c r="AA605" s="85" t="s">
        <v>138</v>
      </c>
      <c r="AB605" s="85" t="s">
        <v>139</v>
      </c>
      <c r="AC605" s="85" t="s">
        <v>203</v>
      </c>
      <c r="AD605" s="85"/>
      <c r="AE605" s="85">
        <v>52356206</v>
      </c>
      <c r="AF605" s="85">
        <v>8</v>
      </c>
      <c r="AG605" s="89">
        <v>28245</v>
      </c>
      <c r="AH605" s="85" t="s">
        <v>6771</v>
      </c>
      <c r="AI605" s="85" t="e">
        <v>#REF!</v>
      </c>
      <c r="AJ605" s="92">
        <v>3174297267</v>
      </c>
      <c r="AK605" s="85" t="s">
        <v>6772</v>
      </c>
      <c r="AL605" s="85" t="s">
        <v>143</v>
      </c>
      <c r="AM605" s="85" t="s">
        <v>234</v>
      </c>
      <c r="AN605" s="85" t="s">
        <v>4646</v>
      </c>
      <c r="AO605" s="85">
        <v>80912935</v>
      </c>
      <c r="AP605" s="85" t="s">
        <v>4647</v>
      </c>
      <c r="AQ605" s="85"/>
      <c r="AR605" s="85"/>
      <c r="AS605" s="89">
        <v>46062</v>
      </c>
      <c r="AT605" s="85"/>
      <c r="AU605" s="85"/>
      <c r="AV605" s="85"/>
      <c r="AW605" s="85"/>
      <c r="AX605" s="85" t="s">
        <v>4648</v>
      </c>
      <c r="AY605" s="85" t="s">
        <v>147</v>
      </c>
      <c r="AZ605" s="105">
        <v>46048</v>
      </c>
      <c r="BA605" s="105">
        <v>46049</v>
      </c>
      <c r="BB605" s="115">
        <v>63352000</v>
      </c>
      <c r="BC605" s="105">
        <v>46052</v>
      </c>
      <c r="BD605" s="105">
        <v>46294</v>
      </c>
      <c r="BE605" s="105">
        <f t="shared" si="25"/>
        <v>46294</v>
      </c>
      <c r="BF605" s="122"/>
      <c r="BG605" s="85" t="s">
        <v>929</v>
      </c>
      <c r="BH605" s="110">
        <v>7919000</v>
      </c>
      <c r="BI605" s="85"/>
      <c r="BJ605" s="85"/>
      <c r="BK605" s="85"/>
      <c r="BL605" s="85"/>
      <c r="BM605" s="85"/>
      <c r="BN605" s="85"/>
      <c r="BO605" s="85"/>
      <c r="BP605" s="85"/>
      <c r="BQ605" s="85"/>
      <c r="BR605" s="85"/>
      <c r="BS605" s="85"/>
      <c r="BT605" s="85"/>
      <c r="BU605" s="85"/>
      <c r="BV605" s="85"/>
      <c r="BW605" s="85"/>
      <c r="BX605" s="85"/>
      <c r="BY605" s="85"/>
      <c r="BZ605" s="85"/>
      <c r="CA605" s="85"/>
      <c r="CB605" s="85"/>
      <c r="CC605" s="85"/>
      <c r="CD605" s="85"/>
      <c r="CE605" s="85"/>
      <c r="CF605" s="85"/>
      <c r="CG605" s="85"/>
      <c r="CH605" s="85"/>
      <c r="CI605" s="85"/>
      <c r="CJ605" s="85"/>
      <c r="CK605" s="85"/>
      <c r="CL605" s="85">
        <v>0</v>
      </c>
      <c r="CM605" s="110">
        <v>63352000</v>
      </c>
      <c r="CN605" s="85"/>
      <c r="CO605" s="89">
        <v>46294</v>
      </c>
      <c r="CP605" s="89">
        <f t="shared" si="24"/>
        <v>46474</v>
      </c>
      <c r="CQ605" s="115">
        <v>63352000</v>
      </c>
      <c r="CR605" s="85" t="s">
        <v>149</v>
      </c>
      <c r="CS605" s="89">
        <v>46049</v>
      </c>
      <c r="CT605" s="128">
        <v>1846101034013</v>
      </c>
      <c r="CU605" s="85"/>
      <c r="CV605" s="85"/>
      <c r="CW605" s="85" t="s">
        <v>6773</v>
      </c>
      <c r="CX605" s="85" t="s">
        <v>203</v>
      </c>
      <c r="CY605" s="85" t="s">
        <v>207</v>
      </c>
      <c r="CZ605" s="85">
        <v>2537</v>
      </c>
      <c r="DA605" s="85" t="s">
        <v>152</v>
      </c>
      <c r="DB605" s="85">
        <v>1</v>
      </c>
      <c r="DC605" s="85" t="s">
        <v>153</v>
      </c>
      <c r="DD605" s="85"/>
      <c r="DE605" s="85"/>
      <c r="DF605" s="85"/>
      <c r="DG605" s="85"/>
      <c r="DH605" s="85"/>
      <c r="DI605" s="85"/>
      <c r="DJ605" s="85"/>
      <c r="DK605" s="85"/>
      <c r="DL605" s="85"/>
      <c r="DM605" s="85"/>
      <c r="DN605" s="85"/>
      <c r="DO605" s="85"/>
      <c r="DP605" s="85"/>
      <c r="DQ605" s="85"/>
      <c r="DR605" s="85"/>
      <c r="DS605" s="85"/>
      <c r="DT605" s="86"/>
      <c r="DU605" s="81"/>
      <c r="DV605" s="72"/>
      <c r="DW605" s="72"/>
      <c r="DX605" s="72"/>
      <c r="DY605" s="72"/>
      <c r="DZ605" s="74"/>
      <c r="EA605" s="68"/>
      <c r="EB605" s="68"/>
      <c r="EC605" s="68"/>
      <c r="ED605" s="68"/>
      <c r="EE605" s="68"/>
      <c r="EF605" s="68"/>
      <c r="EG605" s="68"/>
      <c r="EH605" s="68"/>
      <c r="EI605" s="68"/>
      <c r="EJ605" s="68"/>
      <c r="EK605" s="68"/>
    </row>
    <row r="606" spans="1:141" ht="30" customHeight="1">
      <c r="A606" s="3" t="s">
        <v>6255</v>
      </c>
      <c r="B606" s="84">
        <v>2026</v>
      </c>
      <c r="C606" s="85" t="s">
        <v>6774</v>
      </c>
      <c r="D606" s="85"/>
      <c r="E606" s="85" t="s">
        <v>125</v>
      </c>
      <c r="F606" s="85">
        <v>147438</v>
      </c>
      <c r="G606" s="89">
        <v>46036</v>
      </c>
      <c r="H606" s="85" t="s">
        <v>6775</v>
      </c>
      <c r="I606" s="85" t="s">
        <v>6776</v>
      </c>
      <c r="J606" s="92" t="s">
        <v>6777</v>
      </c>
      <c r="K606" s="92" t="s">
        <v>6778</v>
      </c>
      <c r="L606" s="85" t="s">
        <v>6779</v>
      </c>
      <c r="M606" s="85" t="s">
        <v>6780</v>
      </c>
      <c r="N606" s="85">
        <v>80111700</v>
      </c>
      <c r="O606" s="85" t="s">
        <v>6781</v>
      </c>
      <c r="P606" s="85" t="s">
        <v>6782</v>
      </c>
      <c r="Q606" s="85">
        <v>1414</v>
      </c>
      <c r="R606" s="89">
        <v>46037</v>
      </c>
      <c r="S606" s="85">
        <v>2024</v>
      </c>
      <c r="T606" s="89">
        <v>46059</v>
      </c>
      <c r="U606" s="85" t="s">
        <v>3044</v>
      </c>
      <c r="V606" s="85" t="s">
        <v>135</v>
      </c>
      <c r="W606" s="85" t="s">
        <v>136</v>
      </c>
      <c r="X606" s="85">
        <v>1</v>
      </c>
      <c r="Y606" s="85" t="s">
        <v>6783</v>
      </c>
      <c r="Z606" s="85" t="s">
        <v>6779</v>
      </c>
      <c r="AA606" s="85" t="s">
        <v>138</v>
      </c>
      <c r="AB606" s="85" t="s">
        <v>139</v>
      </c>
      <c r="AC606" s="85" t="s">
        <v>203</v>
      </c>
      <c r="AD606" s="85"/>
      <c r="AE606" s="85">
        <v>1012338137</v>
      </c>
      <c r="AF606" s="85">
        <v>7</v>
      </c>
      <c r="AG606" s="89">
        <v>32120</v>
      </c>
      <c r="AH606" s="85" t="s">
        <v>6784</v>
      </c>
      <c r="AI606" s="85" t="e">
        <v>#REF!</v>
      </c>
      <c r="AJ606" s="92">
        <v>3143479185</v>
      </c>
      <c r="AK606" s="85" t="s">
        <v>6785</v>
      </c>
      <c r="AL606" s="85" t="s">
        <v>143</v>
      </c>
      <c r="AM606" s="85" t="s">
        <v>385</v>
      </c>
      <c r="AN606" s="85" t="s">
        <v>2984</v>
      </c>
      <c r="AO606" s="85">
        <v>1063481921</v>
      </c>
      <c r="AP606" s="85" t="s">
        <v>3007</v>
      </c>
      <c r="AQ606" s="85"/>
      <c r="AR606" s="85"/>
      <c r="AS606" s="89">
        <v>46062</v>
      </c>
      <c r="AT606" s="85"/>
      <c r="AU606" s="85"/>
      <c r="AV606" s="85"/>
      <c r="AW606" s="85"/>
      <c r="AX606" s="85" t="s">
        <v>3008</v>
      </c>
      <c r="AY606" s="85" t="s">
        <v>147</v>
      </c>
      <c r="AZ606" s="105">
        <v>46049</v>
      </c>
      <c r="BA606" s="105">
        <v>46050</v>
      </c>
      <c r="BB606" s="115">
        <v>46432000</v>
      </c>
      <c r="BC606" s="105">
        <v>46059</v>
      </c>
      <c r="BD606" s="105">
        <v>46300</v>
      </c>
      <c r="BE606" s="105">
        <f t="shared" si="25"/>
        <v>46300</v>
      </c>
      <c r="BF606" s="122"/>
      <c r="BG606" s="85" t="s">
        <v>929</v>
      </c>
      <c r="BH606" s="110">
        <v>5804000</v>
      </c>
      <c r="BI606" s="85"/>
      <c r="BJ606" s="85"/>
      <c r="BK606" s="85"/>
      <c r="BL606" s="85"/>
      <c r="BM606" s="85"/>
      <c r="BN606" s="85"/>
      <c r="BO606" s="85"/>
      <c r="BP606" s="85"/>
      <c r="BQ606" s="85"/>
      <c r="BR606" s="85"/>
      <c r="BS606" s="85"/>
      <c r="BT606" s="85"/>
      <c r="BU606" s="85"/>
      <c r="BV606" s="85"/>
      <c r="BW606" s="85"/>
      <c r="BX606" s="85"/>
      <c r="BY606" s="85"/>
      <c r="BZ606" s="85"/>
      <c r="CA606" s="85"/>
      <c r="CB606" s="85"/>
      <c r="CC606" s="85"/>
      <c r="CD606" s="85"/>
      <c r="CE606" s="85"/>
      <c r="CF606" s="85"/>
      <c r="CG606" s="85"/>
      <c r="CH606" s="85"/>
      <c r="CI606" s="85"/>
      <c r="CJ606" s="85"/>
      <c r="CK606" s="85"/>
      <c r="CL606" s="85">
        <v>0</v>
      </c>
      <c r="CM606" s="110">
        <v>46432000</v>
      </c>
      <c r="CN606" s="85"/>
      <c r="CO606" s="89">
        <v>46300</v>
      </c>
      <c r="CP606" s="89">
        <f t="shared" si="24"/>
        <v>46480</v>
      </c>
      <c r="CQ606" s="115">
        <v>46432000</v>
      </c>
      <c r="CR606" s="85" t="s">
        <v>223</v>
      </c>
      <c r="CS606" s="89">
        <v>46051</v>
      </c>
      <c r="CT606" s="128">
        <v>3344101272862</v>
      </c>
      <c r="CU606" s="85"/>
      <c r="CV606" s="85"/>
      <c r="CW606" s="85" t="s">
        <v>6786</v>
      </c>
      <c r="CX606" s="85" t="s">
        <v>203</v>
      </c>
      <c r="CY606" s="85" t="s">
        <v>6787</v>
      </c>
      <c r="CZ606" s="85">
        <v>2489</v>
      </c>
      <c r="DA606" s="85" t="s">
        <v>3050</v>
      </c>
      <c r="DB606" s="85">
        <v>1</v>
      </c>
      <c r="DC606" s="85" t="s">
        <v>153</v>
      </c>
      <c r="DD606" s="85"/>
      <c r="DE606" s="85"/>
      <c r="DF606" s="85"/>
      <c r="DG606" s="85"/>
      <c r="DH606" s="85"/>
      <c r="DI606" s="85"/>
      <c r="DJ606" s="85"/>
      <c r="DK606" s="85"/>
      <c r="DL606" s="85"/>
      <c r="DM606" s="85"/>
      <c r="DN606" s="85"/>
      <c r="DO606" s="85"/>
      <c r="DP606" s="85"/>
      <c r="DQ606" s="85"/>
      <c r="DR606" s="85"/>
      <c r="DS606" s="85"/>
      <c r="DT606" s="86"/>
      <c r="DU606" s="81"/>
      <c r="DV606" s="72"/>
      <c r="DW606" s="72"/>
      <c r="DX606" s="72"/>
      <c r="DY606" s="72"/>
      <c r="DZ606" s="74"/>
      <c r="EA606" s="68"/>
      <c r="EB606" s="68"/>
      <c r="EC606" s="68"/>
      <c r="ED606" s="68"/>
      <c r="EE606" s="68"/>
      <c r="EF606" s="68"/>
      <c r="EG606" s="68"/>
      <c r="EH606" s="68"/>
      <c r="EI606" s="68"/>
      <c r="EJ606" s="68"/>
      <c r="EK606" s="68"/>
    </row>
    <row r="607" spans="1:141" ht="30" customHeight="1">
      <c r="A607" s="3" t="s">
        <v>6255</v>
      </c>
      <c r="B607" s="84">
        <v>2026</v>
      </c>
      <c r="C607" s="85" t="s">
        <v>6788</v>
      </c>
      <c r="D607" s="85"/>
      <c r="E607" s="85" t="s">
        <v>125</v>
      </c>
      <c r="F607" s="85">
        <v>147444</v>
      </c>
      <c r="G607" s="89">
        <v>46031</v>
      </c>
      <c r="H607" s="85" t="s">
        <v>6789</v>
      </c>
      <c r="I607" s="85" t="s">
        <v>6790</v>
      </c>
      <c r="J607" s="92" t="s">
        <v>6791</v>
      </c>
      <c r="K607" s="92" t="s">
        <v>6792</v>
      </c>
      <c r="L607" s="85" t="s">
        <v>6793</v>
      </c>
      <c r="M607" s="85" t="s">
        <v>6794</v>
      </c>
      <c r="N607" s="85">
        <v>80111700</v>
      </c>
      <c r="O607" s="85" t="s">
        <v>6795</v>
      </c>
      <c r="P607" s="85" t="s">
        <v>6796</v>
      </c>
      <c r="Q607" s="85">
        <v>2158</v>
      </c>
      <c r="R607" s="89">
        <v>46048</v>
      </c>
      <c r="S607" s="85">
        <v>1967</v>
      </c>
      <c r="T607" s="89">
        <v>46055</v>
      </c>
      <c r="U607" s="85" t="s">
        <v>1859</v>
      </c>
      <c r="V607" s="85" t="s">
        <v>135</v>
      </c>
      <c r="W607" s="85" t="s">
        <v>136</v>
      </c>
      <c r="X607" s="85">
        <v>1</v>
      </c>
      <c r="Y607" s="85" t="s">
        <v>6797</v>
      </c>
      <c r="Z607" s="85" t="s">
        <v>6793</v>
      </c>
      <c r="AA607" s="85" t="s">
        <v>138</v>
      </c>
      <c r="AB607" s="85" t="s">
        <v>139</v>
      </c>
      <c r="AC607" s="85" t="s">
        <v>203</v>
      </c>
      <c r="AD607" s="85"/>
      <c r="AE607" s="85">
        <v>52780751</v>
      </c>
      <c r="AF607" s="85">
        <v>8</v>
      </c>
      <c r="AG607" s="89">
        <v>30945</v>
      </c>
      <c r="AH607" s="85" t="s">
        <v>6798</v>
      </c>
      <c r="AI607" s="85" t="e">
        <v>#REF!</v>
      </c>
      <c r="AJ607" s="92">
        <v>3196379143</v>
      </c>
      <c r="AK607" s="85" t="s">
        <v>6799</v>
      </c>
      <c r="AL607" s="85" t="s">
        <v>6800</v>
      </c>
      <c r="AM607" s="85" t="s">
        <v>144</v>
      </c>
      <c r="AN607" s="85" t="s">
        <v>1863</v>
      </c>
      <c r="AO607" s="85">
        <v>93376179</v>
      </c>
      <c r="AP607" s="85" t="s">
        <v>1864</v>
      </c>
      <c r="AQ607" s="85"/>
      <c r="AR607" s="85"/>
      <c r="AS607" s="89">
        <v>46062</v>
      </c>
      <c r="AT607" s="85"/>
      <c r="AU607" s="85"/>
      <c r="AV607" s="85"/>
      <c r="AW607" s="85"/>
      <c r="AX607" s="85" t="s">
        <v>1865</v>
      </c>
      <c r="AY607" s="85" t="s">
        <v>147</v>
      </c>
      <c r="AZ607" s="105">
        <v>46051</v>
      </c>
      <c r="BA607" s="105">
        <v>46051</v>
      </c>
      <c r="BB607" s="115">
        <v>46432000</v>
      </c>
      <c r="BC607" s="105">
        <v>46055</v>
      </c>
      <c r="BD607" s="105">
        <v>46296</v>
      </c>
      <c r="BE607" s="105">
        <f t="shared" si="25"/>
        <v>46296</v>
      </c>
      <c r="BF607" s="122"/>
      <c r="BG607" s="85" t="s">
        <v>929</v>
      </c>
      <c r="BH607" s="110">
        <v>5804000</v>
      </c>
      <c r="BI607" s="85"/>
      <c r="BJ607" s="85"/>
      <c r="BK607" s="85"/>
      <c r="BL607" s="85"/>
      <c r="BM607" s="85"/>
      <c r="BN607" s="85"/>
      <c r="BO607" s="85"/>
      <c r="BP607" s="85"/>
      <c r="BQ607" s="85"/>
      <c r="BR607" s="85"/>
      <c r="BS607" s="85"/>
      <c r="BT607" s="85"/>
      <c r="BU607" s="85"/>
      <c r="BV607" s="85"/>
      <c r="BW607" s="85"/>
      <c r="BX607" s="85"/>
      <c r="BY607" s="85"/>
      <c r="BZ607" s="85"/>
      <c r="CA607" s="85"/>
      <c r="CB607" s="85"/>
      <c r="CC607" s="85"/>
      <c r="CD607" s="85"/>
      <c r="CE607" s="85"/>
      <c r="CF607" s="85"/>
      <c r="CG607" s="85"/>
      <c r="CH607" s="85"/>
      <c r="CI607" s="85"/>
      <c r="CJ607" s="85"/>
      <c r="CK607" s="85"/>
      <c r="CL607" s="85">
        <v>0</v>
      </c>
      <c r="CM607" s="110">
        <v>46432000</v>
      </c>
      <c r="CN607" s="85"/>
      <c r="CO607" s="89">
        <v>46296</v>
      </c>
      <c r="CP607" s="89">
        <f t="shared" si="24"/>
        <v>46476</v>
      </c>
      <c r="CQ607" s="115">
        <v>46432000</v>
      </c>
      <c r="CR607" s="85" t="e">
        <v>#N/A</v>
      </c>
      <c r="CS607" s="89" t="e">
        <v>#N/A</v>
      </c>
      <c r="CT607" s="128" t="e">
        <v>#N/A</v>
      </c>
      <c r="CU607" s="85"/>
      <c r="CV607" s="85"/>
      <c r="CW607" s="85" t="s">
        <v>6801</v>
      </c>
      <c r="CX607" s="85" t="s">
        <v>203</v>
      </c>
      <c r="CY607" s="85" t="s">
        <v>6802</v>
      </c>
      <c r="CZ607" s="85">
        <v>2456</v>
      </c>
      <c r="DA607" s="85" t="s">
        <v>1868</v>
      </c>
      <c r="DB607" s="85">
        <v>3</v>
      </c>
      <c r="DC607" s="85" t="s">
        <v>153</v>
      </c>
      <c r="DD607" s="85"/>
      <c r="DE607" s="85"/>
      <c r="DF607" s="85"/>
      <c r="DG607" s="85"/>
      <c r="DH607" s="85"/>
      <c r="DI607" s="85"/>
      <c r="DJ607" s="85"/>
      <c r="DK607" s="85"/>
      <c r="DL607" s="85"/>
      <c r="DM607" s="85"/>
      <c r="DN607" s="85"/>
      <c r="DO607" s="85"/>
      <c r="DP607" s="85"/>
      <c r="DQ607" s="85"/>
      <c r="DR607" s="85"/>
      <c r="DS607" s="85"/>
      <c r="DT607" s="86"/>
      <c r="DU607" s="81"/>
      <c r="DV607" s="72"/>
      <c r="DW607" s="72"/>
      <c r="DX607" s="72"/>
      <c r="DY607" s="72"/>
      <c r="DZ607" s="74"/>
      <c r="EA607" s="68"/>
      <c r="EB607" s="68"/>
      <c r="EC607" s="68"/>
      <c r="ED607" s="68"/>
      <c r="EE607" s="68"/>
      <c r="EF607" s="68"/>
      <c r="EG607" s="68"/>
      <c r="EH607" s="68"/>
      <c r="EI607" s="68"/>
      <c r="EJ607" s="68"/>
      <c r="EK607" s="68"/>
    </row>
    <row r="608" spans="1:141" ht="30" customHeight="1">
      <c r="A608" s="3" t="s">
        <v>6255</v>
      </c>
      <c r="B608" s="84">
        <v>2026</v>
      </c>
      <c r="C608" s="85" t="s">
        <v>6803</v>
      </c>
      <c r="D608" s="85"/>
      <c r="E608" s="85" t="s">
        <v>125</v>
      </c>
      <c r="F608" s="85">
        <v>144870</v>
      </c>
      <c r="G608" s="89">
        <v>46032</v>
      </c>
      <c r="H608" s="85" t="s">
        <v>6804</v>
      </c>
      <c r="I608" s="85" t="s">
        <v>6805</v>
      </c>
      <c r="J608" s="92" t="s">
        <v>6806</v>
      </c>
      <c r="K608" s="92" t="s">
        <v>6807</v>
      </c>
      <c r="L608" s="85" t="s">
        <v>2859</v>
      </c>
      <c r="M608" s="85" t="s">
        <v>6808</v>
      </c>
      <c r="N608" s="85">
        <v>80111700</v>
      </c>
      <c r="O608" s="85" t="s">
        <v>6809</v>
      </c>
      <c r="P608" s="85" t="s">
        <v>6810</v>
      </c>
      <c r="Q608" s="85">
        <v>2171</v>
      </c>
      <c r="R608" s="89">
        <v>46052</v>
      </c>
      <c r="S608" s="85">
        <v>2002</v>
      </c>
      <c r="T608" s="89">
        <v>46056</v>
      </c>
      <c r="U608" s="85" t="s">
        <v>134</v>
      </c>
      <c r="V608" s="85" t="s">
        <v>135</v>
      </c>
      <c r="W608" s="85" t="s">
        <v>136</v>
      </c>
      <c r="X608" s="85">
        <v>1</v>
      </c>
      <c r="Y608" s="85" t="s">
        <v>6811</v>
      </c>
      <c r="Z608" s="85" t="s">
        <v>2859</v>
      </c>
      <c r="AA608" s="85" t="s">
        <v>138</v>
      </c>
      <c r="AB608" s="85" t="s">
        <v>139</v>
      </c>
      <c r="AC608" s="85" t="s">
        <v>203</v>
      </c>
      <c r="AD608" s="85"/>
      <c r="AE608" s="85">
        <v>51966182</v>
      </c>
      <c r="AF608" s="85">
        <v>3</v>
      </c>
      <c r="AG608" s="89">
        <v>25521</v>
      </c>
      <c r="AH608" s="85" t="s">
        <v>6812</v>
      </c>
      <c r="AI608" s="85"/>
      <c r="AJ608" s="92" t="e">
        <v>#N/A</v>
      </c>
      <c r="AK608" s="85" t="s">
        <v>6813</v>
      </c>
      <c r="AL608" s="85" t="s">
        <v>189</v>
      </c>
      <c r="AM608" s="85" t="s">
        <v>234</v>
      </c>
      <c r="AN608" s="85" t="s">
        <v>656</v>
      </c>
      <c r="AO608" s="85">
        <v>51895879</v>
      </c>
      <c r="AP608" s="85" t="s">
        <v>657</v>
      </c>
      <c r="AQ608" s="85"/>
      <c r="AR608" s="85"/>
      <c r="AS608" s="89">
        <v>46062</v>
      </c>
      <c r="AT608" s="85"/>
      <c r="AU608" s="85"/>
      <c r="AV608" s="85"/>
      <c r="AW608" s="85"/>
      <c r="AX608" s="85" t="s">
        <v>6814</v>
      </c>
      <c r="AY608" s="85" t="s">
        <v>147</v>
      </c>
      <c r="AZ608" s="105">
        <v>46052</v>
      </c>
      <c r="BA608" s="105">
        <v>46052</v>
      </c>
      <c r="BB608" s="115">
        <v>99902000</v>
      </c>
      <c r="BC608" s="105">
        <v>46056</v>
      </c>
      <c r="BD608" s="105">
        <v>46389</v>
      </c>
      <c r="BE608" s="105">
        <f t="shared" si="25"/>
        <v>46389</v>
      </c>
      <c r="BF608" s="122"/>
      <c r="BG608" s="85" t="s">
        <v>148</v>
      </c>
      <c r="BH608" s="110">
        <v>9082000</v>
      </c>
      <c r="BI608" s="85"/>
      <c r="BJ608" s="85"/>
      <c r="BK608" s="85"/>
      <c r="BL608" s="85"/>
      <c r="BM608" s="85"/>
      <c r="BN608" s="85"/>
      <c r="BO608" s="85"/>
      <c r="BP608" s="85"/>
      <c r="BQ608" s="85"/>
      <c r="BR608" s="85"/>
      <c r="BS608" s="85"/>
      <c r="BT608" s="85"/>
      <c r="BU608" s="85"/>
      <c r="BV608" s="85"/>
      <c r="BW608" s="85"/>
      <c r="BX608" s="85"/>
      <c r="BY608" s="85"/>
      <c r="BZ608" s="85"/>
      <c r="CA608" s="85"/>
      <c r="CB608" s="85"/>
      <c r="CC608" s="85"/>
      <c r="CD608" s="85"/>
      <c r="CE608" s="85"/>
      <c r="CF608" s="85"/>
      <c r="CG608" s="85"/>
      <c r="CH608" s="85"/>
      <c r="CI608" s="85"/>
      <c r="CJ608" s="85"/>
      <c r="CK608" s="85"/>
      <c r="CL608" s="85">
        <v>0</v>
      </c>
      <c r="CM608" s="110">
        <v>99902000</v>
      </c>
      <c r="CN608" s="85"/>
      <c r="CO608" s="89">
        <v>46389</v>
      </c>
      <c r="CP608" s="89">
        <f t="shared" si="24"/>
        <v>46569</v>
      </c>
      <c r="CQ608" s="115">
        <v>99902000</v>
      </c>
      <c r="CR608" s="85" t="e">
        <v>#N/A</v>
      </c>
      <c r="CS608" s="89" t="e">
        <v>#N/A</v>
      </c>
      <c r="CT608" s="128" t="e">
        <v>#N/A</v>
      </c>
      <c r="CU608" s="85"/>
      <c r="CV608" s="85"/>
      <c r="CW608" s="85" t="s">
        <v>6815</v>
      </c>
      <c r="CX608" s="85" t="s">
        <v>203</v>
      </c>
      <c r="CY608" s="85" t="s">
        <v>2295</v>
      </c>
      <c r="CZ608" s="85">
        <v>2537</v>
      </c>
      <c r="DA608" s="85" t="s">
        <v>152</v>
      </c>
      <c r="DB608" s="85">
        <v>1</v>
      </c>
      <c r="DC608" s="85" t="s">
        <v>153</v>
      </c>
      <c r="DD608" s="85"/>
      <c r="DE608" s="85"/>
      <c r="DF608" s="85"/>
      <c r="DG608" s="85"/>
      <c r="DH608" s="85"/>
      <c r="DI608" s="85"/>
      <c r="DJ608" s="85"/>
      <c r="DK608" s="85"/>
      <c r="DL608" s="85"/>
      <c r="DM608" s="85"/>
      <c r="DN608" s="85"/>
      <c r="DO608" s="85"/>
      <c r="DP608" s="85"/>
      <c r="DQ608" s="85"/>
      <c r="DR608" s="85"/>
      <c r="DS608" s="85"/>
      <c r="DT608" s="86"/>
      <c r="DU608" s="81"/>
      <c r="DV608" s="72"/>
      <c r="DW608" s="72"/>
      <c r="DX608" s="72"/>
      <c r="DY608" s="72"/>
      <c r="DZ608" s="74"/>
      <c r="EA608" s="68"/>
      <c r="EB608" s="68"/>
      <c r="EC608" s="68"/>
      <c r="ED608" s="68"/>
      <c r="EE608" s="68"/>
      <c r="EF608" s="68"/>
      <c r="EG608" s="68"/>
      <c r="EH608" s="68"/>
      <c r="EI608" s="68"/>
      <c r="EJ608" s="68"/>
      <c r="EK608" s="68"/>
    </row>
    <row r="609" spans="1:141" ht="30" customHeight="1">
      <c r="A609" s="3" t="s">
        <v>6255</v>
      </c>
      <c r="B609" s="84">
        <v>2026</v>
      </c>
      <c r="C609" s="85" t="s">
        <v>6816</v>
      </c>
      <c r="D609" s="85"/>
      <c r="E609" s="85" t="s">
        <v>125</v>
      </c>
      <c r="F609" s="85">
        <v>147160</v>
      </c>
      <c r="G609" s="89">
        <v>46033</v>
      </c>
      <c r="H609" s="85" t="s">
        <v>2089</v>
      </c>
      <c r="I609" s="85" t="s">
        <v>6817</v>
      </c>
      <c r="J609" s="92" t="s">
        <v>6818</v>
      </c>
      <c r="K609" s="92" t="s">
        <v>6819</v>
      </c>
      <c r="L609" s="85" t="s">
        <v>6820</v>
      </c>
      <c r="M609" s="85" t="s">
        <v>2094</v>
      </c>
      <c r="N609" s="85">
        <v>80111700</v>
      </c>
      <c r="O609" s="85" t="s">
        <v>2095</v>
      </c>
      <c r="P609" s="85" t="s">
        <v>6821</v>
      </c>
      <c r="Q609" s="85">
        <v>216</v>
      </c>
      <c r="R609" s="89">
        <v>46036</v>
      </c>
      <c r="S609" s="85">
        <v>1893</v>
      </c>
      <c r="T609" s="89">
        <v>46050</v>
      </c>
      <c r="U609" s="85" t="s">
        <v>1859</v>
      </c>
      <c r="V609" s="85" t="s">
        <v>135</v>
      </c>
      <c r="W609" s="85" t="s">
        <v>136</v>
      </c>
      <c r="X609" s="85">
        <v>1</v>
      </c>
      <c r="Y609" s="85" t="s">
        <v>2097</v>
      </c>
      <c r="Z609" s="85" t="s">
        <v>6820</v>
      </c>
      <c r="AA609" s="85" t="s">
        <v>138</v>
      </c>
      <c r="AB609" s="85" t="s">
        <v>164</v>
      </c>
      <c r="AC609" s="85" t="s">
        <v>218</v>
      </c>
      <c r="AD609" s="85"/>
      <c r="AE609" s="85">
        <v>1015425779</v>
      </c>
      <c r="AF609" s="85">
        <v>9</v>
      </c>
      <c r="AG609" s="89">
        <v>33493</v>
      </c>
      <c r="AH609" s="85" t="s">
        <v>6822</v>
      </c>
      <c r="AI609" s="85"/>
      <c r="AJ609" s="92" t="e">
        <v>#N/A</v>
      </c>
      <c r="AK609" s="85" t="s">
        <v>6823</v>
      </c>
      <c r="AL609" s="85" t="s">
        <v>642</v>
      </c>
      <c r="AM609" s="85" t="s">
        <v>222</v>
      </c>
      <c r="AN609" s="85" t="s">
        <v>1863</v>
      </c>
      <c r="AO609" s="85">
        <v>93376179</v>
      </c>
      <c r="AP609" s="85" t="s">
        <v>1864</v>
      </c>
      <c r="AQ609" s="85"/>
      <c r="AR609" s="85"/>
      <c r="AS609" s="89">
        <v>46062</v>
      </c>
      <c r="AT609" s="85"/>
      <c r="AU609" s="85"/>
      <c r="AV609" s="85"/>
      <c r="AW609" s="85"/>
      <c r="AX609" s="85" t="s">
        <v>1865</v>
      </c>
      <c r="AY609" s="85" t="s">
        <v>147</v>
      </c>
      <c r="AZ609" s="105">
        <v>46036</v>
      </c>
      <c r="BA609" s="105">
        <v>46049</v>
      </c>
      <c r="BB609" s="115">
        <v>63352000</v>
      </c>
      <c r="BC609" s="105">
        <v>46052</v>
      </c>
      <c r="BD609" s="105">
        <v>46294</v>
      </c>
      <c r="BE609" s="105">
        <f t="shared" si="25"/>
        <v>46294</v>
      </c>
      <c r="BF609" s="122"/>
      <c r="BG609" s="85" t="s">
        <v>929</v>
      </c>
      <c r="BH609" s="110">
        <v>7919000</v>
      </c>
      <c r="BI609" s="85"/>
      <c r="BJ609" s="85"/>
      <c r="BK609" s="85"/>
      <c r="BL609" s="85"/>
      <c r="BM609" s="85"/>
      <c r="BN609" s="85"/>
      <c r="BO609" s="85"/>
      <c r="BP609" s="85"/>
      <c r="BQ609" s="85"/>
      <c r="BR609" s="85"/>
      <c r="BS609" s="85"/>
      <c r="BT609" s="85"/>
      <c r="BU609" s="85"/>
      <c r="BV609" s="85"/>
      <c r="BW609" s="85"/>
      <c r="BX609" s="85"/>
      <c r="BY609" s="85"/>
      <c r="BZ609" s="85"/>
      <c r="CA609" s="85"/>
      <c r="CB609" s="85"/>
      <c r="CC609" s="85"/>
      <c r="CD609" s="85"/>
      <c r="CE609" s="85"/>
      <c r="CF609" s="85"/>
      <c r="CG609" s="85"/>
      <c r="CH609" s="85"/>
      <c r="CI609" s="85"/>
      <c r="CJ609" s="85"/>
      <c r="CK609" s="85"/>
      <c r="CL609" s="85">
        <v>0</v>
      </c>
      <c r="CM609" s="110">
        <v>63352000</v>
      </c>
      <c r="CN609" s="85"/>
      <c r="CO609" s="89">
        <v>46294</v>
      </c>
      <c r="CP609" s="89">
        <f t="shared" si="24"/>
        <v>46474</v>
      </c>
      <c r="CQ609" s="115">
        <v>63352000</v>
      </c>
      <c r="CR609" s="85" t="s">
        <v>149</v>
      </c>
      <c r="CS609" s="89">
        <v>46050</v>
      </c>
      <c r="CT609" s="128">
        <v>1444102555559</v>
      </c>
      <c r="CU609" s="85"/>
      <c r="CV609" s="85"/>
      <c r="CW609" s="85" t="s">
        <v>2101</v>
      </c>
      <c r="CX609" s="85" t="s">
        <v>218</v>
      </c>
      <c r="CY609" s="85" t="s">
        <v>3295</v>
      </c>
      <c r="CZ609" s="85">
        <v>2456</v>
      </c>
      <c r="DA609" s="85" t="s">
        <v>1868</v>
      </c>
      <c r="DB609" s="85">
        <v>3</v>
      </c>
      <c r="DC609" s="85" t="s">
        <v>153</v>
      </c>
      <c r="DD609" s="85"/>
      <c r="DE609" s="85"/>
      <c r="DF609" s="85"/>
      <c r="DG609" s="85"/>
      <c r="DH609" s="85"/>
      <c r="DI609" s="85"/>
      <c r="DJ609" s="85"/>
      <c r="DK609" s="85"/>
      <c r="DL609" s="85"/>
      <c r="DM609" s="85"/>
      <c r="DN609" s="85"/>
      <c r="DO609" s="85"/>
      <c r="DP609" s="85"/>
      <c r="DQ609" s="85"/>
      <c r="DR609" s="85"/>
      <c r="DS609" s="85"/>
      <c r="DT609" s="86"/>
      <c r="DU609" s="81"/>
      <c r="DV609" s="72"/>
      <c r="DW609" s="72"/>
      <c r="DX609" s="72"/>
      <c r="DY609" s="72"/>
      <c r="DZ609" s="74"/>
      <c r="EA609" s="68"/>
      <c r="EB609" s="68"/>
      <c r="EC609" s="68"/>
      <c r="ED609" s="68"/>
      <c r="EE609" s="68"/>
      <c r="EF609" s="68"/>
      <c r="EG609" s="68"/>
      <c r="EH609" s="68"/>
      <c r="EI609" s="68"/>
      <c r="EJ609" s="68"/>
      <c r="EK609" s="68"/>
    </row>
    <row r="610" spans="1:141" ht="30" customHeight="1">
      <c r="A610" s="3" t="s">
        <v>6255</v>
      </c>
      <c r="B610" s="84">
        <v>2026</v>
      </c>
      <c r="C610" s="85" t="s">
        <v>6824</v>
      </c>
      <c r="D610" s="85"/>
      <c r="E610" s="85" t="s">
        <v>125</v>
      </c>
      <c r="F610" s="85">
        <v>145410</v>
      </c>
      <c r="G610" s="89">
        <v>46045</v>
      </c>
      <c r="H610" s="85" t="s">
        <v>1180</v>
      </c>
      <c r="I610" s="85" t="s">
        <v>6825</v>
      </c>
      <c r="J610" s="92" t="s">
        <v>6826</v>
      </c>
      <c r="K610" s="92" t="s">
        <v>6827</v>
      </c>
      <c r="L610" s="85" t="s">
        <v>6828</v>
      </c>
      <c r="M610" s="85" t="s">
        <v>1185</v>
      </c>
      <c r="N610" s="85">
        <v>80111700</v>
      </c>
      <c r="O610" s="85" t="s">
        <v>1186</v>
      </c>
      <c r="P610" s="85" t="s">
        <v>6829</v>
      </c>
      <c r="Q610" s="85">
        <v>162</v>
      </c>
      <c r="R610" s="89">
        <v>46031</v>
      </c>
      <c r="S610" s="85">
        <v>1855</v>
      </c>
      <c r="T610" s="89">
        <v>46048</v>
      </c>
      <c r="U610" s="85" t="s">
        <v>134</v>
      </c>
      <c r="V610" s="85" t="s">
        <v>135</v>
      </c>
      <c r="W610" s="85" t="s">
        <v>136</v>
      </c>
      <c r="X610" s="85">
        <v>1</v>
      </c>
      <c r="Y610" s="85" t="s">
        <v>1188</v>
      </c>
      <c r="Z610" s="85" t="s">
        <v>6828</v>
      </c>
      <c r="AA610" s="85" t="s">
        <v>138</v>
      </c>
      <c r="AB610" s="85" t="s">
        <v>139</v>
      </c>
      <c r="AC610" s="85" t="s">
        <v>447</v>
      </c>
      <c r="AD610" s="85"/>
      <c r="AE610" s="85">
        <v>1082992054</v>
      </c>
      <c r="AF610" s="85">
        <v>2</v>
      </c>
      <c r="AG610" s="89">
        <v>34609</v>
      </c>
      <c r="AH610" s="85" t="s">
        <v>6830</v>
      </c>
      <c r="AI610" s="85"/>
      <c r="AJ610" s="92" t="e">
        <v>#N/A</v>
      </c>
      <c r="AK610" s="85" t="s">
        <v>6831</v>
      </c>
      <c r="AL610" s="85" t="s">
        <v>168</v>
      </c>
      <c r="AM610" s="85" t="s">
        <v>234</v>
      </c>
      <c r="AN610" s="85" t="s">
        <v>1049</v>
      </c>
      <c r="AO610" s="85">
        <v>1010190690</v>
      </c>
      <c r="AP610" s="85" t="s">
        <v>1050</v>
      </c>
      <c r="AQ610" s="85"/>
      <c r="AR610" s="85"/>
      <c r="AS610" s="89">
        <v>46062</v>
      </c>
      <c r="AT610" s="85"/>
      <c r="AU610" s="85"/>
      <c r="AV610" s="85"/>
      <c r="AW610" s="85"/>
      <c r="AX610" s="85" t="s">
        <v>1051</v>
      </c>
      <c r="AY610" s="85" t="s">
        <v>147</v>
      </c>
      <c r="AZ610" s="105">
        <v>46035</v>
      </c>
      <c r="BA610" s="105">
        <v>46045</v>
      </c>
      <c r="BB610" s="115">
        <v>46432000</v>
      </c>
      <c r="BC610" s="105">
        <v>46049</v>
      </c>
      <c r="BD610" s="105">
        <v>46291</v>
      </c>
      <c r="BE610" s="105">
        <f t="shared" si="25"/>
        <v>46291</v>
      </c>
      <c r="BF610" s="122"/>
      <c r="BG610" s="85" t="s">
        <v>929</v>
      </c>
      <c r="BH610" s="110">
        <v>5804000</v>
      </c>
      <c r="BI610" s="85"/>
      <c r="BJ610" s="85"/>
      <c r="BK610" s="85"/>
      <c r="BL610" s="85"/>
      <c r="BM610" s="85"/>
      <c r="BN610" s="85"/>
      <c r="BO610" s="85"/>
      <c r="BP610" s="85"/>
      <c r="BQ610" s="85"/>
      <c r="BR610" s="85"/>
      <c r="BS610" s="85"/>
      <c r="BT610" s="85"/>
      <c r="BU610" s="85"/>
      <c r="BV610" s="85"/>
      <c r="BW610" s="85"/>
      <c r="BX610" s="85"/>
      <c r="BY610" s="85"/>
      <c r="BZ610" s="85"/>
      <c r="CA610" s="85"/>
      <c r="CB610" s="85"/>
      <c r="CC610" s="85"/>
      <c r="CD610" s="85"/>
      <c r="CE610" s="85"/>
      <c r="CF610" s="85"/>
      <c r="CG610" s="85"/>
      <c r="CH610" s="85"/>
      <c r="CI610" s="85"/>
      <c r="CJ610" s="85"/>
      <c r="CK610" s="85"/>
      <c r="CL610" s="85">
        <v>0</v>
      </c>
      <c r="CM610" s="110">
        <v>46432000</v>
      </c>
      <c r="CN610" s="85"/>
      <c r="CO610" s="89">
        <v>46291</v>
      </c>
      <c r="CP610" s="89">
        <f t="shared" si="24"/>
        <v>46471</v>
      </c>
      <c r="CQ610" s="115">
        <v>46432000</v>
      </c>
      <c r="CR610" s="85" t="s">
        <v>172</v>
      </c>
      <c r="CS610" s="89">
        <v>46048</v>
      </c>
      <c r="CT610" s="128" t="s">
        <v>6832</v>
      </c>
      <c r="CU610" s="85"/>
      <c r="CV610" s="85"/>
      <c r="CW610" s="85" t="s">
        <v>1192</v>
      </c>
      <c r="CX610" s="85" t="s">
        <v>447</v>
      </c>
      <c r="CY610" s="85" t="s">
        <v>550</v>
      </c>
      <c r="CZ610" s="85">
        <v>2537</v>
      </c>
      <c r="DA610" s="85" t="s">
        <v>152</v>
      </c>
      <c r="DB610" s="85">
        <v>1</v>
      </c>
      <c r="DC610" s="85" t="s">
        <v>153</v>
      </c>
      <c r="DD610" s="85"/>
      <c r="DE610" s="85"/>
      <c r="DF610" s="85"/>
      <c r="DG610" s="85"/>
      <c r="DH610" s="85"/>
      <c r="DI610" s="85"/>
      <c r="DJ610" s="85"/>
      <c r="DK610" s="85"/>
      <c r="DL610" s="85"/>
      <c r="DM610" s="85"/>
      <c r="DN610" s="85"/>
      <c r="DO610" s="85"/>
      <c r="DP610" s="85"/>
      <c r="DQ610" s="85"/>
      <c r="DR610" s="85"/>
      <c r="DS610" s="85"/>
      <c r="DT610" s="86"/>
      <c r="DU610" s="81"/>
      <c r="DV610" s="72"/>
      <c r="DW610" s="72"/>
      <c r="DX610" s="72"/>
      <c r="DY610" s="72"/>
      <c r="DZ610" s="74"/>
      <c r="EA610" s="68"/>
      <c r="EB610" s="68"/>
      <c r="EC610" s="68"/>
      <c r="ED610" s="68"/>
      <c r="EE610" s="68"/>
      <c r="EF610" s="68"/>
      <c r="EG610" s="68"/>
      <c r="EH610" s="68"/>
      <c r="EI610" s="68"/>
      <c r="EJ610" s="68"/>
      <c r="EK610" s="68"/>
    </row>
    <row r="611" spans="1:141" ht="30" customHeight="1">
      <c r="A611" s="3" t="s">
        <v>6255</v>
      </c>
      <c r="B611" s="84">
        <v>2026</v>
      </c>
      <c r="C611" s="85" t="s">
        <v>6833</v>
      </c>
      <c r="D611" s="85"/>
      <c r="E611" s="85" t="s">
        <v>125</v>
      </c>
      <c r="F611" s="85">
        <v>147365</v>
      </c>
      <c r="G611" s="89">
        <v>46030</v>
      </c>
      <c r="H611" s="85" t="s">
        <v>3836</v>
      </c>
      <c r="I611" s="85" t="s">
        <v>6834</v>
      </c>
      <c r="J611" s="92" t="s">
        <v>6835</v>
      </c>
      <c r="K611" s="92" t="s">
        <v>6836</v>
      </c>
      <c r="L611" s="85" t="s">
        <v>6837</v>
      </c>
      <c r="M611" s="85" t="s">
        <v>3841</v>
      </c>
      <c r="N611" s="85">
        <v>80111700</v>
      </c>
      <c r="O611" s="85" t="s">
        <v>3842</v>
      </c>
      <c r="P611" s="85" t="s">
        <v>6838</v>
      </c>
      <c r="Q611" s="85">
        <v>156</v>
      </c>
      <c r="R611" s="89">
        <v>46030</v>
      </c>
      <c r="S611" s="85">
        <v>1856</v>
      </c>
      <c r="T611" s="89">
        <v>46048</v>
      </c>
      <c r="U611" s="85" t="s">
        <v>3609</v>
      </c>
      <c r="V611" s="85" t="s">
        <v>135</v>
      </c>
      <c r="W611" s="85" t="s">
        <v>460</v>
      </c>
      <c r="X611" s="85">
        <v>1</v>
      </c>
      <c r="Y611" s="85" t="s">
        <v>3760</v>
      </c>
      <c r="Z611" s="85" t="s">
        <v>6837</v>
      </c>
      <c r="AA611" s="85" t="s">
        <v>138</v>
      </c>
      <c r="AB611" s="85" t="s">
        <v>164</v>
      </c>
      <c r="AC611" s="85" t="s">
        <v>218</v>
      </c>
      <c r="AD611" s="85"/>
      <c r="AE611" s="85">
        <v>79444716</v>
      </c>
      <c r="AF611" s="85">
        <v>8</v>
      </c>
      <c r="AG611" s="89">
        <v>24937</v>
      </c>
      <c r="AH611" s="85" t="s">
        <v>6839</v>
      </c>
      <c r="AI611" s="85" t="e">
        <v>#REF!</v>
      </c>
      <c r="AJ611" s="92">
        <v>3142278431</v>
      </c>
      <c r="AK611" s="85" t="s">
        <v>6840</v>
      </c>
      <c r="AL611" s="85" t="s">
        <v>271</v>
      </c>
      <c r="AM611" s="85" t="s">
        <v>385</v>
      </c>
      <c r="AN611" s="85" t="s">
        <v>3712</v>
      </c>
      <c r="AO611" s="85">
        <v>79553844</v>
      </c>
      <c r="AP611" s="85" t="s">
        <v>3713</v>
      </c>
      <c r="AQ611" s="85"/>
      <c r="AR611" s="85"/>
      <c r="AS611" s="89">
        <v>46062</v>
      </c>
      <c r="AT611" s="85"/>
      <c r="AU611" s="85"/>
      <c r="AV611" s="85"/>
      <c r="AW611" s="85"/>
      <c r="AX611" s="85" t="s">
        <v>3714</v>
      </c>
      <c r="AY611" s="85" t="s">
        <v>147</v>
      </c>
      <c r="AZ611" s="105">
        <v>46031</v>
      </c>
      <c r="BA611" s="105">
        <v>46045</v>
      </c>
      <c r="BB611" s="115">
        <v>24520000</v>
      </c>
      <c r="BC611" s="105">
        <v>46050</v>
      </c>
      <c r="BD611" s="105">
        <v>46292</v>
      </c>
      <c r="BE611" s="105">
        <f t="shared" si="25"/>
        <v>46292</v>
      </c>
      <c r="BF611" s="122"/>
      <c r="BG611" s="85" t="s">
        <v>929</v>
      </c>
      <c r="BH611" s="110">
        <v>3065000</v>
      </c>
      <c r="BI611" s="85"/>
      <c r="BJ611" s="85"/>
      <c r="BK611" s="85"/>
      <c r="BL611" s="85"/>
      <c r="BM611" s="85"/>
      <c r="BN611" s="85"/>
      <c r="BO611" s="85"/>
      <c r="BP611" s="85"/>
      <c r="BQ611" s="85"/>
      <c r="BR611" s="85"/>
      <c r="BS611" s="85"/>
      <c r="BT611" s="85"/>
      <c r="BU611" s="85"/>
      <c r="BV611" s="85"/>
      <c r="BW611" s="85"/>
      <c r="BX611" s="85"/>
      <c r="BY611" s="85"/>
      <c r="BZ611" s="85"/>
      <c r="CA611" s="85"/>
      <c r="CB611" s="85"/>
      <c r="CC611" s="85"/>
      <c r="CD611" s="85"/>
      <c r="CE611" s="85"/>
      <c r="CF611" s="85"/>
      <c r="CG611" s="85"/>
      <c r="CH611" s="85"/>
      <c r="CI611" s="85"/>
      <c r="CJ611" s="85"/>
      <c r="CK611" s="85"/>
      <c r="CL611" s="85">
        <v>0</v>
      </c>
      <c r="CM611" s="110">
        <v>24520000</v>
      </c>
      <c r="CN611" s="85"/>
      <c r="CO611" s="89">
        <v>46292</v>
      </c>
      <c r="CP611" s="89">
        <f t="shared" si="24"/>
        <v>46472</v>
      </c>
      <c r="CQ611" s="115">
        <v>24520000</v>
      </c>
      <c r="CR611" s="85" t="s">
        <v>149</v>
      </c>
      <c r="CS611" s="89">
        <v>46048</v>
      </c>
      <c r="CT611" s="128">
        <v>1446101163932</v>
      </c>
      <c r="CU611" s="85"/>
      <c r="CV611" s="85"/>
      <c r="CW611" s="85" t="s">
        <v>3846</v>
      </c>
      <c r="CX611" s="85" t="s">
        <v>218</v>
      </c>
      <c r="CY611" s="85" t="s">
        <v>957</v>
      </c>
      <c r="CZ611" s="85">
        <v>2583</v>
      </c>
      <c r="DA611" s="85" t="s">
        <v>3614</v>
      </c>
      <c r="DB611" s="85">
        <v>5</v>
      </c>
      <c r="DC611" s="85" t="s">
        <v>153</v>
      </c>
      <c r="DD611" s="85"/>
      <c r="DE611" s="85"/>
      <c r="DF611" s="85"/>
      <c r="DG611" s="85"/>
      <c r="DH611" s="85"/>
      <c r="DI611" s="85"/>
      <c r="DJ611" s="85"/>
      <c r="DK611" s="85"/>
      <c r="DL611" s="85"/>
      <c r="DM611" s="85"/>
      <c r="DN611" s="85"/>
      <c r="DO611" s="85"/>
      <c r="DP611" s="85"/>
      <c r="DQ611" s="85"/>
      <c r="DR611" s="85"/>
      <c r="DS611" s="85"/>
      <c r="DT611" s="86"/>
      <c r="DU611" s="81"/>
      <c r="DV611" s="72"/>
      <c r="DW611" s="72"/>
      <c r="DX611" s="72"/>
      <c r="DY611" s="72"/>
      <c r="DZ611" s="74"/>
      <c r="EA611" s="68"/>
      <c r="EB611" s="68"/>
      <c r="EC611" s="68"/>
      <c r="ED611" s="68"/>
      <c r="EE611" s="68"/>
      <c r="EF611" s="68"/>
      <c r="EG611" s="68"/>
      <c r="EH611" s="68"/>
      <c r="EI611" s="68"/>
      <c r="EJ611" s="68"/>
      <c r="EK611" s="68"/>
    </row>
    <row r="612" spans="1:141" ht="30" customHeight="1">
      <c r="A612" s="3" t="s">
        <v>6255</v>
      </c>
      <c r="B612" s="84">
        <v>2026</v>
      </c>
      <c r="C612" s="85" t="s">
        <v>6841</v>
      </c>
      <c r="D612" s="85"/>
      <c r="E612" s="85" t="s">
        <v>125</v>
      </c>
      <c r="F612" s="85">
        <v>145029</v>
      </c>
      <c r="G612" s="89">
        <v>46044</v>
      </c>
      <c r="H612" s="85" t="s">
        <v>389</v>
      </c>
      <c r="I612" s="85" t="s">
        <v>6842</v>
      </c>
      <c r="J612" s="92" t="s">
        <v>6843</v>
      </c>
      <c r="K612" s="92" t="s">
        <v>6844</v>
      </c>
      <c r="L612" s="85" t="s">
        <v>6845</v>
      </c>
      <c r="M612" s="85" t="s">
        <v>394</v>
      </c>
      <c r="N612" s="85">
        <v>80111700</v>
      </c>
      <c r="O612" s="85" t="s">
        <v>395</v>
      </c>
      <c r="P612" s="85" t="s">
        <v>6846</v>
      </c>
      <c r="Q612" s="85">
        <v>6</v>
      </c>
      <c r="R612" s="89">
        <v>46027</v>
      </c>
      <c r="S612" s="85">
        <v>1857</v>
      </c>
      <c r="T612" s="89">
        <v>46048</v>
      </c>
      <c r="U612" s="85" t="s">
        <v>134</v>
      </c>
      <c r="V612" s="85" t="s">
        <v>135</v>
      </c>
      <c r="W612" s="85" t="s">
        <v>136</v>
      </c>
      <c r="X612" s="85">
        <v>1</v>
      </c>
      <c r="Y612" s="85" t="s">
        <v>6847</v>
      </c>
      <c r="Z612" s="85" t="s">
        <v>6845</v>
      </c>
      <c r="AA612" s="85" t="s">
        <v>138</v>
      </c>
      <c r="AB612" s="85" t="s">
        <v>164</v>
      </c>
      <c r="AC612" s="85" t="s">
        <v>203</v>
      </c>
      <c r="AD612" s="85"/>
      <c r="AE612" s="85">
        <v>1012388905</v>
      </c>
      <c r="AF612" s="85">
        <v>0</v>
      </c>
      <c r="AG612" s="89">
        <v>33765</v>
      </c>
      <c r="AH612" s="85" t="s">
        <v>6848</v>
      </c>
      <c r="AI612" s="85"/>
      <c r="AJ612" s="92" t="e">
        <v>#N/A</v>
      </c>
      <c r="AK612" s="85" t="s">
        <v>6849</v>
      </c>
      <c r="AL612" s="85" t="s">
        <v>189</v>
      </c>
      <c r="AM612" s="85" t="s">
        <v>385</v>
      </c>
      <c r="AN612" s="85" t="s">
        <v>400</v>
      </c>
      <c r="AO612" s="85">
        <v>51698679</v>
      </c>
      <c r="AP612" s="85" t="s">
        <v>401</v>
      </c>
      <c r="AQ612" s="85"/>
      <c r="AR612" s="85"/>
      <c r="AS612" s="89">
        <v>46062</v>
      </c>
      <c r="AT612" s="85"/>
      <c r="AU612" s="85"/>
      <c r="AV612" s="85"/>
      <c r="AW612" s="85"/>
      <c r="AX612" s="85" t="s">
        <v>171</v>
      </c>
      <c r="AY612" s="85" t="s">
        <v>147</v>
      </c>
      <c r="AZ612" s="105">
        <v>46029</v>
      </c>
      <c r="BA612" s="105">
        <v>46045</v>
      </c>
      <c r="BB612" s="115">
        <v>63844000</v>
      </c>
      <c r="BC612" s="105">
        <v>46050</v>
      </c>
      <c r="BD612" s="105">
        <v>46383</v>
      </c>
      <c r="BE612" s="105">
        <f t="shared" si="25"/>
        <v>46383</v>
      </c>
      <c r="BF612" s="122"/>
      <c r="BG612" s="85" t="s">
        <v>148</v>
      </c>
      <c r="BH612" s="110">
        <v>5804000</v>
      </c>
      <c r="BI612" s="85"/>
      <c r="BJ612" s="85"/>
      <c r="BK612" s="85"/>
      <c r="BL612" s="85"/>
      <c r="BM612" s="85"/>
      <c r="BN612" s="85"/>
      <c r="BO612" s="85"/>
      <c r="BP612" s="85"/>
      <c r="BQ612" s="85"/>
      <c r="BR612" s="85"/>
      <c r="BS612" s="85"/>
      <c r="BT612" s="85"/>
      <c r="BU612" s="85"/>
      <c r="BV612" s="85"/>
      <c r="BW612" s="85"/>
      <c r="BX612" s="85"/>
      <c r="BY612" s="85"/>
      <c r="BZ612" s="85"/>
      <c r="CA612" s="85"/>
      <c r="CB612" s="85"/>
      <c r="CC612" s="85"/>
      <c r="CD612" s="85"/>
      <c r="CE612" s="85"/>
      <c r="CF612" s="85"/>
      <c r="CG612" s="85"/>
      <c r="CH612" s="85"/>
      <c r="CI612" s="85"/>
      <c r="CJ612" s="85"/>
      <c r="CK612" s="85"/>
      <c r="CL612" s="85">
        <v>0</v>
      </c>
      <c r="CM612" s="110">
        <v>63844000</v>
      </c>
      <c r="CN612" s="85"/>
      <c r="CO612" s="89">
        <v>46383</v>
      </c>
      <c r="CP612" s="89">
        <f t="shared" si="24"/>
        <v>46563</v>
      </c>
      <c r="CQ612" s="115">
        <v>63844000</v>
      </c>
      <c r="CR612" s="85" t="s">
        <v>6850</v>
      </c>
      <c r="CS612" s="89">
        <v>46046</v>
      </c>
      <c r="CT612" s="128" t="s">
        <v>6851</v>
      </c>
      <c r="CU612" s="85"/>
      <c r="CV612" s="85"/>
      <c r="CW612" s="85" t="s">
        <v>402</v>
      </c>
      <c r="CX612" s="85" t="s">
        <v>203</v>
      </c>
      <c r="CY612" s="85" t="s">
        <v>2137</v>
      </c>
      <c r="CZ612" s="85">
        <v>2537</v>
      </c>
      <c r="DA612" s="85" t="s">
        <v>152</v>
      </c>
      <c r="DB612" s="85">
        <v>1</v>
      </c>
      <c r="DC612" s="85" t="s">
        <v>153</v>
      </c>
      <c r="DD612" s="85"/>
      <c r="DE612" s="85"/>
      <c r="DF612" s="85"/>
      <c r="DG612" s="85"/>
      <c r="DH612" s="85"/>
      <c r="DI612" s="85"/>
      <c r="DJ612" s="85"/>
      <c r="DK612" s="85"/>
      <c r="DL612" s="85"/>
      <c r="DM612" s="85"/>
      <c r="DN612" s="85"/>
      <c r="DO612" s="85"/>
      <c r="DP612" s="85"/>
      <c r="DQ612" s="85"/>
      <c r="DR612" s="85"/>
      <c r="DS612" s="85"/>
      <c r="DT612" s="86"/>
      <c r="DU612" s="81"/>
      <c r="DV612" s="72"/>
      <c r="DW612" s="72"/>
      <c r="DX612" s="72"/>
      <c r="DY612" s="72"/>
      <c r="DZ612" s="74"/>
      <c r="EA612" s="68"/>
      <c r="EB612" s="68"/>
      <c r="EC612" s="68"/>
      <c r="ED612" s="68"/>
      <c r="EE612" s="68"/>
      <c r="EF612" s="68"/>
      <c r="EG612" s="68"/>
      <c r="EH612" s="68"/>
      <c r="EI612" s="68"/>
      <c r="EJ612" s="68"/>
      <c r="EK612" s="68"/>
    </row>
    <row r="613" spans="1:141" ht="30" customHeight="1">
      <c r="A613" s="3" t="s">
        <v>6255</v>
      </c>
      <c r="B613" s="84">
        <v>2026</v>
      </c>
      <c r="C613" s="85" t="s">
        <v>6852</v>
      </c>
      <c r="D613" s="85"/>
      <c r="E613" s="85" t="s">
        <v>125</v>
      </c>
      <c r="F613" s="85">
        <v>146631</v>
      </c>
      <c r="G613" s="89">
        <v>46038</v>
      </c>
      <c r="H613" s="85" t="s">
        <v>3380</v>
      </c>
      <c r="I613" s="85" t="s">
        <v>6853</v>
      </c>
      <c r="J613" s="92" t="s">
        <v>6854</v>
      </c>
      <c r="K613" s="92" t="s">
        <v>6855</v>
      </c>
      <c r="L613" s="85" t="s">
        <v>6856</v>
      </c>
      <c r="M613" s="85" t="s">
        <v>3385</v>
      </c>
      <c r="N613" s="85">
        <v>80111700</v>
      </c>
      <c r="O613" s="85" t="s">
        <v>3386</v>
      </c>
      <c r="P613" s="85" t="s">
        <v>6857</v>
      </c>
      <c r="Q613" s="85">
        <v>2134</v>
      </c>
      <c r="R613" s="89">
        <v>46041</v>
      </c>
      <c r="S613" s="85">
        <v>1968</v>
      </c>
      <c r="T613" s="89">
        <v>46055</v>
      </c>
      <c r="U613" s="85" t="s">
        <v>3112</v>
      </c>
      <c r="V613" s="85" t="s">
        <v>135</v>
      </c>
      <c r="W613" s="85" t="s">
        <v>136</v>
      </c>
      <c r="X613" s="85">
        <v>1</v>
      </c>
      <c r="Y613" s="85" t="s">
        <v>3388</v>
      </c>
      <c r="Z613" s="85" t="s">
        <v>6856</v>
      </c>
      <c r="AA613" s="85" t="s">
        <v>138</v>
      </c>
      <c r="AB613" s="85" t="s">
        <v>139</v>
      </c>
      <c r="AC613" s="85" t="s">
        <v>203</v>
      </c>
      <c r="AD613" s="85"/>
      <c r="AE613" s="85">
        <v>1010077776</v>
      </c>
      <c r="AF613" s="85">
        <v>5</v>
      </c>
      <c r="AG613" s="89">
        <v>36485</v>
      </c>
      <c r="AH613" s="85" t="s">
        <v>6858</v>
      </c>
      <c r="AI613" s="85" t="e">
        <v>#REF!</v>
      </c>
      <c r="AJ613" s="92">
        <v>9267780</v>
      </c>
      <c r="AK613" s="85" t="s">
        <v>6859</v>
      </c>
      <c r="AL613" s="85" t="s">
        <v>189</v>
      </c>
      <c r="AM613" s="85" t="s">
        <v>144</v>
      </c>
      <c r="AN613" s="85" t="s">
        <v>2984</v>
      </c>
      <c r="AO613" s="85">
        <v>1063481921</v>
      </c>
      <c r="AP613" s="85" t="s">
        <v>3007</v>
      </c>
      <c r="AQ613" s="85"/>
      <c r="AR613" s="85"/>
      <c r="AS613" s="89">
        <v>46062</v>
      </c>
      <c r="AT613" s="85"/>
      <c r="AU613" s="85"/>
      <c r="AV613" s="85"/>
      <c r="AW613" s="85"/>
      <c r="AX613" s="85" t="s">
        <v>3008</v>
      </c>
      <c r="AY613" s="85" t="s">
        <v>147</v>
      </c>
      <c r="AZ613" s="105">
        <v>46042</v>
      </c>
      <c r="BA613" s="105">
        <v>46051</v>
      </c>
      <c r="BB613" s="115">
        <v>40920000</v>
      </c>
      <c r="BC613" s="105">
        <v>46056</v>
      </c>
      <c r="BD613" s="105">
        <v>46297</v>
      </c>
      <c r="BE613" s="105">
        <f t="shared" si="25"/>
        <v>46297</v>
      </c>
      <c r="BF613" s="122"/>
      <c r="BG613" s="85" t="s">
        <v>929</v>
      </c>
      <c r="BH613" s="110">
        <v>5115000</v>
      </c>
      <c r="BI613" s="85"/>
      <c r="BJ613" s="85"/>
      <c r="BK613" s="85"/>
      <c r="BL613" s="85"/>
      <c r="BM613" s="85"/>
      <c r="BN613" s="85"/>
      <c r="BO613" s="85"/>
      <c r="BP613" s="85"/>
      <c r="BQ613" s="85"/>
      <c r="BR613" s="85"/>
      <c r="BS613" s="85"/>
      <c r="BT613" s="85"/>
      <c r="BU613" s="85"/>
      <c r="BV613" s="85"/>
      <c r="BW613" s="85"/>
      <c r="BX613" s="85"/>
      <c r="BY613" s="85"/>
      <c r="BZ613" s="85"/>
      <c r="CA613" s="85"/>
      <c r="CB613" s="85"/>
      <c r="CC613" s="85"/>
      <c r="CD613" s="85"/>
      <c r="CE613" s="85"/>
      <c r="CF613" s="85"/>
      <c r="CG613" s="85"/>
      <c r="CH613" s="85"/>
      <c r="CI613" s="85"/>
      <c r="CJ613" s="85"/>
      <c r="CK613" s="85"/>
      <c r="CL613" s="85">
        <v>0</v>
      </c>
      <c r="CM613" s="110">
        <v>40920000</v>
      </c>
      <c r="CN613" s="85"/>
      <c r="CO613" s="89">
        <v>46297</v>
      </c>
      <c r="CP613" s="89">
        <f t="shared" si="24"/>
        <v>46477</v>
      </c>
      <c r="CQ613" s="115">
        <v>40920000</v>
      </c>
      <c r="CR613" s="85" t="s">
        <v>149</v>
      </c>
      <c r="CS613" s="89">
        <v>46051</v>
      </c>
      <c r="CT613" s="128">
        <v>3746101008797</v>
      </c>
      <c r="CU613" s="85"/>
      <c r="CV613" s="85"/>
      <c r="CW613" s="85" t="s">
        <v>3391</v>
      </c>
      <c r="CX613" s="85" t="s">
        <v>203</v>
      </c>
      <c r="CY613" s="85" t="s">
        <v>1251</v>
      </c>
      <c r="CZ613" s="85">
        <v>2442</v>
      </c>
      <c r="DA613" s="85" t="s">
        <v>3118</v>
      </c>
      <c r="DB613" s="85">
        <v>5</v>
      </c>
      <c r="DC613" s="85" t="s">
        <v>153</v>
      </c>
      <c r="DD613" s="85"/>
      <c r="DE613" s="85"/>
      <c r="DF613" s="85"/>
      <c r="DG613" s="85"/>
      <c r="DH613" s="85"/>
      <c r="DI613" s="85"/>
      <c r="DJ613" s="85"/>
      <c r="DK613" s="85"/>
      <c r="DL613" s="85"/>
      <c r="DM613" s="85"/>
      <c r="DN613" s="85"/>
      <c r="DO613" s="85"/>
      <c r="DP613" s="85"/>
      <c r="DQ613" s="85"/>
      <c r="DR613" s="85"/>
      <c r="DS613" s="85"/>
      <c r="DT613" s="86"/>
      <c r="DU613" s="81"/>
      <c r="DV613" s="72"/>
      <c r="DW613" s="72"/>
      <c r="DX613" s="72"/>
      <c r="DY613" s="72"/>
      <c r="DZ613" s="74"/>
      <c r="EA613" s="68"/>
      <c r="EB613" s="68"/>
      <c r="EC613" s="68"/>
      <c r="ED613" s="68"/>
      <c r="EE613" s="68"/>
      <c r="EF613" s="68"/>
      <c r="EG613" s="68"/>
      <c r="EH613" s="68"/>
      <c r="EI613" s="68"/>
      <c r="EJ613" s="68"/>
      <c r="EK613" s="68"/>
    </row>
    <row r="614" spans="1:141" ht="30" customHeight="1">
      <c r="A614" s="3" t="s">
        <v>6255</v>
      </c>
      <c r="B614" s="84">
        <v>2026</v>
      </c>
      <c r="C614" s="85" t="s">
        <v>6860</v>
      </c>
      <c r="D614" s="85"/>
      <c r="E614" s="85" t="s">
        <v>125</v>
      </c>
      <c r="F614" s="85">
        <v>144899</v>
      </c>
      <c r="G614" s="89">
        <v>46036</v>
      </c>
      <c r="H614" s="85" t="s">
        <v>247</v>
      </c>
      <c r="I614" s="85" t="s">
        <v>6861</v>
      </c>
      <c r="J614" s="92" t="s">
        <v>6862</v>
      </c>
      <c r="K614" s="92" t="s">
        <v>6863</v>
      </c>
      <c r="L614" s="85" t="s">
        <v>6864</v>
      </c>
      <c r="M614" s="85" t="s">
        <v>252</v>
      </c>
      <c r="N614" s="85">
        <v>80111700</v>
      </c>
      <c r="O614" s="85" t="s">
        <v>253</v>
      </c>
      <c r="P614" s="85" t="s">
        <v>6865</v>
      </c>
      <c r="Q614" s="85">
        <v>4</v>
      </c>
      <c r="R614" s="89">
        <v>46027</v>
      </c>
      <c r="S614" s="85">
        <v>1918</v>
      </c>
      <c r="T614" s="89">
        <v>46051</v>
      </c>
      <c r="U614" s="85" t="s">
        <v>134</v>
      </c>
      <c r="V614" s="85" t="s">
        <v>135</v>
      </c>
      <c r="W614" s="85" t="s">
        <v>136</v>
      </c>
      <c r="X614" s="85">
        <v>1</v>
      </c>
      <c r="Y614" s="85" t="s">
        <v>255</v>
      </c>
      <c r="Z614" s="85" t="s">
        <v>6864</v>
      </c>
      <c r="AA614" s="85" t="s">
        <v>138</v>
      </c>
      <c r="AB614" s="85" t="s">
        <v>164</v>
      </c>
      <c r="AC614" s="85" t="s">
        <v>203</v>
      </c>
      <c r="AD614" s="85"/>
      <c r="AE614" s="85">
        <v>79628861</v>
      </c>
      <c r="AF614" s="85">
        <v>9</v>
      </c>
      <c r="AG614" s="89">
        <v>28721</v>
      </c>
      <c r="AH614" s="85" t="s">
        <v>6866</v>
      </c>
      <c r="AI614" s="85"/>
      <c r="AJ614" s="92" t="e">
        <v>#N/A</v>
      </c>
      <c r="AK614" s="85" t="s">
        <v>6867</v>
      </c>
      <c r="AL614" s="85" t="s">
        <v>221</v>
      </c>
      <c r="AM614" s="85" t="s">
        <v>234</v>
      </c>
      <c r="AN614" s="85" t="s">
        <v>130</v>
      </c>
      <c r="AO614" s="85">
        <v>1010170739</v>
      </c>
      <c r="AP614" s="85" t="s">
        <v>170</v>
      </c>
      <c r="AQ614" s="85"/>
      <c r="AR614" s="85"/>
      <c r="AS614" s="89">
        <v>46062</v>
      </c>
      <c r="AT614" s="85"/>
      <c r="AU614" s="85"/>
      <c r="AV614" s="85"/>
      <c r="AW614" s="85"/>
      <c r="AX614" s="85" t="s">
        <v>171</v>
      </c>
      <c r="AY614" s="85" t="s">
        <v>147</v>
      </c>
      <c r="AZ614" s="105">
        <v>46028</v>
      </c>
      <c r="BA614" s="105">
        <v>46050</v>
      </c>
      <c r="BB614" s="115">
        <v>87109000</v>
      </c>
      <c r="BC614" s="105">
        <v>46054</v>
      </c>
      <c r="BD614" s="105">
        <v>46387</v>
      </c>
      <c r="BE614" s="105">
        <f t="shared" si="25"/>
        <v>46387</v>
      </c>
      <c r="BF614" s="122"/>
      <c r="BG614" s="85" t="s">
        <v>148</v>
      </c>
      <c r="BH614" s="110">
        <v>7919000</v>
      </c>
      <c r="BI614" s="85"/>
      <c r="BJ614" s="85"/>
      <c r="BK614" s="85"/>
      <c r="BL614" s="85"/>
      <c r="BM614" s="85"/>
      <c r="BN614" s="85"/>
      <c r="BO614" s="85"/>
      <c r="BP614" s="85"/>
      <c r="BQ614" s="85"/>
      <c r="BR614" s="85"/>
      <c r="BS614" s="85"/>
      <c r="BT614" s="85"/>
      <c r="BU614" s="85"/>
      <c r="BV614" s="85"/>
      <c r="BW614" s="85"/>
      <c r="BX614" s="85"/>
      <c r="BY614" s="85"/>
      <c r="BZ614" s="85"/>
      <c r="CA614" s="85"/>
      <c r="CB614" s="85"/>
      <c r="CC614" s="85"/>
      <c r="CD614" s="85"/>
      <c r="CE614" s="85"/>
      <c r="CF614" s="85"/>
      <c r="CG614" s="85"/>
      <c r="CH614" s="85"/>
      <c r="CI614" s="85"/>
      <c r="CJ614" s="85"/>
      <c r="CK614" s="85"/>
      <c r="CL614" s="85">
        <v>0</v>
      </c>
      <c r="CM614" s="110">
        <v>87109000</v>
      </c>
      <c r="CN614" s="85"/>
      <c r="CO614" s="89">
        <v>46387</v>
      </c>
      <c r="CP614" s="89">
        <f t="shared" si="24"/>
        <v>46567</v>
      </c>
      <c r="CQ614" s="115">
        <v>87109000</v>
      </c>
      <c r="CR614" s="85" t="s">
        <v>258</v>
      </c>
      <c r="CS614" s="89">
        <v>46052</v>
      </c>
      <c r="CT614" s="128">
        <v>17154592</v>
      </c>
      <c r="CU614" s="85"/>
      <c r="CV614" s="85"/>
      <c r="CW614" s="85" t="s">
        <v>260</v>
      </c>
      <c r="CX614" s="85" t="s">
        <v>203</v>
      </c>
      <c r="CY614" s="85" t="s">
        <v>2137</v>
      </c>
      <c r="CZ614" s="85">
        <v>2537</v>
      </c>
      <c r="DA614" s="85" t="s">
        <v>152</v>
      </c>
      <c r="DB614" s="85">
        <v>1</v>
      </c>
      <c r="DC614" s="85" t="s">
        <v>153</v>
      </c>
      <c r="DD614" s="85"/>
      <c r="DE614" s="85"/>
      <c r="DF614" s="85"/>
      <c r="DG614" s="85"/>
      <c r="DH614" s="85"/>
      <c r="DI614" s="85"/>
      <c r="DJ614" s="85"/>
      <c r="DK614" s="85"/>
      <c r="DL614" s="85"/>
      <c r="DM614" s="85"/>
      <c r="DN614" s="85"/>
      <c r="DO614" s="85"/>
      <c r="DP614" s="85"/>
      <c r="DQ614" s="85"/>
      <c r="DR614" s="85"/>
      <c r="DS614" s="85"/>
      <c r="DT614" s="86"/>
      <c r="DU614" s="81"/>
      <c r="DV614" s="72"/>
      <c r="DW614" s="72"/>
      <c r="DX614" s="72"/>
      <c r="DY614" s="72"/>
      <c r="DZ614" s="74"/>
      <c r="EA614" s="68"/>
      <c r="EB614" s="68"/>
      <c r="EC614" s="68"/>
      <c r="ED614" s="68"/>
      <c r="EE614" s="68"/>
      <c r="EF614" s="68"/>
      <c r="EG614" s="68"/>
      <c r="EH614" s="68"/>
      <c r="EI614" s="68"/>
      <c r="EJ614" s="68"/>
      <c r="EK614" s="68"/>
    </row>
    <row r="615" spans="1:141" ht="30" customHeight="1">
      <c r="A615" s="3" t="s">
        <v>6255</v>
      </c>
      <c r="B615" s="84">
        <v>2026</v>
      </c>
      <c r="C615" s="85" t="s">
        <v>6868</v>
      </c>
      <c r="D615" s="85"/>
      <c r="E615" s="85" t="s">
        <v>125</v>
      </c>
      <c r="F615" s="85">
        <v>146548</v>
      </c>
      <c r="G615" s="89">
        <v>46031</v>
      </c>
      <c r="H615" s="85" t="s">
        <v>5345</v>
      </c>
      <c r="I615" s="85" t="s">
        <v>6869</v>
      </c>
      <c r="J615" s="92" t="s">
        <v>6870</v>
      </c>
      <c r="K615" s="92" t="s">
        <v>6871</v>
      </c>
      <c r="L615" s="85" t="s">
        <v>6872</v>
      </c>
      <c r="M615" s="85" t="s">
        <v>5350</v>
      </c>
      <c r="N615" s="85">
        <v>80111700</v>
      </c>
      <c r="O615" s="85" t="s">
        <v>5351</v>
      </c>
      <c r="P615" s="85" t="s">
        <v>6873</v>
      </c>
      <c r="Q615" s="85">
        <v>1402</v>
      </c>
      <c r="R615" s="89">
        <v>46037</v>
      </c>
      <c r="S615" s="85">
        <v>1872</v>
      </c>
      <c r="T615" s="89">
        <v>46049</v>
      </c>
      <c r="U615" s="85" t="s">
        <v>134</v>
      </c>
      <c r="V615" s="85" t="s">
        <v>135</v>
      </c>
      <c r="W615" s="85" t="s">
        <v>136</v>
      </c>
      <c r="X615" s="85">
        <v>1</v>
      </c>
      <c r="Y615" s="85" t="s">
        <v>6874</v>
      </c>
      <c r="Z615" s="85" t="s">
        <v>6872</v>
      </c>
      <c r="AA615" s="85" t="s">
        <v>138</v>
      </c>
      <c r="AB615" s="85" t="s">
        <v>164</v>
      </c>
      <c r="AC615" s="85" t="s">
        <v>203</v>
      </c>
      <c r="AD615" s="85"/>
      <c r="AE615" s="85">
        <v>1019012541</v>
      </c>
      <c r="AF615" s="85">
        <v>5</v>
      </c>
      <c r="AG615" s="89">
        <v>31815</v>
      </c>
      <c r="AH615" s="85" t="s">
        <v>6875</v>
      </c>
      <c r="AI615" s="85" t="e">
        <v>#REF!</v>
      </c>
      <c r="AJ615" s="92" t="e">
        <v>#REF!</v>
      </c>
      <c r="AK615" s="85" t="s">
        <v>6876</v>
      </c>
      <c r="AL615" s="85" t="s">
        <v>5685</v>
      </c>
      <c r="AM615" s="85" t="s">
        <v>385</v>
      </c>
      <c r="AN615" s="85" t="s">
        <v>5340</v>
      </c>
      <c r="AO615" s="85">
        <v>1110505661</v>
      </c>
      <c r="AP615" s="85" t="s">
        <v>5341</v>
      </c>
      <c r="AQ615" s="85"/>
      <c r="AR615" s="85"/>
      <c r="AS615" s="89">
        <v>46062</v>
      </c>
      <c r="AT615" s="85"/>
      <c r="AU615" s="85"/>
      <c r="AV615" s="85"/>
      <c r="AW615" s="85"/>
      <c r="AX615" s="85" t="s">
        <v>5342</v>
      </c>
      <c r="AY615" s="85" t="s">
        <v>147</v>
      </c>
      <c r="AZ615" s="105">
        <v>46039</v>
      </c>
      <c r="BA615" s="105">
        <v>46048</v>
      </c>
      <c r="BB615" s="115">
        <v>46432000</v>
      </c>
      <c r="BC615" s="105">
        <v>46050</v>
      </c>
      <c r="BD615" s="105">
        <v>46292</v>
      </c>
      <c r="BE615" s="105">
        <f t="shared" si="25"/>
        <v>46292</v>
      </c>
      <c r="BF615" s="122"/>
      <c r="BG615" s="85" t="s">
        <v>929</v>
      </c>
      <c r="BH615" s="110">
        <v>5804000</v>
      </c>
      <c r="BI615" s="85"/>
      <c r="BJ615" s="85"/>
      <c r="BK615" s="85"/>
      <c r="BL615" s="85"/>
      <c r="BM615" s="85"/>
      <c r="BN615" s="85"/>
      <c r="BO615" s="85"/>
      <c r="BP615" s="85"/>
      <c r="BQ615" s="85"/>
      <c r="BR615" s="85"/>
      <c r="BS615" s="85"/>
      <c r="BT615" s="85"/>
      <c r="BU615" s="85"/>
      <c r="BV615" s="85"/>
      <c r="BW615" s="85"/>
      <c r="BX615" s="85"/>
      <c r="BY615" s="85"/>
      <c r="BZ615" s="85"/>
      <c r="CA615" s="85"/>
      <c r="CB615" s="85"/>
      <c r="CC615" s="85"/>
      <c r="CD615" s="85"/>
      <c r="CE615" s="85"/>
      <c r="CF615" s="85"/>
      <c r="CG615" s="85"/>
      <c r="CH615" s="85"/>
      <c r="CI615" s="85"/>
      <c r="CJ615" s="85"/>
      <c r="CK615" s="85"/>
      <c r="CL615" s="85">
        <v>0</v>
      </c>
      <c r="CM615" s="110">
        <v>46432000</v>
      </c>
      <c r="CN615" s="85"/>
      <c r="CO615" s="89">
        <v>46292</v>
      </c>
      <c r="CP615" s="89">
        <f t="shared" si="24"/>
        <v>46472</v>
      </c>
      <c r="CQ615" s="115">
        <v>46432000</v>
      </c>
      <c r="CR615" s="85" t="s">
        <v>223</v>
      </c>
      <c r="CS615" s="89">
        <v>46049</v>
      </c>
      <c r="CT615" s="128">
        <v>1146101103406</v>
      </c>
      <c r="CU615" s="85"/>
      <c r="CV615" s="85"/>
      <c r="CW615" s="85" t="s">
        <v>5356</v>
      </c>
      <c r="CX615" s="85" t="s">
        <v>203</v>
      </c>
      <c r="CY615" s="85" t="s">
        <v>464</v>
      </c>
      <c r="CZ615" s="85">
        <v>2537</v>
      </c>
      <c r="DA615" s="85" t="s">
        <v>152</v>
      </c>
      <c r="DB615" s="85">
        <v>5</v>
      </c>
      <c r="DC615" s="85" t="s">
        <v>153</v>
      </c>
      <c r="DD615" s="85"/>
      <c r="DE615" s="85"/>
      <c r="DF615" s="85"/>
      <c r="DG615" s="85"/>
      <c r="DH615" s="85"/>
      <c r="DI615" s="85"/>
      <c r="DJ615" s="85"/>
      <c r="DK615" s="85"/>
      <c r="DL615" s="85"/>
      <c r="DM615" s="85"/>
      <c r="DN615" s="85"/>
      <c r="DO615" s="85"/>
      <c r="DP615" s="85"/>
      <c r="DQ615" s="85"/>
      <c r="DR615" s="85"/>
      <c r="DS615" s="85"/>
      <c r="DT615" s="86"/>
      <c r="DU615" s="81"/>
      <c r="DV615" s="72"/>
      <c r="DW615" s="72"/>
      <c r="DX615" s="72"/>
      <c r="DY615" s="72"/>
      <c r="DZ615" s="74"/>
      <c r="EA615" s="68"/>
      <c r="EB615" s="68"/>
      <c r="EC615" s="68"/>
      <c r="ED615" s="68"/>
      <c r="EE615" s="68"/>
      <c r="EF615" s="68"/>
      <c r="EG615" s="68"/>
      <c r="EH615" s="68"/>
      <c r="EI615" s="68"/>
      <c r="EJ615" s="68"/>
      <c r="EK615" s="68"/>
    </row>
    <row r="616" spans="1:141" ht="30" customHeight="1">
      <c r="A616" s="3" t="s">
        <v>6255</v>
      </c>
      <c r="B616" s="84">
        <v>2026</v>
      </c>
      <c r="C616" s="85" t="s">
        <v>6877</v>
      </c>
      <c r="D616" s="85"/>
      <c r="E616" s="85" t="s">
        <v>125</v>
      </c>
      <c r="F616" s="85">
        <v>145515</v>
      </c>
      <c r="G616" s="89">
        <v>46049</v>
      </c>
      <c r="H616" s="85" t="s">
        <v>2320</v>
      </c>
      <c r="I616" s="85" t="s">
        <v>6878</v>
      </c>
      <c r="J616" s="92" t="s">
        <v>6879</v>
      </c>
      <c r="K616" s="92" t="s">
        <v>6880</v>
      </c>
      <c r="L616" s="85" t="s">
        <v>6881</v>
      </c>
      <c r="M616" s="85" t="s">
        <v>2325</v>
      </c>
      <c r="N616" s="85">
        <v>80111700</v>
      </c>
      <c r="O616" s="85" t="s">
        <v>2326</v>
      </c>
      <c r="P616" s="85" t="s">
        <v>6882</v>
      </c>
      <c r="Q616" s="85">
        <v>164</v>
      </c>
      <c r="R616" s="89">
        <v>46031</v>
      </c>
      <c r="S616" s="85">
        <v>2025</v>
      </c>
      <c r="T616" s="89">
        <v>46059</v>
      </c>
      <c r="U616" s="85" t="s">
        <v>134</v>
      </c>
      <c r="V616" s="85" t="s">
        <v>135</v>
      </c>
      <c r="W616" s="85" t="s">
        <v>136</v>
      </c>
      <c r="X616" s="85">
        <v>1</v>
      </c>
      <c r="Y616" s="85" t="s">
        <v>2340</v>
      </c>
      <c r="Z616" s="85" t="s">
        <v>6881</v>
      </c>
      <c r="AA616" s="85" t="s">
        <v>138</v>
      </c>
      <c r="AB616" s="85" t="s">
        <v>139</v>
      </c>
      <c r="AC616" s="85" t="s">
        <v>203</v>
      </c>
      <c r="AD616" s="85"/>
      <c r="AE616" s="85">
        <v>1067836847</v>
      </c>
      <c r="AF616" s="85">
        <v>4</v>
      </c>
      <c r="AG616" s="89">
        <v>31363</v>
      </c>
      <c r="AH616" s="85" t="s">
        <v>6883</v>
      </c>
      <c r="AI616" s="85"/>
      <c r="AJ616" s="92" t="e">
        <v>#N/A</v>
      </c>
      <c r="AK616" s="85" t="s">
        <v>6884</v>
      </c>
      <c r="AL616" s="85" t="s">
        <v>143</v>
      </c>
      <c r="AM616" s="85" t="s">
        <v>222</v>
      </c>
      <c r="AN616" s="85" t="s">
        <v>2263</v>
      </c>
      <c r="AO616" s="85">
        <v>52147698</v>
      </c>
      <c r="AP616" s="85" t="s">
        <v>2264</v>
      </c>
      <c r="AQ616" s="85"/>
      <c r="AR616" s="85"/>
      <c r="AS616" s="89">
        <v>46062</v>
      </c>
      <c r="AT616" s="85"/>
      <c r="AU616" s="85"/>
      <c r="AV616" s="85"/>
      <c r="AW616" s="85"/>
      <c r="AX616" s="85" t="s">
        <v>2265</v>
      </c>
      <c r="AY616" s="85" t="s">
        <v>147</v>
      </c>
      <c r="AZ616" s="105">
        <v>46036</v>
      </c>
      <c r="BA616" s="105">
        <v>46051</v>
      </c>
      <c r="BB616" s="115">
        <v>46432000</v>
      </c>
      <c r="BC616" s="105">
        <v>46059</v>
      </c>
      <c r="BD616" s="105">
        <v>46300</v>
      </c>
      <c r="BE616" s="105">
        <f t="shared" si="25"/>
        <v>46300</v>
      </c>
      <c r="BF616" s="122"/>
      <c r="BG616" s="85" t="s">
        <v>929</v>
      </c>
      <c r="BH616" s="110">
        <v>5804000</v>
      </c>
      <c r="BI616" s="85"/>
      <c r="BJ616" s="85"/>
      <c r="BK616" s="85"/>
      <c r="BL616" s="85"/>
      <c r="BM616" s="85"/>
      <c r="BN616" s="85"/>
      <c r="BO616" s="85"/>
      <c r="BP616" s="85"/>
      <c r="BQ616" s="85"/>
      <c r="BR616" s="85"/>
      <c r="BS616" s="85"/>
      <c r="BT616" s="85"/>
      <c r="BU616" s="85"/>
      <c r="BV616" s="85"/>
      <c r="BW616" s="85"/>
      <c r="BX616" s="85"/>
      <c r="BY616" s="85"/>
      <c r="BZ616" s="85"/>
      <c r="CA616" s="85"/>
      <c r="CB616" s="85"/>
      <c r="CC616" s="85"/>
      <c r="CD616" s="85"/>
      <c r="CE616" s="85"/>
      <c r="CF616" s="85"/>
      <c r="CG616" s="85"/>
      <c r="CH616" s="85"/>
      <c r="CI616" s="85"/>
      <c r="CJ616" s="85"/>
      <c r="CK616" s="85"/>
      <c r="CL616" s="85">
        <v>0</v>
      </c>
      <c r="CM616" s="110">
        <v>46432000</v>
      </c>
      <c r="CN616" s="85"/>
      <c r="CO616" s="89">
        <v>46300</v>
      </c>
      <c r="CP616" s="89">
        <f t="shared" si="24"/>
        <v>46480</v>
      </c>
      <c r="CQ616" s="115">
        <v>46432000</v>
      </c>
      <c r="CR616" s="85" t="s">
        <v>342</v>
      </c>
      <c r="CS616" s="89">
        <v>46052</v>
      </c>
      <c r="CT616" s="128" t="s">
        <v>6885</v>
      </c>
      <c r="CU616" s="85"/>
      <c r="CV616" s="85"/>
      <c r="CW616" s="85" t="s">
        <v>2332</v>
      </c>
      <c r="CX616" s="85" t="s">
        <v>203</v>
      </c>
      <c r="CY616" s="85" t="s">
        <v>867</v>
      </c>
      <c r="CZ616" s="85">
        <v>2537</v>
      </c>
      <c r="DA616" s="85" t="s">
        <v>152</v>
      </c>
      <c r="DB616" s="85">
        <v>5</v>
      </c>
      <c r="DC616" s="85" t="s">
        <v>153</v>
      </c>
      <c r="DD616" s="85"/>
      <c r="DE616" s="85"/>
      <c r="DF616" s="85"/>
      <c r="DG616" s="85"/>
      <c r="DH616" s="85"/>
      <c r="DI616" s="85"/>
      <c r="DJ616" s="85"/>
      <c r="DK616" s="85"/>
      <c r="DL616" s="85"/>
      <c r="DM616" s="85"/>
      <c r="DN616" s="85"/>
      <c r="DO616" s="85"/>
      <c r="DP616" s="85"/>
      <c r="DQ616" s="85"/>
      <c r="DR616" s="85"/>
      <c r="DS616" s="85"/>
      <c r="DT616" s="86"/>
      <c r="DU616" s="81"/>
      <c r="DV616" s="72"/>
      <c r="DW616" s="72"/>
      <c r="DX616" s="72"/>
      <c r="DY616" s="72"/>
      <c r="DZ616" s="74"/>
      <c r="EA616" s="68"/>
      <c r="EB616" s="68"/>
      <c r="EC616" s="68"/>
      <c r="ED616" s="68"/>
      <c r="EE616" s="68"/>
      <c r="EF616" s="68"/>
      <c r="EG616" s="68"/>
      <c r="EH616" s="68"/>
      <c r="EI616" s="68"/>
      <c r="EJ616" s="68"/>
      <c r="EK616" s="68"/>
    </row>
    <row r="617" spans="1:141" ht="30" customHeight="1">
      <c r="B617" s="84">
        <v>2026</v>
      </c>
      <c r="C617" s="85">
        <v>621</v>
      </c>
      <c r="D617" s="85" t="s">
        <v>277</v>
      </c>
      <c r="E617" s="85" t="s">
        <v>125</v>
      </c>
      <c r="F617" s="85">
        <v>145410</v>
      </c>
      <c r="G617" s="89">
        <v>46039</v>
      </c>
      <c r="H617" s="85" t="s">
        <v>1180</v>
      </c>
      <c r="I617" s="85" t="s">
        <v>6886</v>
      </c>
      <c r="J617" s="92" t="s">
        <v>6887</v>
      </c>
      <c r="K617" s="92">
        <v>621</v>
      </c>
      <c r="L617" s="85" t="s">
        <v>6888</v>
      </c>
      <c r="M617" s="85" t="s">
        <v>1185</v>
      </c>
      <c r="N617" s="85">
        <v>80111700</v>
      </c>
      <c r="O617" s="85" t="s">
        <v>6889</v>
      </c>
      <c r="P617" s="85" t="s">
        <v>6890</v>
      </c>
      <c r="Q617" s="85">
        <v>162</v>
      </c>
      <c r="R617" s="89"/>
      <c r="S617" s="85">
        <v>2040</v>
      </c>
      <c r="T617" s="89">
        <v>46066</v>
      </c>
      <c r="U617" s="85" t="s">
        <v>2216</v>
      </c>
      <c r="V617" s="85" t="s">
        <v>135</v>
      </c>
      <c r="W617" s="85" t="s">
        <v>136</v>
      </c>
      <c r="X617" s="85">
        <v>1</v>
      </c>
      <c r="Y617" s="85" t="s">
        <v>6891</v>
      </c>
      <c r="Z617" s="85" t="s">
        <v>6888</v>
      </c>
      <c r="AA617" s="85" t="s">
        <v>138</v>
      </c>
      <c r="AB617" s="85" t="s">
        <v>164</v>
      </c>
      <c r="AC617" s="85" t="s">
        <v>268</v>
      </c>
      <c r="AD617" s="85"/>
      <c r="AE617" s="85">
        <v>52397055</v>
      </c>
      <c r="AF617" s="85"/>
      <c r="AG617" s="89">
        <v>29217</v>
      </c>
      <c r="AH617" s="85" t="s">
        <v>6892</v>
      </c>
      <c r="AI617" s="85"/>
      <c r="AJ617" s="92">
        <v>3107707234</v>
      </c>
      <c r="AK617" s="85" t="s">
        <v>6893</v>
      </c>
      <c r="AL617" s="85" t="s">
        <v>1270</v>
      </c>
      <c r="AM617" s="85" t="s">
        <v>287</v>
      </c>
      <c r="AN617" s="85" t="s">
        <v>1049</v>
      </c>
      <c r="AO617" s="85">
        <v>1010190690</v>
      </c>
      <c r="AP617" s="85" t="s">
        <v>1050</v>
      </c>
      <c r="AQ617" s="85"/>
      <c r="AR617" s="85"/>
      <c r="AS617" s="89">
        <v>46063</v>
      </c>
      <c r="AT617" s="85"/>
      <c r="AU617" s="85"/>
      <c r="AV617" s="85"/>
      <c r="AW617" s="85"/>
      <c r="AX617" s="85" t="s">
        <v>1051</v>
      </c>
      <c r="AY617" s="85" t="s">
        <v>147</v>
      </c>
      <c r="AZ617" s="105">
        <v>46051</v>
      </c>
      <c r="BA617" s="105" t="s">
        <v>6894</v>
      </c>
      <c r="BB617" s="115">
        <v>46432000</v>
      </c>
      <c r="BC617" s="105">
        <v>46069</v>
      </c>
      <c r="BD617" s="105">
        <v>46310</v>
      </c>
      <c r="BE617" s="105">
        <f t="shared" si="25"/>
        <v>0</v>
      </c>
      <c r="BF617" s="122"/>
      <c r="BG617" s="85" t="s">
        <v>929</v>
      </c>
      <c r="BH617" s="110">
        <v>5804000</v>
      </c>
      <c r="BI617" s="85"/>
      <c r="BJ617" s="85"/>
      <c r="BK617" s="85"/>
      <c r="BL617" s="85"/>
      <c r="BM617" s="85"/>
      <c r="BN617" s="85"/>
      <c r="BO617" s="85"/>
      <c r="BP617" s="85"/>
      <c r="BQ617" s="85"/>
      <c r="BR617" s="85"/>
      <c r="BS617" s="85"/>
      <c r="BT617" s="85"/>
      <c r="BU617" s="85"/>
      <c r="BV617" s="85"/>
      <c r="BW617" s="85"/>
      <c r="BX617" s="85"/>
      <c r="BY617" s="85"/>
      <c r="BZ617" s="85"/>
      <c r="CA617" s="85"/>
      <c r="CB617" s="85"/>
      <c r="CC617" s="85"/>
      <c r="CD617" s="85"/>
      <c r="CE617" s="85"/>
      <c r="CF617" s="85"/>
      <c r="CG617" s="85"/>
      <c r="CH617" s="85"/>
      <c r="CI617" s="85"/>
      <c r="CJ617" s="85"/>
      <c r="CK617" s="85">
        <v>0</v>
      </c>
      <c r="CL617" s="85">
        <v>0</v>
      </c>
      <c r="CM617" s="110"/>
      <c r="CN617" s="85">
        <v>0</v>
      </c>
      <c r="CO617" s="89">
        <v>0</v>
      </c>
      <c r="CP617" s="89">
        <f t="shared" si="24"/>
        <v>180</v>
      </c>
      <c r="CQ617" s="115">
        <v>46432000</v>
      </c>
      <c r="CR617" s="85" t="s">
        <v>172</v>
      </c>
      <c r="CS617" s="89">
        <v>46052</v>
      </c>
      <c r="CT617" s="128" t="s">
        <v>6895</v>
      </c>
      <c r="CU617" s="85"/>
      <c r="CV617" s="85" t="e">
        <v>#N/A</v>
      </c>
      <c r="CW617" s="85" t="s">
        <v>6896</v>
      </c>
      <c r="CX617" s="85" t="s">
        <v>274</v>
      </c>
      <c r="CY617" s="85"/>
      <c r="CZ617" s="85">
        <v>2537</v>
      </c>
      <c r="DA617" s="85" t="s">
        <v>275</v>
      </c>
      <c r="DB617" s="85">
        <v>1</v>
      </c>
      <c r="DC617" s="85" t="s">
        <v>153</v>
      </c>
      <c r="DD617" s="85" t="s">
        <v>289</v>
      </c>
      <c r="DE617" s="85">
        <v>46079</v>
      </c>
      <c r="DF617" s="85" t="s">
        <v>6897</v>
      </c>
      <c r="DG617" s="85">
        <v>1044420337</v>
      </c>
      <c r="DH617" s="85">
        <v>3171893291</v>
      </c>
      <c r="DI617" s="85" t="s">
        <v>6898</v>
      </c>
      <c r="DJ617" s="85"/>
      <c r="DK617" s="85"/>
      <c r="DL617" s="85"/>
      <c r="DM617" s="85"/>
      <c r="DN617" s="85"/>
      <c r="DO617" s="85"/>
      <c r="DP617" s="85"/>
      <c r="DQ617" s="85"/>
      <c r="DR617" s="85"/>
      <c r="DS617" s="85"/>
      <c r="DT617" s="86"/>
      <c r="DU617" s="81" t="s">
        <v>289</v>
      </c>
      <c r="DV617" s="73">
        <v>46079</v>
      </c>
      <c r="DW617" s="72" t="s">
        <v>6897</v>
      </c>
      <c r="DX617" s="72">
        <v>1044420337</v>
      </c>
      <c r="DY617" s="72">
        <v>3171893291</v>
      </c>
      <c r="DZ617" s="74" t="s">
        <v>6898</v>
      </c>
      <c r="EA617" s="66"/>
      <c r="EB617" s="68"/>
      <c r="EC617" s="68"/>
      <c r="ED617" s="68"/>
      <c r="EE617" s="68"/>
      <c r="EF617" s="68"/>
      <c r="EG617" s="68"/>
      <c r="EH617" s="68"/>
      <c r="EI617" s="68"/>
      <c r="EJ617" s="68"/>
      <c r="EK617" s="68"/>
    </row>
    <row r="618" spans="1:141" ht="30" customHeight="1">
      <c r="A618" s="3" t="s">
        <v>6255</v>
      </c>
      <c r="B618" s="84">
        <v>2026</v>
      </c>
      <c r="C618" s="85" t="s">
        <v>6899</v>
      </c>
      <c r="D618" s="85"/>
      <c r="E618" s="85" t="s">
        <v>125</v>
      </c>
      <c r="F618" s="85">
        <v>152612</v>
      </c>
      <c r="G618" s="89">
        <v>46051</v>
      </c>
      <c r="H618" s="85" t="s">
        <v>6900</v>
      </c>
      <c r="I618" s="85" t="s">
        <v>6901</v>
      </c>
      <c r="J618" s="92" t="s">
        <v>6902</v>
      </c>
      <c r="K618" s="92" t="s">
        <v>6903</v>
      </c>
      <c r="L618" s="85" t="s">
        <v>6904</v>
      </c>
      <c r="M618" s="85" t="s">
        <v>6905</v>
      </c>
      <c r="N618" s="85">
        <v>80111700</v>
      </c>
      <c r="O618" s="85" t="s">
        <v>6906</v>
      </c>
      <c r="P618" s="85" t="s">
        <v>6907</v>
      </c>
      <c r="Q618" s="85">
        <v>2151</v>
      </c>
      <c r="R618" s="89">
        <v>46048</v>
      </c>
      <c r="S618" s="85">
        <v>2026</v>
      </c>
      <c r="T618" s="89">
        <v>46059</v>
      </c>
      <c r="U618" s="85" t="s">
        <v>2988</v>
      </c>
      <c r="V618" s="85" t="s">
        <v>135</v>
      </c>
      <c r="W618" s="85" t="s">
        <v>136</v>
      </c>
      <c r="X618" s="85">
        <v>1</v>
      </c>
      <c r="Y618" s="85" t="s">
        <v>6908</v>
      </c>
      <c r="Z618" s="85" t="s">
        <v>6904</v>
      </c>
      <c r="AA618" s="85" t="s">
        <v>138</v>
      </c>
      <c r="AB618" s="85" t="s">
        <v>139</v>
      </c>
      <c r="AC618" s="85" t="s">
        <v>140</v>
      </c>
      <c r="AD618" s="85"/>
      <c r="AE618" s="85">
        <v>1233910693</v>
      </c>
      <c r="AF618" s="85">
        <v>5</v>
      </c>
      <c r="AG618" s="89">
        <v>36421</v>
      </c>
      <c r="AH618" s="85" t="s">
        <v>6909</v>
      </c>
      <c r="AI618" s="85" t="e">
        <v>#REF!</v>
      </c>
      <c r="AJ618" s="92">
        <v>3106974154</v>
      </c>
      <c r="AK618" s="85" t="s">
        <v>6910</v>
      </c>
      <c r="AL618" s="85" t="s">
        <v>143</v>
      </c>
      <c r="AM618" s="85" t="s">
        <v>144</v>
      </c>
      <c r="AN618" s="85" t="s">
        <v>2984</v>
      </c>
      <c r="AO618" s="85">
        <v>1063481921</v>
      </c>
      <c r="AP618" s="85" t="s">
        <v>3007</v>
      </c>
      <c r="AQ618" s="85"/>
      <c r="AR618" s="85"/>
      <c r="AS618" s="89">
        <v>46062</v>
      </c>
      <c r="AT618" s="85"/>
      <c r="AU618" s="85"/>
      <c r="AV618" s="85"/>
      <c r="AW618" s="85"/>
      <c r="AX618" s="85" t="s">
        <v>3008</v>
      </c>
      <c r="AY618" s="85" t="s">
        <v>147</v>
      </c>
      <c r="AZ618" s="105">
        <v>46051</v>
      </c>
      <c r="BA618" s="105">
        <v>46051</v>
      </c>
      <c r="BB618" s="115">
        <v>46432000</v>
      </c>
      <c r="BC618" s="105">
        <v>46059</v>
      </c>
      <c r="BD618" s="105">
        <v>46300</v>
      </c>
      <c r="BE618" s="105">
        <f t="shared" si="25"/>
        <v>46300</v>
      </c>
      <c r="BF618" s="122"/>
      <c r="BG618" s="85" t="s">
        <v>929</v>
      </c>
      <c r="BH618" s="110">
        <v>5804000</v>
      </c>
      <c r="BI618" s="85"/>
      <c r="BJ618" s="85"/>
      <c r="BK618" s="85"/>
      <c r="BL618" s="85"/>
      <c r="BM618" s="85"/>
      <c r="BN618" s="85"/>
      <c r="BO618" s="85"/>
      <c r="BP618" s="85"/>
      <c r="BQ618" s="85"/>
      <c r="BR618" s="85"/>
      <c r="BS618" s="85"/>
      <c r="BT618" s="85"/>
      <c r="BU618" s="85"/>
      <c r="BV618" s="85"/>
      <c r="BW618" s="85"/>
      <c r="BX618" s="85"/>
      <c r="BY618" s="85"/>
      <c r="BZ618" s="85"/>
      <c r="CA618" s="85"/>
      <c r="CB618" s="85"/>
      <c r="CC618" s="85"/>
      <c r="CD618" s="85"/>
      <c r="CE618" s="85"/>
      <c r="CF618" s="85"/>
      <c r="CG618" s="85"/>
      <c r="CH618" s="85"/>
      <c r="CI618" s="85"/>
      <c r="CJ618" s="85"/>
      <c r="CK618" s="85"/>
      <c r="CL618" s="85">
        <v>0</v>
      </c>
      <c r="CM618" s="110">
        <v>46432000</v>
      </c>
      <c r="CN618" s="85"/>
      <c r="CO618" s="89">
        <v>46300</v>
      </c>
      <c r="CP618" s="89">
        <f t="shared" si="24"/>
        <v>46480</v>
      </c>
      <c r="CQ618" s="115">
        <v>46432000</v>
      </c>
      <c r="CR618" s="85" t="s">
        <v>149</v>
      </c>
      <c r="CS618" s="89">
        <v>46053</v>
      </c>
      <c r="CT618" s="128">
        <v>3344101273170</v>
      </c>
      <c r="CU618" s="85"/>
      <c r="CV618" s="85"/>
      <c r="CW618" s="85" t="s">
        <v>6911</v>
      </c>
      <c r="CX618" s="85" t="s">
        <v>140</v>
      </c>
      <c r="CY618" s="85" t="s">
        <v>1214</v>
      </c>
      <c r="CZ618" s="85">
        <v>2504</v>
      </c>
      <c r="DA618" s="85" t="s">
        <v>2994</v>
      </c>
      <c r="DB618" s="85">
        <v>1</v>
      </c>
      <c r="DC618" s="85" t="s">
        <v>153</v>
      </c>
      <c r="DD618" s="85"/>
      <c r="DE618" s="85"/>
      <c r="DF618" s="85"/>
      <c r="DG618" s="85"/>
      <c r="DH618" s="85"/>
      <c r="DI618" s="85"/>
      <c r="DJ618" s="85"/>
      <c r="DK618" s="85"/>
      <c r="DL618" s="85"/>
      <c r="DM618" s="85"/>
      <c r="DN618" s="85"/>
      <c r="DO618" s="85"/>
      <c r="DP618" s="85"/>
      <c r="DQ618" s="85"/>
      <c r="DR618" s="85"/>
      <c r="DS618" s="85"/>
      <c r="DT618" s="86"/>
      <c r="DU618" s="81"/>
      <c r="DV618" s="72"/>
      <c r="DW618" s="72"/>
      <c r="DX618" s="72"/>
      <c r="DY618" s="72"/>
      <c r="DZ618" s="74"/>
      <c r="EA618" s="68"/>
      <c r="EB618" s="68"/>
      <c r="EC618" s="68"/>
      <c r="ED618" s="68"/>
      <c r="EE618" s="68"/>
      <c r="EF618" s="68"/>
      <c r="EG618" s="68"/>
      <c r="EH618" s="68"/>
      <c r="EI618" s="68"/>
      <c r="EJ618" s="68"/>
      <c r="EK618" s="68"/>
    </row>
    <row r="619" spans="1:141" ht="30" customHeight="1">
      <c r="A619" s="3" t="s">
        <v>6255</v>
      </c>
      <c r="B619" s="84">
        <v>2026</v>
      </c>
      <c r="C619" s="85" t="s">
        <v>6912</v>
      </c>
      <c r="D619" s="85"/>
      <c r="E619" s="85" t="s">
        <v>125</v>
      </c>
      <c r="F619" s="85">
        <v>147365</v>
      </c>
      <c r="G619" s="89">
        <v>46036</v>
      </c>
      <c r="H619" s="85" t="s">
        <v>3836</v>
      </c>
      <c r="I619" s="85" t="s">
        <v>6913</v>
      </c>
      <c r="J619" s="92" t="s">
        <v>6914</v>
      </c>
      <c r="K619" s="92" t="s">
        <v>6915</v>
      </c>
      <c r="L619" s="85" t="s">
        <v>6916</v>
      </c>
      <c r="M619" s="85" t="s">
        <v>3841</v>
      </c>
      <c r="N619" s="85">
        <v>80111700</v>
      </c>
      <c r="O619" s="85" t="s">
        <v>3842</v>
      </c>
      <c r="P619" s="85" t="s">
        <v>6917</v>
      </c>
      <c r="Q619" s="85">
        <v>156</v>
      </c>
      <c r="R619" s="89">
        <v>46030</v>
      </c>
      <c r="S619" s="85">
        <v>1906</v>
      </c>
      <c r="T619" s="89">
        <v>46051</v>
      </c>
      <c r="U619" s="85" t="s">
        <v>3609</v>
      </c>
      <c r="V619" s="85" t="s">
        <v>135</v>
      </c>
      <c r="W619" s="85" t="s">
        <v>460</v>
      </c>
      <c r="X619" s="85">
        <v>1</v>
      </c>
      <c r="Y619" s="85" t="s">
        <v>3760</v>
      </c>
      <c r="Z619" s="85" t="s">
        <v>6916</v>
      </c>
      <c r="AA619" s="85" t="s">
        <v>138</v>
      </c>
      <c r="AB619" s="85" t="s">
        <v>164</v>
      </c>
      <c r="AC619" s="85" t="s">
        <v>218</v>
      </c>
      <c r="AD619" s="85"/>
      <c r="AE619" s="85">
        <v>79615293</v>
      </c>
      <c r="AF619" s="85">
        <v>9</v>
      </c>
      <c r="AG619" s="89">
        <v>27043</v>
      </c>
      <c r="AH619" s="85" t="s">
        <v>6918</v>
      </c>
      <c r="AI619" s="85"/>
      <c r="AJ619" s="92" t="e">
        <v>#N/A</v>
      </c>
      <c r="AK619" s="85" t="s">
        <v>6919</v>
      </c>
      <c r="AL619" s="85" t="s">
        <v>143</v>
      </c>
      <c r="AM619" s="85" t="s">
        <v>385</v>
      </c>
      <c r="AN619" s="85" t="s">
        <v>3712</v>
      </c>
      <c r="AO619" s="85">
        <v>79553844</v>
      </c>
      <c r="AP619" s="85" t="s">
        <v>3713</v>
      </c>
      <c r="AQ619" s="85"/>
      <c r="AR619" s="85"/>
      <c r="AS619" s="89">
        <v>46062</v>
      </c>
      <c r="AT619" s="85"/>
      <c r="AU619" s="85"/>
      <c r="AV619" s="85"/>
      <c r="AW619" s="85"/>
      <c r="AX619" s="85" t="s">
        <v>3714</v>
      </c>
      <c r="AY619" s="85" t="s">
        <v>147</v>
      </c>
      <c r="AZ619" s="105">
        <v>46031</v>
      </c>
      <c r="BA619" s="105">
        <v>46049</v>
      </c>
      <c r="BB619" s="115">
        <v>24520000</v>
      </c>
      <c r="BC619" s="105">
        <v>46051</v>
      </c>
      <c r="BD619" s="105">
        <v>46293</v>
      </c>
      <c r="BE619" s="105">
        <f t="shared" si="25"/>
        <v>46293</v>
      </c>
      <c r="BF619" s="122"/>
      <c r="BG619" s="85" t="s">
        <v>929</v>
      </c>
      <c r="BH619" s="110">
        <v>3065000</v>
      </c>
      <c r="BI619" s="85"/>
      <c r="BJ619" s="85"/>
      <c r="BK619" s="85"/>
      <c r="BL619" s="85"/>
      <c r="BM619" s="85"/>
      <c r="BN619" s="85"/>
      <c r="BO619" s="85"/>
      <c r="BP619" s="85"/>
      <c r="BQ619" s="85"/>
      <c r="BR619" s="85"/>
      <c r="BS619" s="85"/>
      <c r="BT619" s="85"/>
      <c r="BU619" s="85"/>
      <c r="BV619" s="85"/>
      <c r="BW619" s="85"/>
      <c r="BX619" s="85"/>
      <c r="BY619" s="85"/>
      <c r="BZ619" s="85"/>
      <c r="CA619" s="85"/>
      <c r="CB619" s="85"/>
      <c r="CC619" s="85"/>
      <c r="CD619" s="85"/>
      <c r="CE619" s="85"/>
      <c r="CF619" s="85"/>
      <c r="CG619" s="85"/>
      <c r="CH619" s="85"/>
      <c r="CI619" s="85"/>
      <c r="CJ619" s="85"/>
      <c r="CK619" s="85"/>
      <c r="CL619" s="85">
        <v>0</v>
      </c>
      <c r="CM619" s="110">
        <v>24520000</v>
      </c>
      <c r="CN619" s="85"/>
      <c r="CO619" s="89">
        <v>46293</v>
      </c>
      <c r="CP619" s="89">
        <f t="shared" si="24"/>
        <v>46473</v>
      </c>
      <c r="CQ619" s="115">
        <v>24520000</v>
      </c>
      <c r="CR619" s="85" t="s">
        <v>149</v>
      </c>
      <c r="CS619" s="89">
        <v>46049</v>
      </c>
      <c r="CT619" s="128">
        <v>1446101165555</v>
      </c>
      <c r="CU619" s="85"/>
      <c r="CV619" s="85"/>
      <c r="CW619" s="85" t="s">
        <v>3846</v>
      </c>
      <c r="CX619" s="85" t="s">
        <v>218</v>
      </c>
      <c r="CY619" s="85" t="s">
        <v>957</v>
      </c>
      <c r="CZ619" s="85">
        <v>2583</v>
      </c>
      <c r="DA619" s="85" t="s">
        <v>3614</v>
      </c>
      <c r="DB619" s="85">
        <v>5</v>
      </c>
      <c r="DC619" s="85" t="s">
        <v>153</v>
      </c>
      <c r="DD619" s="85"/>
      <c r="DE619" s="85"/>
      <c r="DF619" s="85"/>
      <c r="DG619" s="85"/>
      <c r="DH619" s="85"/>
      <c r="DI619" s="85"/>
      <c r="DJ619" s="85"/>
      <c r="DK619" s="85"/>
      <c r="DL619" s="85"/>
      <c r="DM619" s="85"/>
      <c r="DN619" s="85"/>
      <c r="DO619" s="85"/>
      <c r="DP619" s="85"/>
      <c r="DQ619" s="85"/>
      <c r="DR619" s="85"/>
      <c r="DS619" s="85"/>
      <c r="DT619" s="86"/>
      <c r="DU619" s="81"/>
      <c r="DV619" s="72"/>
      <c r="DW619" s="72"/>
      <c r="DX619" s="72"/>
      <c r="DY619" s="72"/>
      <c r="DZ619" s="74"/>
      <c r="EA619" s="68"/>
      <c r="EB619" s="68"/>
      <c r="EC619" s="68"/>
      <c r="ED619" s="68"/>
      <c r="EE619" s="68"/>
      <c r="EF619" s="68"/>
      <c r="EG619" s="68"/>
      <c r="EH619" s="68"/>
      <c r="EI619" s="68"/>
      <c r="EJ619" s="68"/>
      <c r="EK619" s="68"/>
    </row>
    <row r="620" spans="1:141" ht="30" customHeight="1">
      <c r="A620" s="3" t="s">
        <v>6255</v>
      </c>
      <c r="B620" s="84">
        <v>2026</v>
      </c>
      <c r="C620" s="85" t="s">
        <v>6920</v>
      </c>
      <c r="D620" s="85"/>
      <c r="E620" s="85" t="s">
        <v>125</v>
      </c>
      <c r="F620" s="85">
        <v>147120</v>
      </c>
      <c r="G620" s="89">
        <v>46031</v>
      </c>
      <c r="H620" s="85" t="s">
        <v>6921</v>
      </c>
      <c r="I620" s="85" t="s">
        <v>6922</v>
      </c>
      <c r="J620" s="92" t="s">
        <v>6923</v>
      </c>
      <c r="K620" s="92" t="s">
        <v>6924</v>
      </c>
      <c r="L620" s="85" t="s">
        <v>6925</v>
      </c>
      <c r="M620" s="85" t="s">
        <v>6926</v>
      </c>
      <c r="N620" s="85">
        <v>80111700</v>
      </c>
      <c r="O620" s="85" t="s">
        <v>6927</v>
      </c>
      <c r="P620" s="85" t="s">
        <v>6928</v>
      </c>
      <c r="Q620" s="85">
        <v>96</v>
      </c>
      <c r="R620" s="89">
        <v>46028</v>
      </c>
      <c r="S620" s="85">
        <v>1907</v>
      </c>
      <c r="T620" s="89">
        <v>46051</v>
      </c>
      <c r="U620" s="85" t="s">
        <v>2988</v>
      </c>
      <c r="V620" s="85" t="s">
        <v>135</v>
      </c>
      <c r="W620" s="85" t="s">
        <v>136</v>
      </c>
      <c r="X620" s="85">
        <v>1</v>
      </c>
      <c r="Y620" s="85" t="s">
        <v>3029</v>
      </c>
      <c r="Z620" s="85" t="s">
        <v>6925</v>
      </c>
      <c r="AA620" s="85" t="s">
        <v>138</v>
      </c>
      <c r="AB620" s="85" t="s">
        <v>139</v>
      </c>
      <c r="AC620" s="85" t="s">
        <v>218</v>
      </c>
      <c r="AD620" s="85"/>
      <c r="AE620" s="85">
        <v>1032453099</v>
      </c>
      <c r="AF620" s="85">
        <v>1</v>
      </c>
      <c r="AG620" s="89">
        <v>46036</v>
      </c>
      <c r="AH620" s="85" t="s">
        <v>6929</v>
      </c>
      <c r="AI620" s="85"/>
      <c r="AJ620" s="92" t="e">
        <v>#N/A</v>
      </c>
      <c r="AK620" s="85" t="s">
        <v>4103</v>
      </c>
      <c r="AL620" s="85" t="s">
        <v>189</v>
      </c>
      <c r="AM620" s="85" t="s">
        <v>222</v>
      </c>
      <c r="AN620" s="85" t="s">
        <v>2984</v>
      </c>
      <c r="AO620" s="85">
        <v>1063481921</v>
      </c>
      <c r="AP620" s="85" t="s">
        <v>3007</v>
      </c>
      <c r="AQ620" s="85"/>
      <c r="AR620" s="85"/>
      <c r="AS620" s="89">
        <v>46062</v>
      </c>
      <c r="AT620" s="85"/>
      <c r="AU620" s="85"/>
      <c r="AV620" s="85"/>
      <c r="AW620" s="85"/>
      <c r="AX620" s="85" t="s">
        <v>3008</v>
      </c>
      <c r="AY620" s="85" t="s">
        <v>147</v>
      </c>
      <c r="AZ620" s="105">
        <v>46048</v>
      </c>
      <c r="BA620" s="105">
        <v>46049</v>
      </c>
      <c r="BB620" s="115">
        <v>47514000</v>
      </c>
      <c r="BC620" s="105">
        <v>46051</v>
      </c>
      <c r="BD620" s="105">
        <v>46231</v>
      </c>
      <c r="BE620" s="105">
        <f t="shared" si="25"/>
        <v>46231</v>
      </c>
      <c r="BF620" s="122"/>
      <c r="BG620" s="85" t="s">
        <v>705</v>
      </c>
      <c r="BH620" s="110">
        <v>7919000</v>
      </c>
      <c r="BI620" s="85"/>
      <c r="BJ620" s="85"/>
      <c r="BK620" s="85"/>
      <c r="BL620" s="85"/>
      <c r="BM620" s="85"/>
      <c r="BN620" s="85"/>
      <c r="BO620" s="85"/>
      <c r="BP620" s="85"/>
      <c r="BQ620" s="85"/>
      <c r="BR620" s="85"/>
      <c r="BS620" s="85"/>
      <c r="BT620" s="85"/>
      <c r="BU620" s="85"/>
      <c r="BV620" s="85"/>
      <c r="BW620" s="85"/>
      <c r="BX620" s="85"/>
      <c r="BY620" s="85"/>
      <c r="BZ620" s="85"/>
      <c r="CA620" s="85"/>
      <c r="CB620" s="85"/>
      <c r="CC620" s="85"/>
      <c r="CD620" s="85"/>
      <c r="CE620" s="85"/>
      <c r="CF620" s="85"/>
      <c r="CG620" s="85"/>
      <c r="CH620" s="85"/>
      <c r="CI620" s="85"/>
      <c r="CJ620" s="85"/>
      <c r="CK620" s="85"/>
      <c r="CL620" s="85">
        <v>0</v>
      </c>
      <c r="CM620" s="110">
        <v>47514000</v>
      </c>
      <c r="CN620" s="85"/>
      <c r="CO620" s="89">
        <v>46231</v>
      </c>
      <c r="CP620" s="89">
        <f t="shared" si="24"/>
        <v>46411</v>
      </c>
      <c r="CQ620" s="115">
        <v>47514000</v>
      </c>
      <c r="CR620" s="85" t="s">
        <v>223</v>
      </c>
      <c r="CS620" s="89">
        <v>46049</v>
      </c>
      <c r="CT620" s="128">
        <v>1446101165535</v>
      </c>
      <c r="CU620" s="85"/>
      <c r="CV620" s="85"/>
      <c r="CW620" s="85" t="s">
        <v>6930</v>
      </c>
      <c r="CX620" s="85" t="s">
        <v>218</v>
      </c>
      <c r="CY620" s="85" t="s">
        <v>2137</v>
      </c>
      <c r="CZ620" s="85">
        <v>2504</v>
      </c>
      <c r="DA620" s="85" t="s">
        <v>2994</v>
      </c>
      <c r="DB620" s="85">
        <v>1</v>
      </c>
      <c r="DC620" s="85" t="s">
        <v>153</v>
      </c>
      <c r="DD620" s="85"/>
      <c r="DE620" s="85"/>
      <c r="DF620" s="85"/>
      <c r="DG620" s="85"/>
      <c r="DH620" s="85"/>
      <c r="DI620" s="85"/>
      <c r="DJ620" s="85"/>
      <c r="DK620" s="85"/>
      <c r="DL620" s="85"/>
      <c r="DM620" s="85"/>
      <c r="DN620" s="85"/>
      <c r="DO620" s="85"/>
      <c r="DP620" s="85"/>
      <c r="DQ620" s="85"/>
      <c r="DR620" s="85"/>
      <c r="DS620" s="85"/>
      <c r="DT620" s="86"/>
      <c r="DU620" s="81"/>
      <c r="DV620" s="72"/>
      <c r="DW620" s="72"/>
      <c r="DX620" s="72"/>
      <c r="DY620" s="72"/>
      <c r="DZ620" s="74"/>
      <c r="EA620" s="68"/>
      <c r="EB620" s="68"/>
      <c r="EC620" s="68"/>
      <c r="ED620" s="68"/>
      <c r="EE620" s="68"/>
      <c r="EF620" s="68"/>
      <c r="EG620" s="68"/>
      <c r="EH620" s="68"/>
      <c r="EI620" s="68"/>
      <c r="EJ620" s="68"/>
      <c r="EK620" s="68"/>
    </row>
    <row r="621" spans="1:141" ht="30" customHeight="1">
      <c r="A621" s="3" t="s">
        <v>6255</v>
      </c>
      <c r="B621" s="84">
        <v>2026</v>
      </c>
      <c r="C621" s="85" t="s">
        <v>6931</v>
      </c>
      <c r="D621" s="85"/>
      <c r="E621" s="85" t="s">
        <v>125</v>
      </c>
      <c r="F621" s="85">
        <v>152611</v>
      </c>
      <c r="G621" s="89">
        <v>46032</v>
      </c>
      <c r="H621" s="85" t="s">
        <v>6932</v>
      </c>
      <c r="I621" s="85" t="s">
        <v>6933</v>
      </c>
      <c r="J621" s="92" t="s">
        <v>6934</v>
      </c>
      <c r="K621" s="92" t="s">
        <v>6935</v>
      </c>
      <c r="L621" s="85" t="s">
        <v>6936</v>
      </c>
      <c r="M621" s="85" t="s">
        <v>6937</v>
      </c>
      <c r="N621" s="85">
        <v>80111700</v>
      </c>
      <c r="O621" s="85" t="s">
        <v>6938</v>
      </c>
      <c r="P621" s="85" t="s">
        <v>6939</v>
      </c>
      <c r="Q621" s="85">
        <v>2143</v>
      </c>
      <c r="R621" s="89">
        <v>46048</v>
      </c>
      <c r="S621" s="85">
        <v>1894</v>
      </c>
      <c r="T621" s="89">
        <v>46050</v>
      </c>
      <c r="U621" s="85" t="s">
        <v>134</v>
      </c>
      <c r="V621" s="85" t="s">
        <v>135</v>
      </c>
      <c r="W621" s="85" t="s">
        <v>136</v>
      </c>
      <c r="X621" s="85">
        <v>1</v>
      </c>
      <c r="Y621" s="85" t="s">
        <v>6940</v>
      </c>
      <c r="Z621" s="85" t="s">
        <v>6936</v>
      </c>
      <c r="AA621" s="85" t="s">
        <v>138</v>
      </c>
      <c r="AB621" s="85" t="s">
        <v>164</v>
      </c>
      <c r="AC621" s="85" t="s">
        <v>186</v>
      </c>
      <c r="AD621" s="85"/>
      <c r="AE621" s="85">
        <v>1074134008</v>
      </c>
      <c r="AF621" s="85">
        <v>4</v>
      </c>
      <c r="AG621" s="89">
        <v>34237</v>
      </c>
      <c r="AH621" s="85" t="s">
        <v>6941</v>
      </c>
      <c r="AI621" s="85"/>
      <c r="AJ621" s="92" t="e">
        <v>#N/A</v>
      </c>
      <c r="AK621" s="85" t="s">
        <v>6942</v>
      </c>
      <c r="AL621" s="85" t="s">
        <v>189</v>
      </c>
      <c r="AM621" s="85" t="s">
        <v>385</v>
      </c>
      <c r="AN621" s="85" t="s">
        <v>894</v>
      </c>
      <c r="AO621" s="85">
        <v>80034539</v>
      </c>
      <c r="AP621" s="85" t="s">
        <v>895</v>
      </c>
      <c r="AQ621" s="85"/>
      <c r="AR621" s="85"/>
      <c r="AS621" s="89">
        <v>46062</v>
      </c>
      <c r="AT621" s="85"/>
      <c r="AU621" s="85"/>
      <c r="AV621" s="85"/>
      <c r="AW621" s="85"/>
      <c r="AX621" s="85" t="s">
        <v>896</v>
      </c>
      <c r="AY621" s="85" t="s">
        <v>147</v>
      </c>
      <c r="AZ621" s="105">
        <v>46049</v>
      </c>
      <c r="BA621" s="105">
        <v>46049</v>
      </c>
      <c r="BB621" s="115">
        <v>87109000</v>
      </c>
      <c r="BC621" s="105">
        <v>46051</v>
      </c>
      <c r="BD621" s="105">
        <v>46384</v>
      </c>
      <c r="BE621" s="105">
        <f t="shared" si="25"/>
        <v>46384</v>
      </c>
      <c r="BF621" s="122"/>
      <c r="BG621" s="85" t="s">
        <v>148</v>
      </c>
      <c r="BH621" s="110">
        <v>7919000</v>
      </c>
      <c r="BI621" s="85"/>
      <c r="BJ621" s="85"/>
      <c r="BK621" s="85"/>
      <c r="BL621" s="85"/>
      <c r="BM621" s="85"/>
      <c r="BN621" s="85"/>
      <c r="BO621" s="85"/>
      <c r="BP621" s="85"/>
      <c r="BQ621" s="85"/>
      <c r="BR621" s="85"/>
      <c r="BS621" s="85"/>
      <c r="BT621" s="85"/>
      <c r="BU621" s="85"/>
      <c r="BV621" s="85"/>
      <c r="BW621" s="85"/>
      <c r="BX621" s="85"/>
      <c r="BY621" s="85"/>
      <c r="BZ621" s="85"/>
      <c r="CA621" s="85"/>
      <c r="CB621" s="85"/>
      <c r="CC621" s="85"/>
      <c r="CD621" s="85"/>
      <c r="CE621" s="85"/>
      <c r="CF621" s="85"/>
      <c r="CG621" s="85"/>
      <c r="CH621" s="85"/>
      <c r="CI621" s="85"/>
      <c r="CJ621" s="85"/>
      <c r="CK621" s="85"/>
      <c r="CL621" s="85">
        <v>0</v>
      </c>
      <c r="CM621" s="110">
        <v>87109000</v>
      </c>
      <c r="CN621" s="85"/>
      <c r="CO621" s="89">
        <v>46384</v>
      </c>
      <c r="CP621" s="89">
        <f t="shared" si="24"/>
        <v>46564</v>
      </c>
      <c r="CQ621" s="115">
        <v>87109000</v>
      </c>
      <c r="CR621" s="85" t="s">
        <v>223</v>
      </c>
      <c r="CS621" s="89">
        <v>46049</v>
      </c>
      <c r="CT621" s="128">
        <v>1446101165640</v>
      </c>
      <c r="CU621" s="85"/>
      <c r="CV621" s="85"/>
      <c r="CW621" s="85" t="s">
        <v>6943</v>
      </c>
      <c r="CX621" s="85" t="s">
        <v>186</v>
      </c>
      <c r="CY621" s="85" t="s">
        <v>464</v>
      </c>
      <c r="CZ621" s="85">
        <v>2537</v>
      </c>
      <c r="DA621" s="85" t="s">
        <v>152</v>
      </c>
      <c r="DB621" s="85">
        <v>1</v>
      </c>
      <c r="DC621" s="85" t="s">
        <v>153</v>
      </c>
      <c r="DD621" s="85"/>
      <c r="DE621" s="85"/>
      <c r="DF621" s="85"/>
      <c r="DG621" s="85"/>
      <c r="DH621" s="85"/>
      <c r="DI621" s="85"/>
      <c r="DJ621" s="85"/>
      <c r="DK621" s="85"/>
      <c r="DL621" s="85"/>
      <c r="DM621" s="85"/>
      <c r="DN621" s="85"/>
      <c r="DO621" s="85"/>
      <c r="DP621" s="85"/>
      <c r="DQ621" s="85"/>
      <c r="DR621" s="85"/>
      <c r="DS621" s="85"/>
      <c r="DT621" s="86"/>
      <c r="DU621" s="81"/>
      <c r="DV621" s="72"/>
      <c r="DW621" s="72"/>
      <c r="DX621" s="72"/>
      <c r="DY621" s="72"/>
      <c r="DZ621" s="74"/>
      <c r="EA621" s="68"/>
      <c r="EB621" s="68"/>
      <c r="EC621" s="68"/>
      <c r="ED621" s="68"/>
      <c r="EE621" s="68"/>
      <c r="EF621" s="68"/>
      <c r="EG621" s="68"/>
      <c r="EH621" s="68"/>
      <c r="EI621" s="68"/>
      <c r="EJ621" s="68"/>
      <c r="EK621" s="68"/>
    </row>
    <row r="622" spans="1:141" ht="30" customHeight="1">
      <c r="A622" s="3" t="s">
        <v>6255</v>
      </c>
      <c r="B622" s="84">
        <v>2026</v>
      </c>
      <c r="C622" s="85" t="s">
        <v>6944</v>
      </c>
      <c r="D622" s="85"/>
      <c r="E622" s="85" t="s">
        <v>125</v>
      </c>
      <c r="F622" s="85">
        <v>147458</v>
      </c>
      <c r="G622" s="89">
        <v>46044</v>
      </c>
      <c r="H622" s="85" t="s">
        <v>6945</v>
      </c>
      <c r="I622" s="85" t="s">
        <v>6946</v>
      </c>
      <c r="J622" s="92" t="s">
        <v>6947</v>
      </c>
      <c r="K622" s="92" t="s">
        <v>6948</v>
      </c>
      <c r="L622" s="85" t="s">
        <v>6949</v>
      </c>
      <c r="M622" s="85" t="s">
        <v>6950</v>
      </c>
      <c r="N622" s="85">
        <v>80111700</v>
      </c>
      <c r="O622" s="85" t="s">
        <v>6951</v>
      </c>
      <c r="P622" s="85" t="s">
        <v>6952</v>
      </c>
      <c r="Q622" s="85">
        <v>188</v>
      </c>
      <c r="R622" s="89">
        <v>46031</v>
      </c>
      <c r="S622" s="85">
        <v>1944</v>
      </c>
      <c r="T622" s="89">
        <v>46052</v>
      </c>
      <c r="U622" s="85" t="s">
        <v>4542</v>
      </c>
      <c r="V622" s="85" t="s">
        <v>135</v>
      </c>
      <c r="W622" s="85" t="s">
        <v>136</v>
      </c>
      <c r="X622" s="85">
        <v>1</v>
      </c>
      <c r="Y622" s="85" t="s">
        <v>6953</v>
      </c>
      <c r="Z622" s="85" t="s">
        <v>6949</v>
      </c>
      <c r="AA622" s="85" t="s">
        <v>138</v>
      </c>
      <c r="AB622" s="85" t="s">
        <v>164</v>
      </c>
      <c r="AC622" s="85" t="s">
        <v>203</v>
      </c>
      <c r="AD622" s="85"/>
      <c r="AE622" s="85">
        <v>1001096651</v>
      </c>
      <c r="AF622" s="85">
        <v>1</v>
      </c>
      <c r="AG622" s="89">
        <v>37038</v>
      </c>
      <c r="AH622" s="85" t="s">
        <v>6954</v>
      </c>
      <c r="AI622" s="85"/>
      <c r="AJ622" s="92" t="e">
        <v>#N/A</v>
      </c>
      <c r="AK622" s="85" t="s">
        <v>6955</v>
      </c>
      <c r="AL622" s="85" t="s">
        <v>642</v>
      </c>
      <c r="AM622" s="85" t="s">
        <v>385</v>
      </c>
      <c r="AN622" s="85" t="s">
        <v>4826</v>
      </c>
      <c r="AO622" s="85">
        <v>52371623</v>
      </c>
      <c r="AP622" s="85" t="s">
        <v>4827</v>
      </c>
      <c r="AQ622" s="85"/>
      <c r="AR622" s="85"/>
      <c r="AS622" s="89">
        <v>46062</v>
      </c>
      <c r="AT622" s="85"/>
      <c r="AU622" s="85"/>
      <c r="AV622" s="85"/>
      <c r="AW622" s="85"/>
      <c r="AX622" s="85" t="s">
        <v>4828</v>
      </c>
      <c r="AY622" s="85" t="s">
        <v>147</v>
      </c>
      <c r="AZ622" s="105">
        <v>46050</v>
      </c>
      <c r="BA622" s="105">
        <v>46051</v>
      </c>
      <c r="BB622" s="115">
        <v>46432000</v>
      </c>
      <c r="BC622" s="105">
        <v>46055</v>
      </c>
      <c r="BD622" s="105">
        <v>46296</v>
      </c>
      <c r="BE622" s="105">
        <f t="shared" si="25"/>
        <v>46296</v>
      </c>
      <c r="BF622" s="122"/>
      <c r="BG622" s="85" t="s">
        <v>929</v>
      </c>
      <c r="BH622" s="110">
        <v>5804000</v>
      </c>
      <c r="BI622" s="85"/>
      <c r="BJ622" s="85"/>
      <c r="BK622" s="85"/>
      <c r="BL622" s="85"/>
      <c r="BM622" s="85"/>
      <c r="BN622" s="85"/>
      <c r="BO622" s="85"/>
      <c r="BP622" s="85"/>
      <c r="BQ622" s="85"/>
      <c r="BR622" s="85"/>
      <c r="BS622" s="85"/>
      <c r="BT622" s="85"/>
      <c r="BU622" s="85"/>
      <c r="BV622" s="85"/>
      <c r="BW622" s="85"/>
      <c r="BX622" s="85"/>
      <c r="BY622" s="85"/>
      <c r="BZ622" s="85"/>
      <c r="CA622" s="85"/>
      <c r="CB622" s="85"/>
      <c r="CC622" s="85"/>
      <c r="CD622" s="85"/>
      <c r="CE622" s="85"/>
      <c r="CF622" s="85"/>
      <c r="CG622" s="85"/>
      <c r="CH622" s="85"/>
      <c r="CI622" s="85"/>
      <c r="CJ622" s="85"/>
      <c r="CK622" s="85"/>
      <c r="CL622" s="85">
        <v>0</v>
      </c>
      <c r="CM622" s="110">
        <v>46432000</v>
      </c>
      <c r="CN622" s="85"/>
      <c r="CO622" s="89">
        <v>46296</v>
      </c>
      <c r="CP622" s="89">
        <f t="shared" si="24"/>
        <v>46476</v>
      </c>
      <c r="CQ622" s="115">
        <v>46432000</v>
      </c>
      <c r="CR622" s="85" t="s">
        <v>149</v>
      </c>
      <c r="CS622" s="89">
        <v>46051</v>
      </c>
      <c r="CT622" s="128">
        <v>2146101137411</v>
      </c>
      <c r="CU622" s="85"/>
      <c r="CV622" s="85"/>
      <c r="CW622" s="85" t="s">
        <v>6956</v>
      </c>
      <c r="CX622" s="85" t="s">
        <v>203</v>
      </c>
      <c r="CY622" s="85" t="s">
        <v>1214</v>
      </c>
      <c r="CZ622" s="85">
        <v>2813</v>
      </c>
      <c r="DA622" s="85" t="s">
        <v>4550</v>
      </c>
      <c r="DB622" s="85">
        <v>5</v>
      </c>
      <c r="DC622" s="85" t="s">
        <v>153</v>
      </c>
      <c r="DD622" s="85"/>
      <c r="DE622" s="85"/>
      <c r="DF622" s="85"/>
      <c r="DG622" s="85"/>
      <c r="DH622" s="85"/>
      <c r="DI622" s="85"/>
      <c r="DJ622" s="85"/>
      <c r="DK622" s="85"/>
      <c r="DL622" s="85"/>
      <c r="DM622" s="85"/>
      <c r="DN622" s="85"/>
      <c r="DO622" s="85"/>
      <c r="DP622" s="85"/>
      <c r="DQ622" s="85"/>
      <c r="DR622" s="85"/>
      <c r="DS622" s="85"/>
      <c r="DT622" s="86"/>
      <c r="DU622" s="81"/>
      <c r="DV622" s="72"/>
      <c r="DW622" s="72"/>
      <c r="DX622" s="72"/>
      <c r="DY622" s="72"/>
      <c r="DZ622" s="74"/>
      <c r="EA622" s="68"/>
      <c r="EB622" s="68"/>
      <c r="EC622" s="68"/>
      <c r="ED622" s="68"/>
      <c r="EE622" s="68"/>
      <c r="EF622" s="68"/>
      <c r="EG622" s="68"/>
      <c r="EH622" s="68"/>
      <c r="EI622" s="68"/>
      <c r="EJ622" s="68"/>
      <c r="EK622" s="68"/>
    </row>
    <row r="623" spans="1:141" ht="30" customHeight="1">
      <c r="A623" s="3" t="s">
        <v>6255</v>
      </c>
      <c r="B623" s="84">
        <v>2026</v>
      </c>
      <c r="C623" s="85" t="s">
        <v>6957</v>
      </c>
      <c r="D623" s="85"/>
      <c r="E623" s="85" t="s">
        <v>125</v>
      </c>
      <c r="F623" s="85">
        <v>147307</v>
      </c>
      <c r="G623" s="89">
        <v>46038</v>
      </c>
      <c r="H623" s="85" t="s">
        <v>2864</v>
      </c>
      <c r="I623" s="85" t="s">
        <v>6958</v>
      </c>
      <c r="J623" s="92" t="s">
        <v>6959</v>
      </c>
      <c r="K623" s="92" t="s">
        <v>6960</v>
      </c>
      <c r="L623" s="85" t="s">
        <v>6961</v>
      </c>
      <c r="M623" s="85" t="s">
        <v>2869</v>
      </c>
      <c r="N623" s="85">
        <v>80111700</v>
      </c>
      <c r="O623" s="85" t="s">
        <v>2870</v>
      </c>
      <c r="P623" s="85" t="s">
        <v>6962</v>
      </c>
      <c r="Q623" s="85">
        <v>182</v>
      </c>
      <c r="R623" s="89">
        <v>46031</v>
      </c>
      <c r="S623" s="85">
        <v>1934</v>
      </c>
      <c r="T623" s="89">
        <v>46052</v>
      </c>
      <c r="U623" s="85" t="s">
        <v>134</v>
      </c>
      <c r="V623" s="85" t="s">
        <v>135</v>
      </c>
      <c r="W623" s="85" t="s">
        <v>460</v>
      </c>
      <c r="X623" s="85">
        <v>1</v>
      </c>
      <c r="Y623" s="85" t="s">
        <v>2872</v>
      </c>
      <c r="Z623" s="85" t="s">
        <v>6961</v>
      </c>
      <c r="AA623" s="85" t="s">
        <v>138</v>
      </c>
      <c r="AB623" s="85" t="s">
        <v>164</v>
      </c>
      <c r="AC623" s="85" t="s">
        <v>203</v>
      </c>
      <c r="AD623" s="85"/>
      <c r="AE623" s="85">
        <v>1022423364</v>
      </c>
      <c r="AF623" s="85">
        <v>2</v>
      </c>
      <c r="AG623" s="89">
        <v>35452</v>
      </c>
      <c r="AH623" s="85" t="s">
        <v>6963</v>
      </c>
      <c r="AI623" s="85"/>
      <c r="AJ623" s="92" t="e">
        <v>#N/A</v>
      </c>
      <c r="AK623" s="85" t="s">
        <v>6964</v>
      </c>
      <c r="AL623" s="85" t="s">
        <v>143</v>
      </c>
      <c r="AM623" s="85" t="s">
        <v>144</v>
      </c>
      <c r="AN623" s="85" t="s">
        <v>2859</v>
      </c>
      <c r="AO623" s="85">
        <v>52116336</v>
      </c>
      <c r="AP623" s="85" t="s">
        <v>927</v>
      </c>
      <c r="AQ623" s="85"/>
      <c r="AR623" s="85"/>
      <c r="AS623" s="89">
        <v>46062</v>
      </c>
      <c r="AT623" s="85"/>
      <c r="AU623" s="85"/>
      <c r="AV623" s="85"/>
      <c r="AW623" s="85"/>
      <c r="AX623" s="85" t="s">
        <v>2860</v>
      </c>
      <c r="AY623" s="85" t="s">
        <v>147</v>
      </c>
      <c r="AZ623" s="105">
        <v>46035</v>
      </c>
      <c r="BA623" s="105">
        <v>46050</v>
      </c>
      <c r="BB623" s="115">
        <v>24520000</v>
      </c>
      <c r="BC623" s="105">
        <v>46052</v>
      </c>
      <c r="BD623" s="105">
        <v>46294</v>
      </c>
      <c r="BE623" s="105">
        <f t="shared" si="25"/>
        <v>46294</v>
      </c>
      <c r="BF623" s="122"/>
      <c r="BG623" s="85" t="s">
        <v>929</v>
      </c>
      <c r="BH623" s="110">
        <v>3065000</v>
      </c>
      <c r="BI623" s="85"/>
      <c r="BJ623" s="85"/>
      <c r="BK623" s="85"/>
      <c r="BL623" s="85"/>
      <c r="BM623" s="85"/>
      <c r="BN623" s="85"/>
      <c r="BO623" s="85"/>
      <c r="BP623" s="85"/>
      <c r="BQ623" s="85"/>
      <c r="BR623" s="85"/>
      <c r="BS623" s="85"/>
      <c r="BT623" s="85"/>
      <c r="BU623" s="85"/>
      <c r="BV623" s="85"/>
      <c r="BW623" s="85"/>
      <c r="BX623" s="85"/>
      <c r="BY623" s="85"/>
      <c r="BZ623" s="85"/>
      <c r="CA623" s="85"/>
      <c r="CB623" s="85"/>
      <c r="CC623" s="85"/>
      <c r="CD623" s="85"/>
      <c r="CE623" s="85"/>
      <c r="CF623" s="85"/>
      <c r="CG623" s="85"/>
      <c r="CH623" s="85"/>
      <c r="CI623" s="85"/>
      <c r="CJ623" s="85"/>
      <c r="CK623" s="85"/>
      <c r="CL623" s="85">
        <v>0</v>
      </c>
      <c r="CM623" s="110">
        <v>24520000</v>
      </c>
      <c r="CN623" s="85"/>
      <c r="CO623" s="89">
        <v>46294</v>
      </c>
      <c r="CP623" s="89">
        <f t="shared" si="24"/>
        <v>46474</v>
      </c>
      <c r="CQ623" s="115">
        <v>24520000</v>
      </c>
      <c r="CR623" s="85" t="s">
        <v>223</v>
      </c>
      <c r="CS623" s="89">
        <v>46051</v>
      </c>
      <c r="CT623" s="128">
        <v>5346101023111</v>
      </c>
      <c r="CU623" s="85"/>
      <c r="CV623" s="85"/>
      <c r="CW623" s="85" t="s">
        <v>2876</v>
      </c>
      <c r="CX623" s="85" t="s">
        <v>203</v>
      </c>
      <c r="CY623" s="85" t="s">
        <v>957</v>
      </c>
      <c r="CZ623" s="85">
        <v>2537</v>
      </c>
      <c r="DA623" s="85" t="s">
        <v>152</v>
      </c>
      <c r="DB623" s="85">
        <v>1</v>
      </c>
      <c r="DC623" s="85" t="s">
        <v>153</v>
      </c>
      <c r="DD623" s="85"/>
      <c r="DE623" s="85"/>
      <c r="DF623" s="85"/>
      <c r="DG623" s="85"/>
      <c r="DH623" s="85"/>
      <c r="DI623" s="85"/>
      <c r="DJ623" s="85"/>
      <c r="DK623" s="85"/>
      <c r="DL623" s="85"/>
      <c r="DM623" s="85"/>
      <c r="DN623" s="85"/>
      <c r="DO623" s="85"/>
      <c r="DP623" s="85"/>
      <c r="DQ623" s="85"/>
      <c r="DR623" s="85"/>
      <c r="DS623" s="85"/>
      <c r="DT623" s="86"/>
      <c r="DU623" s="81"/>
      <c r="DV623" s="72"/>
      <c r="DW623" s="72"/>
      <c r="DX623" s="72"/>
      <c r="DY623" s="72"/>
      <c r="DZ623" s="74"/>
      <c r="EA623" s="68"/>
      <c r="EB623" s="68"/>
      <c r="EC623" s="68"/>
      <c r="ED623" s="68"/>
      <c r="EE623" s="68"/>
      <c r="EF623" s="68"/>
      <c r="EG623" s="68"/>
      <c r="EH623" s="68"/>
      <c r="EI623" s="68"/>
      <c r="EJ623" s="68"/>
      <c r="EK623" s="68"/>
    </row>
    <row r="624" spans="1:141" ht="30" customHeight="1">
      <c r="A624" s="3" t="s">
        <v>6255</v>
      </c>
      <c r="B624" s="84">
        <v>2026</v>
      </c>
      <c r="C624" s="85" t="s">
        <v>6965</v>
      </c>
      <c r="D624" s="85"/>
      <c r="E624" s="85" t="s">
        <v>125</v>
      </c>
      <c r="F624" s="85">
        <v>147365</v>
      </c>
      <c r="G624" s="89">
        <v>46034</v>
      </c>
      <c r="H624" s="85" t="s">
        <v>3836</v>
      </c>
      <c r="I624" s="85" t="s">
        <v>6966</v>
      </c>
      <c r="J624" s="92" t="s">
        <v>6967</v>
      </c>
      <c r="K624" s="92" t="s">
        <v>6968</v>
      </c>
      <c r="L624" s="85" t="s">
        <v>6969</v>
      </c>
      <c r="M624" s="85" t="s">
        <v>3841</v>
      </c>
      <c r="N624" s="85">
        <v>80111700</v>
      </c>
      <c r="O624" s="85" t="s">
        <v>3842</v>
      </c>
      <c r="P624" s="85" t="s">
        <v>6970</v>
      </c>
      <c r="Q624" s="85">
        <v>156</v>
      </c>
      <c r="R624" s="89">
        <v>46030</v>
      </c>
      <c r="S624" s="85">
        <v>1892</v>
      </c>
      <c r="T624" s="89">
        <v>46050</v>
      </c>
      <c r="U624" s="85" t="s">
        <v>3609</v>
      </c>
      <c r="V624" s="85" t="s">
        <v>135</v>
      </c>
      <c r="W624" s="85" t="s">
        <v>460</v>
      </c>
      <c r="X624" s="85">
        <v>1</v>
      </c>
      <c r="Y624" s="85" t="s">
        <v>6971</v>
      </c>
      <c r="Z624" s="85" t="s">
        <v>6969</v>
      </c>
      <c r="AA624" s="85" t="s">
        <v>138</v>
      </c>
      <c r="AB624" s="85" t="s">
        <v>139</v>
      </c>
      <c r="AC624" s="85" t="s">
        <v>447</v>
      </c>
      <c r="AD624" s="85"/>
      <c r="AE624" s="85">
        <v>52812359</v>
      </c>
      <c r="AF624" s="85">
        <v>2</v>
      </c>
      <c r="AG624" s="89">
        <v>30209</v>
      </c>
      <c r="AH624" s="85" t="s">
        <v>6972</v>
      </c>
      <c r="AI624" s="85" t="e">
        <v>#REF!</v>
      </c>
      <c r="AJ624" s="92">
        <v>3057537325</v>
      </c>
      <c r="AK624" s="85" t="s">
        <v>6973</v>
      </c>
      <c r="AL624" s="85" t="s">
        <v>271</v>
      </c>
      <c r="AM624" s="85" t="s">
        <v>144</v>
      </c>
      <c r="AN624" s="85" t="s">
        <v>3712</v>
      </c>
      <c r="AO624" s="85">
        <v>79553844</v>
      </c>
      <c r="AP624" s="85" t="s">
        <v>3713</v>
      </c>
      <c r="AQ624" s="85"/>
      <c r="AR624" s="85"/>
      <c r="AS624" s="89">
        <v>46062</v>
      </c>
      <c r="AT624" s="85"/>
      <c r="AU624" s="85"/>
      <c r="AV624" s="85"/>
      <c r="AW624" s="85"/>
      <c r="AX624" s="85" t="s">
        <v>3714</v>
      </c>
      <c r="AY624" s="85" t="s">
        <v>147</v>
      </c>
      <c r="AZ624" s="105">
        <v>46031</v>
      </c>
      <c r="BA624" s="105">
        <v>46049</v>
      </c>
      <c r="BB624" s="115">
        <v>24520000</v>
      </c>
      <c r="BC624" s="105">
        <v>46051</v>
      </c>
      <c r="BD624" s="105">
        <v>46295</v>
      </c>
      <c r="BE624" s="105">
        <f t="shared" si="25"/>
        <v>46295</v>
      </c>
      <c r="BF624" s="122"/>
      <c r="BG624" s="85" t="s">
        <v>929</v>
      </c>
      <c r="BH624" s="110">
        <v>3065000</v>
      </c>
      <c r="BI624" s="85"/>
      <c r="BJ624" s="85"/>
      <c r="BK624" s="85"/>
      <c r="BL624" s="85"/>
      <c r="BM624" s="85"/>
      <c r="BN624" s="85"/>
      <c r="BO624" s="85"/>
      <c r="BP624" s="85"/>
      <c r="BQ624" s="85"/>
      <c r="BR624" s="85"/>
      <c r="BS624" s="85"/>
      <c r="BT624" s="85"/>
      <c r="BU624" s="85"/>
      <c r="BV624" s="85"/>
      <c r="BW624" s="85"/>
      <c r="BX624" s="85"/>
      <c r="BY624" s="85"/>
      <c r="BZ624" s="85"/>
      <c r="CA624" s="85"/>
      <c r="CB624" s="85"/>
      <c r="CC624" s="85"/>
      <c r="CD624" s="85"/>
      <c r="CE624" s="85"/>
      <c r="CF624" s="85"/>
      <c r="CG624" s="85"/>
      <c r="CH624" s="85"/>
      <c r="CI624" s="85"/>
      <c r="CJ624" s="85"/>
      <c r="CK624" s="85"/>
      <c r="CL624" s="85">
        <v>0</v>
      </c>
      <c r="CM624" s="110">
        <v>24520000</v>
      </c>
      <c r="CN624" s="85"/>
      <c r="CO624" s="89">
        <v>46295</v>
      </c>
      <c r="CP624" s="89">
        <f t="shared" si="24"/>
        <v>46475</v>
      </c>
      <c r="CQ624" s="115">
        <v>24520000</v>
      </c>
      <c r="CR624" s="85" t="s">
        <v>223</v>
      </c>
      <c r="CS624" s="89">
        <v>46050</v>
      </c>
      <c r="CT624" s="128">
        <v>1846101034092</v>
      </c>
      <c r="CU624" s="85"/>
      <c r="CV624" s="85"/>
      <c r="CW624" s="85" t="s">
        <v>3846</v>
      </c>
      <c r="CX624" s="85" t="s">
        <v>447</v>
      </c>
      <c r="CY624" s="85" t="s">
        <v>947</v>
      </c>
      <c r="CZ624" s="85">
        <v>2583</v>
      </c>
      <c r="DA624" s="85" t="s">
        <v>3614</v>
      </c>
      <c r="DB624" s="85">
        <v>5</v>
      </c>
      <c r="DC624" s="85" t="s">
        <v>153</v>
      </c>
      <c r="DD624" s="85"/>
      <c r="DE624" s="85"/>
      <c r="DF624" s="85"/>
      <c r="DG624" s="85"/>
      <c r="DH624" s="85"/>
      <c r="DI624" s="85"/>
      <c r="DJ624" s="85"/>
      <c r="DK624" s="85"/>
      <c r="DL624" s="85"/>
      <c r="DM624" s="85"/>
      <c r="DN624" s="85"/>
      <c r="DO624" s="85"/>
      <c r="DP624" s="85"/>
      <c r="DQ624" s="85"/>
      <c r="DR624" s="85"/>
      <c r="DS624" s="85"/>
      <c r="DT624" s="86"/>
      <c r="DU624" s="81"/>
      <c r="DV624" s="72"/>
      <c r="DW624" s="72"/>
      <c r="DX624" s="72"/>
      <c r="DY624" s="72"/>
      <c r="DZ624" s="74"/>
      <c r="EA624" s="68"/>
      <c r="EB624" s="68"/>
      <c r="EC624" s="68"/>
      <c r="ED624" s="68"/>
      <c r="EE624" s="68"/>
      <c r="EF624" s="68"/>
      <c r="EG624" s="68"/>
      <c r="EH624" s="68"/>
      <c r="EI624" s="68"/>
      <c r="EJ624" s="68"/>
      <c r="EK624" s="68"/>
    </row>
    <row r="625" spans="1:141" ht="30" customHeight="1">
      <c r="A625" s="3" t="s">
        <v>6255</v>
      </c>
      <c r="B625" s="84">
        <v>2026</v>
      </c>
      <c r="C625" s="85" t="s">
        <v>6974</v>
      </c>
      <c r="D625" s="85"/>
      <c r="E625" s="85" t="s">
        <v>125</v>
      </c>
      <c r="F625" s="85">
        <v>144831</v>
      </c>
      <c r="G625" s="89">
        <v>46045</v>
      </c>
      <c r="H625" s="85" t="s">
        <v>645</v>
      </c>
      <c r="I625" s="85" t="s">
        <v>6975</v>
      </c>
      <c r="J625" s="92" t="s">
        <v>6976</v>
      </c>
      <c r="K625" s="92" t="s">
        <v>6977</v>
      </c>
      <c r="L625" s="85" t="s">
        <v>6978</v>
      </c>
      <c r="M625" s="85" t="s">
        <v>650</v>
      </c>
      <c r="N625" s="85">
        <v>80111700</v>
      </c>
      <c r="O625" s="85" t="s">
        <v>651</v>
      </c>
      <c r="P625" s="85" t="s">
        <v>6979</v>
      </c>
      <c r="Q625" s="85">
        <v>111</v>
      </c>
      <c r="R625" s="89">
        <v>46028</v>
      </c>
      <c r="S625" s="85">
        <v>1920</v>
      </c>
      <c r="T625" s="89">
        <v>46051</v>
      </c>
      <c r="U625" s="85" t="s">
        <v>134</v>
      </c>
      <c r="V625" s="85" t="s">
        <v>135</v>
      </c>
      <c r="W625" s="85" t="s">
        <v>136</v>
      </c>
      <c r="X625" s="85">
        <v>1</v>
      </c>
      <c r="Y625" s="85" t="s">
        <v>6980</v>
      </c>
      <c r="Z625" s="85" t="s">
        <v>6978</v>
      </c>
      <c r="AA625" s="85" t="s">
        <v>138</v>
      </c>
      <c r="AB625" s="85" t="s">
        <v>164</v>
      </c>
      <c r="AC625" s="85" t="s">
        <v>203</v>
      </c>
      <c r="AD625" s="85"/>
      <c r="AE625" s="85">
        <v>79261349</v>
      </c>
      <c r="AF625" s="85">
        <v>1</v>
      </c>
      <c r="AG625" s="89">
        <v>22901</v>
      </c>
      <c r="AH625" s="85" t="s">
        <v>6981</v>
      </c>
      <c r="AI625" s="85"/>
      <c r="AJ625" s="92" t="e">
        <v>#N/A</v>
      </c>
      <c r="AK625" s="85" t="s">
        <v>6982</v>
      </c>
      <c r="AL625" s="85" t="s">
        <v>143</v>
      </c>
      <c r="AM625" s="85" t="s">
        <v>234</v>
      </c>
      <c r="AN625" s="85" t="s">
        <v>656</v>
      </c>
      <c r="AO625" s="85">
        <v>51895879</v>
      </c>
      <c r="AP625" s="85" t="s">
        <v>657</v>
      </c>
      <c r="AQ625" s="85"/>
      <c r="AR625" s="85"/>
      <c r="AS625" s="89">
        <v>46062</v>
      </c>
      <c r="AT625" s="85"/>
      <c r="AU625" s="85"/>
      <c r="AV625" s="85"/>
      <c r="AW625" s="85"/>
      <c r="AX625" s="85" t="s">
        <v>658</v>
      </c>
      <c r="AY625" s="85" t="s">
        <v>147</v>
      </c>
      <c r="AZ625" s="105">
        <v>46032</v>
      </c>
      <c r="BA625" s="105">
        <v>46050</v>
      </c>
      <c r="BB625" s="115">
        <v>87109000</v>
      </c>
      <c r="BC625" s="105">
        <v>46056</v>
      </c>
      <c r="BD625" s="105">
        <v>46389</v>
      </c>
      <c r="BE625" s="105">
        <f t="shared" si="25"/>
        <v>46389</v>
      </c>
      <c r="BF625" s="122"/>
      <c r="BG625" s="85" t="s">
        <v>148</v>
      </c>
      <c r="BH625" s="110">
        <v>7919000</v>
      </c>
      <c r="BI625" s="85"/>
      <c r="BJ625" s="85"/>
      <c r="BK625" s="85"/>
      <c r="BL625" s="85"/>
      <c r="BM625" s="85"/>
      <c r="BN625" s="85"/>
      <c r="BO625" s="85"/>
      <c r="BP625" s="85"/>
      <c r="BQ625" s="85"/>
      <c r="BR625" s="85"/>
      <c r="BS625" s="85"/>
      <c r="BT625" s="85"/>
      <c r="BU625" s="85"/>
      <c r="BV625" s="85"/>
      <c r="BW625" s="85"/>
      <c r="BX625" s="85"/>
      <c r="BY625" s="85"/>
      <c r="BZ625" s="85"/>
      <c r="CA625" s="85"/>
      <c r="CB625" s="85"/>
      <c r="CC625" s="85"/>
      <c r="CD625" s="85"/>
      <c r="CE625" s="85"/>
      <c r="CF625" s="85"/>
      <c r="CG625" s="85"/>
      <c r="CH625" s="85"/>
      <c r="CI625" s="85"/>
      <c r="CJ625" s="85"/>
      <c r="CK625" s="85"/>
      <c r="CL625" s="85">
        <v>0</v>
      </c>
      <c r="CM625" s="110">
        <v>87109000</v>
      </c>
      <c r="CN625" s="85"/>
      <c r="CO625" s="89">
        <v>46389</v>
      </c>
      <c r="CP625" s="89">
        <f t="shared" si="24"/>
        <v>46569</v>
      </c>
      <c r="CQ625" s="115">
        <v>87109000</v>
      </c>
      <c r="CR625" s="85" t="s">
        <v>149</v>
      </c>
      <c r="CS625" s="89">
        <v>46050</v>
      </c>
      <c r="CT625" s="128">
        <v>4746101033435</v>
      </c>
      <c r="CU625" s="85"/>
      <c r="CV625" s="85"/>
      <c r="CW625" s="85" t="s">
        <v>659</v>
      </c>
      <c r="CX625" s="85" t="s">
        <v>203</v>
      </c>
      <c r="CY625" s="85" t="s">
        <v>947</v>
      </c>
      <c r="CZ625" s="85">
        <v>2537</v>
      </c>
      <c r="DA625" s="85" t="s">
        <v>152</v>
      </c>
      <c r="DB625" s="85">
        <v>1</v>
      </c>
      <c r="DC625" s="85" t="s">
        <v>153</v>
      </c>
      <c r="DD625" s="85"/>
      <c r="DE625" s="85"/>
      <c r="DF625" s="85"/>
      <c r="DG625" s="85"/>
      <c r="DH625" s="85"/>
      <c r="DI625" s="85"/>
      <c r="DJ625" s="85"/>
      <c r="DK625" s="85"/>
      <c r="DL625" s="85"/>
      <c r="DM625" s="85"/>
      <c r="DN625" s="85"/>
      <c r="DO625" s="85"/>
      <c r="DP625" s="85"/>
      <c r="DQ625" s="85"/>
      <c r="DR625" s="85"/>
      <c r="DS625" s="85"/>
      <c r="DT625" s="86"/>
      <c r="DU625" s="81"/>
      <c r="DV625" s="72"/>
      <c r="DW625" s="72"/>
      <c r="DX625" s="72"/>
      <c r="DY625" s="72"/>
      <c r="DZ625" s="74"/>
      <c r="EA625" s="68"/>
      <c r="EB625" s="68"/>
      <c r="EC625" s="68"/>
      <c r="ED625" s="68"/>
      <c r="EE625" s="68"/>
      <c r="EF625" s="68"/>
      <c r="EG625" s="68"/>
      <c r="EH625" s="68"/>
      <c r="EI625" s="68"/>
      <c r="EJ625" s="68"/>
      <c r="EK625" s="68"/>
    </row>
    <row r="626" spans="1:141" ht="30" customHeight="1">
      <c r="A626" s="3" t="s">
        <v>6255</v>
      </c>
      <c r="B626" s="84">
        <v>2026</v>
      </c>
      <c r="C626" s="85" t="s">
        <v>6983</v>
      </c>
      <c r="D626" s="85"/>
      <c r="E626" s="85" t="s">
        <v>125</v>
      </c>
      <c r="F626" s="85">
        <v>146679</v>
      </c>
      <c r="G626" s="89">
        <v>46038</v>
      </c>
      <c r="H626" s="85" t="s">
        <v>3601</v>
      </c>
      <c r="I626" s="85" t="s">
        <v>6984</v>
      </c>
      <c r="J626" s="92" t="s">
        <v>6985</v>
      </c>
      <c r="K626" s="92" t="s">
        <v>6986</v>
      </c>
      <c r="L626" s="85" t="s">
        <v>6987</v>
      </c>
      <c r="M626" s="85" t="s">
        <v>3606</v>
      </c>
      <c r="N626" s="85">
        <v>80111700</v>
      </c>
      <c r="O626" s="85" t="s">
        <v>3607</v>
      </c>
      <c r="P626" s="85" t="s">
        <v>6988</v>
      </c>
      <c r="Q626" s="85">
        <v>88</v>
      </c>
      <c r="R626" s="89">
        <v>46028</v>
      </c>
      <c r="S626" s="85">
        <v>1876</v>
      </c>
      <c r="T626" s="89">
        <v>46049</v>
      </c>
      <c r="U626" s="85" t="s">
        <v>3609</v>
      </c>
      <c r="V626" s="85" t="s">
        <v>135</v>
      </c>
      <c r="W626" s="85" t="s">
        <v>460</v>
      </c>
      <c r="X626" s="85">
        <v>1</v>
      </c>
      <c r="Y626" s="85" t="s">
        <v>3610</v>
      </c>
      <c r="Z626" s="85" t="s">
        <v>6987</v>
      </c>
      <c r="AA626" s="85" t="s">
        <v>138</v>
      </c>
      <c r="AB626" s="85" t="s">
        <v>139</v>
      </c>
      <c r="AC626" s="85" t="s">
        <v>218</v>
      </c>
      <c r="AD626" s="85"/>
      <c r="AE626" s="85">
        <v>52714649</v>
      </c>
      <c r="AF626" s="85">
        <v>3</v>
      </c>
      <c r="AG626" s="89">
        <v>28812</v>
      </c>
      <c r="AH626" s="85" t="s">
        <v>6989</v>
      </c>
      <c r="AI626" s="85" t="e">
        <v>#REF!</v>
      </c>
      <c r="AJ626" s="92" t="e">
        <v>#REF!</v>
      </c>
      <c r="AK626" s="85" t="s">
        <v>6990</v>
      </c>
      <c r="AL626" s="85" t="s">
        <v>189</v>
      </c>
      <c r="AM626" s="85" t="s">
        <v>385</v>
      </c>
      <c r="AN626" s="85" t="s">
        <v>2984</v>
      </c>
      <c r="AO626" s="85">
        <v>1063481921</v>
      </c>
      <c r="AP626" s="85" t="s">
        <v>3007</v>
      </c>
      <c r="AQ626" s="85"/>
      <c r="AR626" s="85"/>
      <c r="AS626" s="89">
        <v>46062</v>
      </c>
      <c r="AT626" s="85"/>
      <c r="AU626" s="85"/>
      <c r="AV626" s="85"/>
      <c r="AW626" s="85"/>
      <c r="AX626" s="85" t="s">
        <v>3008</v>
      </c>
      <c r="AY626" s="85" t="s">
        <v>147</v>
      </c>
      <c r="AZ626" s="105">
        <v>46038</v>
      </c>
      <c r="BA626" s="105">
        <v>46048</v>
      </c>
      <c r="BB626" s="115">
        <v>24520000</v>
      </c>
      <c r="BC626" s="105">
        <v>46050</v>
      </c>
      <c r="BD626" s="105">
        <v>46292</v>
      </c>
      <c r="BE626" s="105">
        <f t="shared" si="25"/>
        <v>46292</v>
      </c>
      <c r="BF626" s="122"/>
      <c r="BG626" s="85" t="s">
        <v>929</v>
      </c>
      <c r="BH626" s="110">
        <v>3065000</v>
      </c>
      <c r="BI626" s="85"/>
      <c r="BJ626" s="85"/>
      <c r="BK626" s="85"/>
      <c r="BL626" s="85"/>
      <c r="BM626" s="85"/>
      <c r="BN626" s="85"/>
      <c r="BO626" s="85"/>
      <c r="BP626" s="85"/>
      <c r="BQ626" s="85"/>
      <c r="BR626" s="85"/>
      <c r="BS626" s="85"/>
      <c r="BT626" s="85"/>
      <c r="BU626" s="85"/>
      <c r="BV626" s="85"/>
      <c r="BW626" s="85"/>
      <c r="BX626" s="85"/>
      <c r="BY626" s="85"/>
      <c r="BZ626" s="85"/>
      <c r="CA626" s="85"/>
      <c r="CB626" s="85"/>
      <c r="CC626" s="85"/>
      <c r="CD626" s="85"/>
      <c r="CE626" s="85"/>
      <c r="CF626" s="85"/>
      <c r="CG626" s="85"/>
      <c r="CH626" s="85"/>
      <c r="CI626" s="85"/>
      <c r="CJ626" s="85"/>
      <c r="CK626" s="85"/>
      <c r="CL626" s="85">
        <v>0</v>
      </c>
      <c r="CM626" s="110">
        <v>24520000</v>
      </c>
      <c r="CN626" s="85"/>
      <c r="CO626" s="89">
        <v>46292</v>
      </c>
      <c r="CP626" s="89">
        <f t="shared" si="24"/>
        <v>46472</v>
      </c>
      <c r="CQ626" s="115">
        <v>24520000</v>
      </c>
      <c r="CR626" s="85" t="s">
        <v>6991</v>
      </c>
      <c r="CS626" s="89">
        <v>46048</v>
      </c>
      <c r="CT626" s="128">
        <v>3746101008515</v>
      </c>
      <c r="CU626" s="85"/>
      <c r="CV626" s="85"/>
      <c r="CW626" s="85" t="s">
        <v>3613</v>
      </c>
      <c r="CX626" s="85" t="s">
        <v>218</v>
      </c>
      <c r="CY626" s="85" t="s">
        <v>957</v>
      </c>
      <c r="CZ626" s="85">
        <v>2583</v>
      </c>
      <c r="DA626" s="85" t="s">
        <v>3614</v>
      </c>
      <c r="DB626" s="85">
        <v>3</v>
      </c>
      <c r="DC626" s="85" t="s">
        <v>153</v>
      </c>
      <c r="DD626" s="85"/>
      <c r="DE626" s="85"/>
      <c r="DF626" s="85"/>
      <c r="DG626" s="85"/>
      <c r="DH626" s="85"/>
      <c r="DI626" s="85"/>
      <c r="DJ626" s="85"/>
      <c r="DK626" s="85"/>
      <c r="DL626" s="85"/>
      <c r="DM626" s="85"/>
      <c r="DN626" s="85"/>
      <c r="DO626" s="85"/>
      <c r="DP626" s="85"/>
      <c r="DQ626" s="85"/>
      <c r="DR626" s="85"/>
      <c r="DS626" s="85"/>
      <c r="DT626" s="86"/>
      <c r="DU626" s="81"/>
      <c r="DV626" s="72"/>
      <c r="DW626" s="72"/>
      <c r="DX626" s="72"/>
      <c r="DY626" s="72"/>
      <c r="DZ626" s="74"/>
      <c r="EA626" s="68"/>
      <c r="EB626" s="68"/>
      <c r="EC626" s="68"/>
      <c r="ED626" s="68"/>
      <c r="EE626" s="68"/>
      <c r="EF626" s="68"/>
      <c r="EG626" s="68"/>
      <c r="EH626" s="68"/>
      <c r="EI626" s="68"/>
      <c r="EJ626" s="68"/>
      <c r="EK626" s="68"/>
    </row>
    <row r="627" spans="1:141" ht="30" customHeight="1">
      <c r="A627" s="3" t="s">
        <v>6255</v>
      </c>
      <c r="B627" s="84">
        <v>2026</v>
      </c>
      <c r="C627" s="85" t="s">
        <v>6992</v>
      </c>
      <c r="D627" s="85"/>
      <c r="E627" s="85" t="s">
        <v>125</v>
      </c>
      <c r="F627" s="85">
        <v>146572</v>
      </c>
      <c r="G627" s="89">
        <v>46036</v>
      </c>
      <c r="H627" s="85" t="s">
        <v>5453</v>
      </c>
      <c r="I627" s="85" t="s">
        <v>6993</v>
      </c>
      <c r="J627" s="92" t="s">
        <v>6994</v>
      </c>
      <c r="K627" s="92" t="s">
        <v>6995</v>
      </c>
      <c r="L627" s="85" t="s">
        <v>6996</v>
      </c>
      <c r="M627" s="85" t="s">
        <v>5458</v>
      </c>
      <c r="N627" s="85">
        <v>80111700</v>
      </c>
      <c r="O627" s="85" t="s">
        <v>5459</v>
      </c>
      <c r="P627" s="85" t="s">
        <v>6997</v>
      </c>
      <c r="Q627" s="85">
        <v>84</v>
      </c>
      <c r="R627" s="89">
        <v>46028</v>
      </c>
      <c r="S627" s="85">
        <v>1937</v>
      </c>
      <c r="T627" s="89">
        <v>46052</v>
      </c>
      <c r="U627" s="85" t="s">
        <v>134</v>
      </c>
      <c r="V627" s="85" t="s">
        <v>135</v>
      </c>
      <c r="W627" s="85" t="s">
        <v>460</v>
      </c>
      <c r="X627" s="85">
        <v>1</v>
      </c>
      <c r="Y627" s="85" t="s">
        <v>6998</v>
      </c>
      <c r="Z627" s="85" t="s">
        <v>6996</v>
      </c>
      <c r="AA627" s="85" t="s">
        <v>138</v>
      </c>
      <c r="AB627" s="85" t="s">
        <v>139</v>
      </c>
      <c r="AC627" s="85" t="s">
        <v>203</v>
      </c>
      <c r="AD627" s="85"/>
      <c r="AE627" s="85">
        <v>1003674718</v>
      </c>
      <c r="AF627" s="85">
        <v>3</v>
      </c>
      <c r="AG627" s="89">
        <v>32759</v>
      </c>
      <c r="AH627" s="85" t="s">
        <v>6999</v>
      </c>
      <c r="AI627" s="85"/>
      <c r="AJ627" s="92" t="e">
        <v>#N/A</v>
      </c>
      <c r="AK627" s="85" t="s">
        <v>7000</v>
      </c>
      <c r="AL627" s="85" t="s">
        <v>143</v>
      </c>
      <c r="AM627" s="85" t="s">
        <v>234</v>
      </c>
      <c r="AN627" s="85" t="s">
        <v>5340</v>
      </c>
      <c r="AO627" s="85">
        <v>1110505661</v>
      </c>
      <c r="AP627" s="85" t="s">
        <v>5341</v>
      </c>
      <c r="AQ627" s="85"/>
      <c r="AR627" s="85"/>
      <c r="AS627" s="89">
        <v>46062</v>
      </c>
      <c r="AT627" s="85"/>
      <c r="AU627" s="85"/>
      <c r="AV627" s="85"/>
      <c r="AW627" s="85"/>
      <c r="AX627" s="85" t="s">
        <v>5342</v>
      </c>
      <c r="AY627" s="85" t="s">
        <v>147</v>
      </c>
      <c r="AZ627" s="105">
        <v>46038</v>
      </c>
      <c r="BA627" s="105">
        <v>46050</v>
      </c>
      <c r="BB627" s="115">
        <v>28840000</v>
      </c>
      <c r="BC627" s="105">
        <v>46058</v>
      </c>
      <c r="BD627" s="105">
        <v>46299</v>
      </c>
      <c r="BE627" s="105">
        <f t="shared" si="25"/>
        <v>46299</v>
      </c>
      <c r="BF627" s="122"/>
      <c r="BG627" s="85" t="s">
        <v>929</v>
      </c>
      <c r="BH627" s="110">
        <v>3605000</v>
      </c>
      <c r="BI627" s="85"/>
      <c r="BJ627" s="85"/>
      <c r="BK627" s="85"/>
      <c r="BL627" s="85"/>
      <c r="BM627" s="85"/>
      <c r="BN627" s="85"/>
      <c r="BO627" s="85"/>
      <c r="BP627" s="85"/>
      <c r="BQ627" s="85"/>
      <c r="BR627" s="85"/>
      <c r="BS627" s="85"/>
      <c r="BT627" s="85"/>
      <c r="BU627" s="85"/>
      <c r="BV627" s="85"/>
      <c r="BW627" s="85"/>
      <c r="BX627" s="85"/>
      <c r="BY627" s="85"/>
      <c r="BZ627" s="85"/>
      <c r="CA627" s="85"/>
      <c r="CB627" s="85"/>
      <c r="CC627" s="85"/>
      <c r="CD627" s="85"/>
      <c r="CE627" s="85"/>
      <c r="CF627" s="85"/>
      <c r="CG627" s="85"/>
      <c r="CH627" s="85"/>
      <c r="CI627" s="85"/>
      <c r="CJ627" s="85"/>
      <c r="CK627" s="85"/>
      <c r="CL627" s="85">
        <v>0</v>
      </c>
      <c r="CM627" s="110">
        <v>28840000</v>
      </c>
      <c r="CN627" s="85"/>
      <c r="CO627" s="89">
        <v>46299</v>
      </c>
      <c r="CP627" s="89">
        <f t="shared" si="24"/>
        <v>46479</v>
      </c>
      <c r="CQ627" s="115">
        <v>28840000</v>
      </c>
      <c r="CR627" s="85" t="s">
        <v>223</v>
      </c>
      <c r="CS627" s="89">
        <v>46052</v>
      </c>
      <c r="CT627" s="128">
        <v>1146101105031</v>
      </c>
      <c r="CU627" s="85"/>
      <c r="CV627" s="85"/>
      <c r="CW627" s="85" t="s">
        <v>5464</v>
      </c>
      <c r="CX627" s="85" t="s">
        <v>203</v>
      </c>
      <c r="CY627" s="85" t="s">
        <v>957</v>
      </c>
      <c r="CZ627" s="85">
        <v>2537</v>
      </c>
      <c r="DA627" s="85" t="s">
        <v>152</v>
      </c>
      <c r="DB627" s="85">
        <v>5</v>
      </c>
      <c r="DC627" s="85" t="s">
        <v>153</v>
      </c>
      <c r="DD627" s="85"/>
      <c r="DE627" s="85"/>
      <c r="DF627" s="85"/>
      <c r="DG627" s="85"/>
      <c r="DH627" s="85"/>
      <c r="DI627" s="85"/>
      <c r="DJ627" s="85"/>
      <c r="DK627" s="85"/>
      <c r="DL627" s="85"/>
      <c r="DM627" s="85"/>
      <c r="DN627" s="85"/>
      <c r="DO627" s="85"/>
      <c r="DP627" s="85"/>
      <c r="DQ627" s="85"/>
      <c r="DR627" s="85"/>
      <c r="DS627" s="85"/>
      <c r="DT627" s="86"/>
      <c r="DU627" s="81"/>
      <c r="DV627" s="72"/>
      <c r="DW627" s="72"/>
      <c r="DX627" s="72"/>
      <c r="DY627" s="72"/>
      <c r="DZ627" s="74"/>
      <c r="EA627" s="68"/>
      <c r="EB627" s="68"/>
      <c r="EC627" s="68"/>
      <c r="ED627" s="68"/>
      <c r="EE627" s="68"/>
      <c r="EF627" s="68"/>
      <c r="EG627" s="68"/>
      <c r="EH627" s="68"/>
      <c r="EI627" s="68"/>
      <c r="EJ627" s="68"/>
      <c r="EK627" s="68"/>
    </row>
    <row r="628" spans="1:141" ht="30" customHeight="1">
      <c r="A628" s="3" t="s">
        <v>6255</v>
      </c>
      <c r="B628" s="84">
        <v>2026</v>
      </c>
      <c r="C628" s="85" t="s">
        <v>7001</v>
      </c>
      <c r="D628" s="85"/>
      <c r="E628" s="85" t="s">
        <v>125</v>
      </c>
      <c r="F628" s="85">
        <v>144779</v>
      </c>
      <c r="G628" s="89">
        <v>46051</v>
      </c>
      <c r="H628" s="85" t="s">
        <v>5092</v>
      </c>
      <c r="I628" s="85" t="s">
        <v>7002</v>
      </c>
      <c r="J628" s="92" t="s">
        <v>7003</v>
      </c>
      <c r="K628" s="92" t="s">
        <v>7004</v>
      </c>
      <c r="L628" s="85" t="s">
        <v>7005</v>
      </c>
      <c r="M628" s="85" t="s">
        <v>5097</v>
      </c>
      <c r="N628" s="85">
        <v>80111700</v>
      </c>
      <c r="O628" s="85" t="s">
        <v>5098</v>
      </c>
      <c r="P628" s="85" t="s">
        <v>7006</v>
      </c>
      <c r="Q628" s="85">
        <v>106</v>
      </c>
      <c r="R628" s="89">
        <v>46028</v>
      </c>
      <c r="S628" s="85">
        <v>1908</v>
      </c>
      <c r="T628" s="89">
        <v>46051</v>
      </c>
      <c r="U628" s="85" t="s">
        <v>134</v>
      </c>
      <c r="V628" s="85" t="s">
        <v>135</v>
      </c>
      <c r="W628" s="85" t="s">
        <v>136</v>
      </c>
      <c r="X628" s="85">
        <v>1</v>
      </c>
      <c r="Y628" s="85" t="s">
        <v>7007</v>
      </c>
      <c r="Z628" s="85" t="s">
        <v>7005</v>
      </c>
      <c r="AA628" s="85" t="s">
        <v>138</v>
      </c>
      <c r="AB628" s="85" t="s">
        <v>139</v>
      </c>
      <c r="AC628" s="85" t="s">
        <v>203</v>
      </c>
      <c r="AD628" s="85"/>
      <c r="AE628" s="85">
        <v>1032408667</v>
      </c>
      <c r="AF628" s="85">
        <v>2</v>
      </c>
      <c r="AG628" s="89">
        <v>36931</v>
      </c>
      <c r="AH628" s="85" t="s">
        <v>7008</v>
      </c>
      <c r="AI628" s="85"/>
      <c r="AJ628" s="92" t="e">
        <v>#N/A</v>
      </c>
      <c r="AK628" s="85" t="s">
        <v>7009</v>
      </c>
      <c r="AL628" s="85" t="s">
        <v>258</v>
      </c>
      <c r="AM628" s="85" t="s">
        <v>234</v>
      </c>
      <c r="AN628" s="85" t="s">
        <v>5087</v>
      </c>
      <c r="AO628" s="85">
        <v>1024483230</v>
      </c>
      <c r="AP628" s="85" t="s">
        <v>5088</v>
      </c>
      <c r="AQ628" s="85"/>
      <c r="AR628" s="85"/>
      <c r="AS628" s="89">
        <v>46062</v>
      </c>
      <c r="AT628" s="85"/>
      <c r="AU628" s="85"/>
      <c r="AV628" s="85"/>
      <c r="AW628" s="85"/>
      <c r="AX628" s="85" t="s">
        <v>5089</v>
      </c>
      <c r="AY628" s="85" t="s">
        <v>147</v>
      </c>
      <c r="AZ628" s="105">
        <v>46033</v>
      </c>
      <c r="BA628" s="105">
        <v>46050</v>
      </c>
      <c r="BB628" s="115">
        <v>87109000</v>
      </c>
      <c r="BC628" s="105">
        <v>46052</v>
      </c>
      <c r="BD628" s="105">
        <v>46385</v>
      </c>
      <c r="BE628" s="105">
        <f t="shared" ref="BE628:BE659" si="26">$CO628</f>
        <v>46385</v>
      </c>
      <c r="BF628" s="122"/>
      <c r="BG628" s="85" t="s">
        <v>148</v>
      </c>
      <c r="BH628" s="110">
        <v>7919000</v>
      </c>
      <c r="BI628" s="85"/>
      <c r="BJ628" s="85"/>
      <c r="BK628" s="85"/>
      <c r="BL628" s="85"/>
      <c r="BM628" s="85"/>
      <c r="BN628" s="85"/>
      <c r="BO628" s="85"/>
      <c r="BP628" s="85"/>
      <c r="BQ628" s="85"/>
      <c r="BR628" s="85"/>
      <c r="BS628" s="85"/>
      <c r="BT628" s="85"/>
      <c r="BU628" s="85"/>
      <c r="BV628" s="85"/>
      <c r="BW628" s="85"/>
      <c r="BX628" s="85"/>
      <c r="BY628" s="85"/>
      <c r="BZ628" s="85"/>
      <c r="CA628" s="85"/>
      <c r="CB628" s="85"/>
      <c r="CC628" s="85"/>
      <c r="CD628" s="85"/>
      <c r="CE628" s="85"/>
      <c r="CF628" s="85"/>
      <c r="CG628" s="85"/>
      <c r="CH628" s="85"/>
      <c r="CI628" s="85"/>
      <c r="CJ628" s="85"/>
      <c r="CK628" s="85"/>
      <c r="CL628" s="85">
        <v>0</v>
      </c>
      <c r="CM628" s="110">
        <v>87109000</v>
      </c>
      <c r="CN628" s="85"/>
      <c r="CO628" s="89">
        <v>46385</v>
      </c>
      <c r="CP628" s="89">
        <f t="shared" si="24"/>
        <v>46565</v>
      </c>
      <c r="CQ628" s="115">
        <v>87109000</v>
      </c>
      <c r="CR628" s="85" t="s">
        <v>149</v>
      </c>
      <c r="CS628" s="89">
        <v>46050</v>
      </c>
      <c r="CT628" s="128">
        <v>1846101034152</v>
      </c>
      <c r="CU628" s="85"/>
      <c r="CV628" s="85"/>
      <c r="CW628" s="85" t="s">
        <v>5103</v>
      </c>
      <c r="CX628" s="85" t="s">
        <v>203</v>
      </c>
      <c r="CY628" s="85" t="s">
        <v>4245</v>
      </c>
      <c r="CZ628" s="85">
        <v>2537</v>
      </c>
      <c r="DA628" s="85" t="s">
        <v>152</v>
      </c>
      <c r="DB628" s="85">
        <v>1</v>
      </c>
      <c r="DC628" s="85" t="s">
        <v>153</v>
      </c>
      <c r="DD628" s="85"/>
      <c r="DE628" s="85"/>
      <c r="DF628" s="85"/>
      <c r="DG628" s="85"/>
      <c r="DH628" s="85"/>
      <c r="DI628" s="85"/>
      <c r="DJ628" s="85"/>
      <c r="DK628" s="85"/>
      <c r="DL628" s="85"/>
      <c r="DM628" s="85"/>
      <c r="DN628" s="85"/>
      <c r="DO628" s="85"/>
      <c r="DP628" s="85"/>
      <c r="DQ628" s="85"/>
      <c r="DR628" s="85"/>
      <c r="DS628" s="85"/>
      <c r="DT628" s="86"/>
      <c r="DU628" s="81"/>
      <c r="DV628" s="72"/>
      <c r="DW628" s="72"/>
      <c r="DX628" s="72"/>
      <c r="DY628" s="72"/>
      <c r="DZ628" s="74"/>
      <c r="EA628" s="68"/>
      <c r="EB628" s="68"/>
      <c r="EC628" s="68"/>
      <c r="ED628" s="68"/>
      <c r="EE628" s="68"/>
      <c r="EF628" s="68"/>
      <c r="EG628" s="68"/>
      <c r="EH628" s="68"/>
      <c r="EI628" s="68"/>
      <c r="EJ628" s="68"/>
      <c r="EK628" s="68"/>
    </row>
    <row r="629" spans="1:141" ht="30" customHeight="1">
      <c r="A629" s="3" t="s">
        <v>6255</v>
      </c>
      <c r="B629" s="84">
        <v>2026</v>
      </c>
      <c r="C629" s="85" t="s">
        <v>7010</v>
      </c>
      <c r="D629" s="85"/>
      <c r="E629" s="85" t="s">
        <v>125</v>
      </c>
      <c r="F629" s="85">
        <v>146631</v>
      </c>
      <c r="G629" s="89">
        <v>46051</v>
      </c>
      <c r="H629" s="85" t="s">
        <v>3380</v>
      </c>
      <c r="I629" s="85" t="s">
        <v>7011</v>
      </c>
      <c r="J629" s="92" t="s">
        <v>7012</v>
      </c>
      <c r="K629" s="92" t="s">
        <v>7013</v>
      </c>
      <c r="L629" s="85" t="s">
        <v>7014</v>
      </c>
      <c r="M629" s="85" t="s">
        <v>3385</v>
      </c>
      <c r="N629" s="85">
        <v>80111700</v>
      </c>
      <c r="O629" s="85" t="s">
        <v>3386</v>
      </c>
      <c r="P629" s="85" t="s">
        <v>7015</v>
      </c>
      <c r="Q629" s="85">
        <v>2134</v>
      </c>
      <c r="R629" s="89">
        <v>46041</v>
      </c>
      <c r="S629" s="85">
        <v>1921</v>
      </c>
      <c r="T629" s="89">
        <v>46051</v>
      </c>
      <c r="U629" s="85" t="s">
        <v>3112</v>
      </c>
      <c r="V629" s="85" t="s">
        <v>135</v>
      </c>
      <c r="W629" s="85" t="s">
        <v>136</v>
      </c>
      <c r="X629" s="85">
        <v>1</v>
      </c>
      <c r="Y629" s="85" t="s">
        <v>3388</v>
      </c>
      <c r="Z629" s="85" t="s">
        <v>7014</v>
      </c>
      <c r="AA629" s="85" t="s">
        <v>138</v>
      </c>
      <c r="AB629" s="85" t="s">
        <v>139</v>
      </c>
      <c r="AC629" s="85" t="s">
        <v>203</v>
      </c>
      <c r="AD629" s="85"/>
      <c r="AE629" s="85">
        <v>1019108913</v>
      </c>
      <c r="AF629" s="85">
        <v>5</v>
      </c>
      <c r="AG629" s="89">
        <v>34876</v>
      </c>
      <c r="AH629" s="85" t="s">
        <v>7016</v>
      </c>
      <c r="AI629" s="85"/>
      <c r="AJ629" s="92" t="e">
        <v>#N/A</v>
      </c>
      <c r="AK629" s="85" t="s">
        <v>7017</v>
      </c>
      <c r="AL629" s="85" t="s">
        <v>168</v>
      </c>
      <c r="AM629" s="85" t="s">
        <v>222</v>
      </c>
      <c r="AN629" s="85" t="s">
        <v>2984</v>
      </c>
      <c r="AO629" s="85">
        <v>1063481921</v>
      </c>
      <c r="AP629" s="85" t="s">
        <v>3007</v>
      </c>
      <c r="AQ629" s="85"/>
      <c r="AR629" s="85"/>
      <c r="AS629" s="89">
        <v>46062</v>
      </c>
      <c r="AT629" s="85"/>
      <c r="AU629" s="85"/>
      <c r="AV629" s="85"/>
      <c r="AW629" s="85"/>
      <c r="AX629" s="85" t="s">
        <v>3008</v>
      </c>
      <c r="AY629" s="85" t="s">
        <v>147</v>
      </c>
      <c r="AZ629" s="105">
        <v>46042</v>
      </c>
      <c r="BA629" s="105">
        <v>46050</v>
      </c>
      <c r="BB629" s="115">
        <v>40920000</v>
      </c>
      <c r="BC629" s="105">
        <v>46057</v>
      </c>
      <c r="BD629" s="105">
        <v>46298</v>
      </c>
      <c r="BE629" s="105">
        <f t="shared" si="26"/>
        <v>46298</v>
      </c>
      <c r="BF629" s="122"/>
      <c r="BG629" s="85" t="s">
        <v>929</v>
      </c>
      <c r="BH629" s="110">
        <v>5115000</v>
      </c>
      <c r="BI629" s="85"/>
      <c r="BJ629" s="85"/>
      <c r="BK629" s="85"/>
      <c r="BL629" s="85"/>
      <c r="BM629" s="85"/>
      <c r="BN629" s="85"/>
      <c r="BO629" s="85"/>
      <c r="BP629" s="85"/>
      <c r="BQ629" s="85"/>
      <c r="BR629" s="85"/>
      <c r="BS629" s="85"/>
      <c r="BT629" s="85"/>
      <c r="BU629" s="85"/>
      <c r="BV629" s="85"/>
      <c r="BW629" s="85"/>
      <c r="BX629" s="85"/>
      <c r="BY629" s="85"/>
      <c r="BZ629" s="85"/>
      <c r="CA629" s="85"/>
      <c r="CB629" s="85"/>
      <c r="CC629" s="85"/>
      <c r="CD629" s="85"/>
      <c r="CE629" s="85"/>
      <c r="CF629" s="85"/>
      <c r="CG629" s="85"/>
      <c r="CH629" s="85"/>
      <c r="CI629" s="85"/>
      <c r="CJ629" s="85"/>
      <c r="CK629" s="85"/>
      <c r="CL629" s="85">
        <v>0</v>
      </c>
      <c r="CM629" s="110">
        <v>40920000</v>
      </c>
      <c r="CN629" s="85"/>
      <c r="CO629" s="89">
        <v>46298</v>
      </c>
      <c r="CP629" s="89">
        <f t="shared" si="24"/>
        <v>46478</v>
      </c>
      <c r="CQ629" s="115">
        <v>40920000</v>
      </c>
      <c r="CR629" s="85" t="s">
        <v>149</v>
      </c>
      <c r="CS629" s="89">
        <v>46050</v>
      </c>
      <c r="CT629" s="128">
        <v>1846101034186</v>
      </c>
      <c r="CU629" s="85"/>
      <c r="CV629" s="85"/>
      <c r="CW629" s="85" t="s">
        <v>3391</v>
      </c>
      <c r="CX629" s="85" t="s">
        <v>203</v>
      </c>
      <c r="CY629" s="85" t="s">
        <v>957</v>
      </c>
      <c r="CZ629" s="85">
        <v>2442</v>
      </c>
      <c r="DA629" s="85" t="s">
        <v>3118</v>
      </c>
      <c r="DB629" s="85">
        <v>5</v>
      </c>
      <c r="DC629" s="85" t="s">
        <v>153</v>
      </c>
      <c r="DD629" s="85"/>
      <c r="DE629" s="85"/>
      <c r="DF629" s="85"/>
      <c r="DG629" s="85"/>
      <c r="DH629" s="85"/>
      <c r="DI629" s="85"/>
      <c r="DJ629" s="85"/>
      <c r="DK629" s="85"/>
      <c r="DL629" s="85"/>
      <c r="DM629" s="85"/>
      <c r="DN629" s="85"/>
      <c r="DO629" s="85"/>
      <c r="DP629" s="85"/>
      <c r="DQ629" s="85"/>
      <c r="DR629" s="85"/>
      <c r="DS629" s="85"/>
      <c r="DT629" s="86"/>
      <c r="DU629" s="81"/>
      <c r="DV629" s="72"/>
      <c r="DW629" s="72"/>
      <c r="DX629" s="72"/>
      <c r="DY629" s="72"/>
      <c r="DZ629" s="74"/>
      <c r="EA629" s="68"/>
      <c r="EB629" s="68"/>
      <c r="EC629" s="68"/>
      <c r="ED629" s="68"/>
      <c r="EE629" s="68"/>
      <c r="EF629" s="68"/>
      <c r="EG629" s="68"/>
      <c r="EH629" s="68"/>
      <c r="EI629" s="68"/>
      <c r="EJ629" s="68"/>
      <c r="EK629" s="68"/>
    </row>
    <row r="630" spans="1:141" ht="30" customHeight="1">
      <c r="A630" s="3" t="s">
        <v>6255</v>
      </c>
      <c r="B630" s="84">
        <v>2026</v>
      </c>
      <c r="C630" s="85" t="s">
        <v>7018</v>
      </c>
      <c r="D630" s="85"/>
      <c r="E630" s="85" t="s">
        <v>125</v>
      </c>
      <c r="F630" s="85">
        <v>145522</v>
      </c>
      <c r="G630" s="89">
        <v>46036</v>
      </c>
      <c r="H630" s="85" t="s">
        <v>2448</v>
      </c>
      <c r="I630" s="85" t="s">
        <v>7019</v>
      </c>
      <c r="J630" s="92" t="s">
        <v>7020</v>
      </c>
      <c r="K630" s="92" t="s">
        <v>7021</v>
      </c>
      <c r="L630" s="85" t="s">
        <v>7022</v>
      </c>
      <c r="M630" s="85" t="s">
        <v>2453</v>
      </c>
      <c r="N630" s="85">
        <v>80111700</v>
      </c>
      <c r="O630" s="85" t="s">
        <v>2454</v>
      </c>
      <c r="P630" s="85" t="s">
        <v>7023</v>
      </c>
      <c r="Q630" s="85">
        <v>39</v>
      </c>
      <c r="R630" s="89">
        <v>46028</v>
      </c>
      <c r="S630" s="85">
        <v>2027</v>
      </c>
      <c r="T630" s="89">
        <v>46059</v>
      </c>
      <c r="U630" s="85" t="s">
        <v>134</v>
      </c>
      <c r="V630" s="85" t="s">
        <v>135</v>
      </c>
      <c r="W630" s="85" t="s">
        <v>460</v>
      </c>
      <c r="X630" s="85">
        <v>1</v>
      </c>
      <c r="Y630" s="85" t="s">
        <v>2539</v>
      </c>
      <c r="Z630" s="85" t="s">
        <v>7022</v>
      </c>
      <c r="AA630" s="85" t="s">
        <v>138</v>
      </c>
      <c r="AB630" s="85" t="s">
        <v>164</v>
      </c>
      <c r="AC630" s="85" t="s">
        <v>218</v>
      </c>
      <c r="AD630" s="85"/>
      <c r="AE630" s="85">
        <v>1019067600</v>
      </c>
      <c r="AF630" s="85">
        <v>8</v>
      </c>
      <c r="AG630" s="89">
        <v>33617</v>
      </c>
      <c r="AH630" s="85" t="s">
        <v>7024</v>
      </c>
      <c r="AI630" s="85" t="e">
        <v>#REF!</v>
      </c>
      <c r="AJ630" s="92">
        <v>3214998568</v>
      </c>
      <c r="AK630" s="85" t="s">
        <v>7025</v>
      </c>
      <c r="AL630" s="85" t="s">
        <v>143</v>
      </c>
      <c r="AM630" s="85" t="s">
        <v>222</v>
      </c>
      <c r="AN630" s="85" t="s">
        <v>2206</v>
      </c>
      <c r="AO630" s="85">
        <v>52887426</v>
      </c>
      <c r="AP630" s="85" t="s">
        <v>2207</v>
      </c>
      <c r="AQ630" s="85"/>
      <c r="AR630" s="85"/>
      <c r="AS630" s="89">
        <v>46062</v>
      </c>
      <c r="AT630" s="85"/>
      <c r="AU630" s="85"/>
      <c r="AV630" s="85"/>
      <c r="AW630" s="85"/>
      <c r="AX630" s="85" t="s">
        <v>2208</v>
      </c>
      <c r="AY630" s="85" t="s">
        <v>147</v>
      </c>
      <c r="AZ630" s="105">
        <v>46032</v>
      </c>
      <c r="BA630" s="105">
        <v>46051</v>
      </c>
      <c r="BB630" s="115">
        <v>24520000</v>
      </c>
      <c r="BC630" s="105">
        <v>46059</v>
      </c>
      <c r="BD630" s="105">
        <v>46300</v>
      </c>
      <c r="BE630" s="105">
        <f t="shared" si="26"/>
        <v>46300</v>
      </c>
      <c r="BF630" s="122"/>
      <c r="BG630" s="85" t="s">
        <v>929</v>
      </c>
      <c r="BH630" s="110">
        <v>3065000</v>
      </c>
      <c r="BI630" s="85"/>
      <c r="BJ630" s="85"/>
      <c r="BK630" s="85"/>
      <c r="BL630" s="85"/>
      <c r="BM630" s="85"/>
      <c r="BN630" s="85"/>
      <c r="BO630" s="85"/>
      <c r="BP630" s="85"/>
      <c r="BQ630" s="85"/>
      <c r="BR630" s="85"/>
      <c r="BS630" s="85"/>
      <c r="BT630" s="85"/>
      <c r="BU630" s="85"/>
      <c r="BV630" s="85"/>
      <c r="BW630" s="85"/>
      <c r="BX630" s="85"/>
      <c r="BY630" s="85"/>
      <c r="BZ630" s="85"/>
      <c r="CA630" s="85"/>
      <c r="CB630" s="85"/>
      <c r="CC630" s="85"/>
      <c r="CD630" s="85"/>
      <c r="CE630" s="85"/>
      <c r="CF630" s="85"/>
      <c r="CG630" s="85"/>
      <c r="CH630" s="85"/>
      <c r="CI630" s="85"/>
      <c r="CJ630" s="85"/>
      <c r="CK630" s="85"/>
      <c r="CL630" s="85">
        <v>0</v>
      </c>
      <c r="CM630" s="110">
        <v>24520000</v>
      </c>
      <c r="CN630" s="85"/>
      <c r="CO630" s="89">
        <v>46300</v>
      </c>
      <c r="CP630" s="89">
        <f t="shared" si="24"/>
        <v>46480</v>
      </c>
      <c r="CQ630" s="115">
        <v>24520000</v>
      </c>
      <c r="CR630" s="85" t="s">
        <v>223</v>
      </c>
      <c r="CS630" s="89">
        <v>46055</v>
      </c>
      <c r="CT630" s="128">
        <v>3346101072086</v>
      </c>
      <c r="CU630" s="85"/>
      <c r="CV630" s="85"/>
      <c r="CW630" s="85" t="s">
        <v>2462</v>
      </c>
      <c r="CX630" s="85" t="s">
        <v>218</v>
      </c>
      <c r="CY630" s="85" t="s">
        <v>245</v>
      </c>
      <c r="CZ630" s="85">
        <v>2537</v>
      </c>
      <c r="DA630" s="85" t="s">
        <v>152</v>
      </c>
      <c r="DB630" s="85">
        <v>1</v>
      </c>
      <c r="DC630" s="85" t="s">
        <v>153</v>
      </c>
      <c r="DD630" s="85"/>
      <c r="DE630" s="85"/>
      <c r="DF630" s="85"/>
      <c r="DG630" s="85"/>
      <c r="DH630" s="85"/>
      <c r="DI630" s="85"/>
      <c r="DJ630" s="85"/>
      <c r="DK630" s="85"/>
      <c r="DL630" s="85"/>
      <c r="DM630" s="85"/>
      <c r="DN630" s="85"/>
      <c r="DO630" s="85"/>
      <c r="DP630" s="85"/>
      <c r="DQ630" s="85"/>
      <c r="DR630" s="85"/>
      <c r="DS630" s="85"/>
      <c r="DT630" s="86"/>
      <c r="DU630" s="81"/>
      <c r="DV630" s="72"/>
      <c r="DW630" s="72"/>
      <c r="DX630" s="72"/>
      <c r="DY630" s="72"/>
      <c r="DZ630" s="74"/>
      <c r="EA630" s="68"/>
      <c r="EB630" s="68"/>
      <c r="EC630" s="68"/>
      <c r="ED630" s="68"/>
      <c r="EE630" s="68"/>
      <c r="EF630" s="68"/>
      <c r="EG630" s="68"/>
      <c r="EH630" s="68"/>
      <c r="EI630" s="68"/>
      <c r="EJ630" s="68"/>
      <c r="EK630" s="68"/>
    </row>
    <row r="631" spans="1:141" ht="30" customHeight="1">
      <c r="A631" s="3" t="s">
        <v>6255</v>
      </c>
      <c r="B631" s="84">
        <v>2026</v>
      </c>
      <c r="C631" s="85" t="s">
        <v>7026</v>
      </c>
      <c r="D631" s="85"/>
      <c r="E631" s="85" t="s">
        <v>125</v>
      </c>
      <c r="F631" s="85">
        <v>146521</v>
      </c>
      <c r="G631" s="89">
        <v>46045</v>
      </c>
      <c r="H631" s="85" t="s">
        <v>3162</v>
      </c>
      <c r="I631" s="85" t="s">
        <v>7027</v>
      </c>
      <c r="J631" s="92" t="s">
        <v>7028</v>
      </c>
      <c r="K631" s="92" t="s">
        <v>7029</v>
      </c>
      <c r="L631" s="85" t="s">
        <v>7030</v>
      </c>
      <c r="M631" s="85" t="s">
        <v>3167</v>
      </c>
      <c r="N631" s="85">
        <v>80111700</v>
      </c>
      <c r="O631" s="85" t="s">
        <v>3168</v>
      </c>
      <c r="P631" s="85" t="s">
        <v>7031</v>
      </c>
      <c r="Q631" s="85">
        <v>78</v>
      </c>
      <c r="R631" s="89">
        <v>46028</v>
      </c>
      <c r="S631" s="85">
        <v>2029</v>
      </c>
      <c r="T631" s="89">
        <v>46059</v>
      </c>
      <c r="U631" s="85" t="s">
        <v>3170</v>
      </c>
      <c r="V631" s="85" t="s">
        <v>135</v>
      </c>
      <c r="W631" s="85" t="s">
        <v>136</v>
      </c>
      <c r="X631" s="85">
        <v>1</v>
      </c>
      <c r="Y631" s="85" t="s">
        <v>3245</v>
      </c>
      <c r="Z631" s="85" t="s">
        <v>7030</v>
      </c>
      <c r="AA631" s="85" t="s">
        <v>138</v>
      </c>
      <c r="AB631" s="85" t="s">
        <v>164</v>
      </c>
      <c r="AC631" s="85" t="s">
        <v>203</v>
      </c>
      <c r="AD631" s="85"/>
      <c r="AE631" s="85">
        <v>1110530590</v>
      </c>
      <c r="AF631" s="85">
        <v>8</v>
      </c>
      <c r="AG631" s="89">
        <v>33945</v>
      </c>
      <c r="AH631" s="85" t="s">
        <v>7032</v>
      </c>
      <c r="AI631" s="85"/>
      <c r="AJ631" s="92" t="e">
        <v>#N/A</v>
      </c>
      <c r="AK631" s="85" t="s">
        <v>7033</v>
      </c>
      <c r="AL631" s="85" t="s">
        <v>189</v>
      </c>
      <c r="AM631" s="85" t="s">
        <v>144</v>
      </c>
      <c r="AN631" s="85" t="s">
        <v>3174</v>
      </c>
      <c r="AO631" s="85">
        <v>1032434519</v>
      </c>
      <c r="AP631" s="85" t="s">
        <v>3175</v>
      </c>
      <c r="AQ631" s="85"/>
      <c r="AR631" s="85"/>
      <c r="AS631" s="89">
        <v>46062</v>
      </c>
      <c r="AT631" s="85"/>
      <c r="AU631" s="85"/>
      <c r="AV631" s="85"/>
      <c r="AW631" s="85"/>
      <c r="AX631" s="85" t="s">
        <v>3008</v>
      </c>
      <c r="AY631" s="85" t="s">
        <v>147</v>
      </c>
      <c r="AZ631" s="105">
        <v>46031</v>
      </c>
      <c r="BA631" s="105">
        <v>46052</v>
      </c>
      <c r="BB631" s="115">
        <v>46432000</v>
      </c>
      <c r="BC631" s="105">
        <v>46059</v>
      </c>
      <c r="BD631" s="105">
        <v>46300</v>
      </c>
      <c r="BE631" s="105">
        <f t="shared" si="26"/>
        <v>46300</v>
      </c>
      <c r="BF631" s="122"/>
      <c r="BG631" s="85" t="s">
        <v>929</v>
      </c>
      <c r="BH631" s="110">
        <v>5804000</v>
      </c>
      <c r="BI631" s="85"/>
      <c r="BJ631" s="85"/>
      <c r="BK631" s="85"/>
      <c r="BL631" s="85"/>
      <c r="BM631" s="85"/>
      <c r="BN631" s="85"/>
      <c r="BO631" s="85"/>
      <c r="BP631" s="85"/>
      <c r="BQ631" s="85"/>
      <c r="BR631" s="85"/>
      <c r="BS631" s="85"/>
      <c r="BT631" s="85"/>
      <c r="BU631" s="85"/>
      <c r="BV631" s="85"/>
      <c r="BW631" s="85"/>
      <c r="BX631" s="85"/>
      <c r="BY631" s="85"/>
      <c r="BZ631" s="85"/>
      <c r="CA631" s="85"/>
      <c r="CB631" s="85"/>
      <c r="CC631" s="85"/>
      <c r="CD631" s="85"/>
      <c r="CE631" s="85"/>
      <c r="CF631" s="85"/>
      <c r="CG631" s="85"/>
      <c r="CH631" s="85"/>
      <c r="CI631" s="85"/>
      <c r="CJ631" s="85"/>
      <c r="CK631" s="85"/>
      <c r="CL631" s="85">
        <v>0</v>
      </c>
      <c r="CM631" s="110">
        <v>46432000</v>
      </c>
      <c r="CN631" s="85"/>
      <c r="CO631" s="89">
        <v>46300</v>
      </c>
      <c r="CP631" s="89">
        <f t="shared" si="24"/>
        <v>46480</v>
      </c>
      <c r="CQ631" s="115">
        <v>46432000</v>
      </c>
      <c r="CR631" s="85" t="s">
        <v>223</v>
      </c>
      <c r="CS631" s="89">
        <v>46052</v>
      </c>
      <c r="CT631" s="128">
        <v>1144101277945</v>
      </c>
      <c r="CU631" s="85"/>
      <c r="CV631" s="85"/>
      <c r="CW631" s="85" t="s">
        <v>3176</v>
      </c>
      <c r="CX631" s="85" t="s">
        <v>203</v>
      </c>
      <c r="CY631" s="85" t="s">
        <v>957</v>
      </c>
      <c r="CZ631" s="85">
        <v>2743</v>
      </c>
      <c r="DA631" s="85" t="s">
        <v>3177</v>
      </c>
      <c r="DB631" s="85">
        <v>1</v>
      </c>
      <c r="DC631" s="85" t="s">
        <v>153</v>
      </c>
      <c r="DD631" s="85"/>
      <c r="DE631" s="85"/>
      <c r="DF631" s="85"/>
      <c r="DG631" s="85"/>
      <c r="DH631" s="85"/>
      <c r="DI631" s="85"/>
      <c r="DJ631" s="85"/>
      <c r="DK631" s="85"/>
      <c r="DL631" s="85"/>
      <c r="DM631" s="85"/>
      <c r="DN631" s="85"/>
      <c r="DO631" s="85"/>
      <c r="DP631" s="85"/>
      <c r="DQ631" s="85"/>
      <c r="DR631" s="85"/>
      <c r="DS631" s="85"/>
      <c r="DT631" s="86"/>
      <c r="DU631" s="81"/>
      <c r="DV631" s="72"/>
      <c r="DW631" s="72"/>
      <c r="DX631" s="72"/>
      <c r="DY631" s="72"/>
      <c r="DZ631" s="74"/>
      <c r="EA631" s="68"/>
      <c r="EB631" s="68"/>
      <c r="EC631" s="68"/>
      <c r="ED631" s="68"/>
      <c r="EE631" s="68"/>
      <c r="EF631" s="68"/>
      <c r="EG631" s="68"/>
      <c r="EH631" s="68"/>
      <c r="EI631" s="68"/>
      <c r="EJ631" s="68"/>
      <c r="EK631" s="68"/>
    </row>
    <row r="632" spans="1:141" ht="30" customHeight="1">
      <c r="A632" s="3" t="s">
        <v>6255</v>
      </c>
      <c r="B632" s="84">
        <v>2026</v>
      </c>
      <c r="C632" s="85" t="s">
        <v>7034</v>
      </c>
      <c r="D632" s="85"/>
      <c r="E632" s="85" t="s">
        <v>125</v>
      </c>
      <c r="F632" s="85">
        <v>147441</v>
      </c>
      <c r="G632" s="89">
        <v>46052</v>
      </c>
      <c r="H632" s="85" t="s">
        <v>7035</v>
      </c>
      <c r="I632" s="85" t="s">
        <v>7036</v>
      </c>
      <c r="J632" s="92" t="s">
        <v>7037</v>
      </c>
      <c r="K632" s="92" t="s">
        <v>7038</v>
      </c>
      <c r="L632" s="85" t="s">
        <v>7039</v>
      </c>
      <c r="M632" s="85" t="s">
        <v>7040</v>
      </c>
      <c r="N632" s="85">
        <v>80111700</v>
      </c>
      <c r="O632" s="85" t="s">
        <v>7041</v>
      </c>
      <c r="P632" s="85" t="s">
        <v>7042</v>
      </c>
      <c r="Q632" s="85">
        <v>1415</v>
      </c>
      <c r="R632" s="89">
        <v>46037</v>
      </c>
      <c r="S632" s="85">
        <v>2028</v>
      </c>
      <c r="T632" s="89">
        <v>46059</v>
      </c>
      <c r="U632" s="85" t="s">
        <v>1859</v>
      </c>
      <c r="V632" s="85" t="s">
        <v>135</v>
      </c>
      <c r="W632" s="85" t="s">
        <v>136</v>
      </c>
      <c r="X632" s="85">
        <v>1</v>
      </c>
      <c r="Y632" s="85" t="s">
        <v>7043</v>
      </c>
      <c r="Z632" s="85" t="s">
        <v>7039</v>
      </c>
      <c r="AA632" s="85" t="s">
        <v>138</v>
      </c>
      <c r="AB632" s="85" t="s">
        <v>139</v>
      </c>
      <c r="AC632" s="85" t="s">
        <v>203</v>
      </c>
      <c r="AD632" s="85"/>
      <c r="AE632" s="85">
        <v>1026276983</v>
      </c>
      <c r="AF632" s="85">
        <v>5</v>
      </c>
      <c r="AG632" s="89">
        <v>33442</v>
      </c>
      <c r="AH632" s="85" t="s">
        <v>7044</v>
      </c>
      <c r="AI632" s="85"/>
      <c r="AJ632" s="92" t="e">
        <v>#N/A</v>
      </c>
      <c r="AK632" s="85" t="s">
        <v>7045</v>
      </c>
      <c r="AL632" s="85" t="s">
        <v>189</v>
      </c>
      <c r="AM632" s="85" t="s">
        <v>222</v>
      </c>
      <c r="AN632" s="85" t="s">
        <v>1863</v>
      </c>
      <c r="AO632" s="85">
        <v>93376179</v>
      </c>
      <c r="AP632" s="85" t="s">
        <v>1864</v>
      </c>
      <c r="AQ632" s="85"/>
      <c r="AR632" s="85"/>
      <c r="AS632" s="89">
        <v>46062</v>
      </c>
      <c r="AT632" s="85"/>
      <c r="AU632" s="85"/>
      <c r="AV632" s="85"/>
      <c r="AW632" s="85"/>
      <c r="AX632" s="85" t="s">
        <v>1865</v>
      </c>
      <c r="AY632" s="85" t="s">
        <v>147</v>
      </c>
      <c r="AZ632" s="105">
        <v>46051</v>
      </c>
      <c r="BA632" s="105">
        <v>46051</v>
      </c>
      <c r="BB632" s="115">
        <v>46432000</v>
      </c>
      <c r="BC632" s="105">
        <v>46059</v>
      </c>
      <c r="BD632" s="105">
        <v>46300</v>
      </c>
      <c r="BE632" s="105">
        <f t="shared" si="26"/>
        <v>46300</v>
      </c>
      <c r="BF632" s="122"/>
      <c r="BG632" s="85" t="s">
        <v>929</v>
      </c>
      <c r="BH632" s="110">
        <v>5804000</v>
      </c>
      <c r="BI632" s="85"/>
      <c r="BJ632" s="85"/>
      <c r="BK632" s="85"/>
      <c r="BL632" s="85"/>
      <c r="BM632" s="85"/>
      <c r="BN632" s="85"/>
      <c r="BO632" s="85"/>
      <c r="BP632" s="85"/>
      <c r="BQ632" s="85"/>
      <c r="BR632" s="85"/>
      <c r="BS632" s="85"/>
      <c r="BT632" s="85"/>
      <c r="BU632" s="85"/>
      <c r="BV632" s="85"/>
      <c r="BW632" s="85"/>
      <c r="BX632" s="85"/>
      <c r="BY632" s="85"/>
      <c r="BZ632" s="85"/>
      <c r="CA632" s="85"/>
      <c r="CB632" s="85"/>
      <c r="CC632" s="85"/>
      <c r="CD632" s="85"/>
      <c r="CE632" s="85"/>
      <c r="CF632" s="85"/>
      <c r="CG632" s="85"/>
      <c r="CH632" s="85"/>
      <c r="CI632" s="85"/>
      <c r="CJ632" s="85"/>
      <c r="CK632" s="85"/>
      <c r="CL632" s="85">
        <v>0</v>
      </c>
      <c r="CM632" s="110">
        <v>46432000</v>
      </c>
      <c r="CN632" s="85"/>
      <c r="CO632" s="89">
        <v>46300</v>
      </c>
      <c r="CP632" s="89">
        <f t="shared" si="24"/>
        <v>46480</v>
      </c>
      <c r="CQ632" s="115">
        <v>46432000</v>
      </c>
      <c r="CR632" s="85" t="s">
        <v>223</v>
      </c>
      <c r="CS632" s="89">
        <v>46058</v>
      </c>
      <c r="CT632" s="128">
        <v>1146101106925</v>
      </c>
      <c r="CU632" s="85"/>
      <c r="CV632" s="85"/>
      <c r="CW632" s="85" t="s">
        <v>7046</v>
      </c>
      <c r="CX632" s="85" t="s">
        <v>203</v>
      </c>
      <c r="CY632" s="85" t="s">
        <v>7047</v>
      </c>
      <c r="CZ632" s="85">
        <v>2456</v>
      </c>
      <c r="DA632" s="85" t="s">
        <v>1868</v>
      </c>
      <c r="DB632" s="85">
        <v>5</v>
      </c>
      <c r="DC632" s="85" t="s">
        <v>153</v>
      </c>
      <c r="DD632" s="85"/>
      <c r="DE632" s="85"/>
      <c r="DF632" s="85"/>
      <c r="DG632" s="85"/>
      <c r="DH632" s="85"/>
      <c r="DI632" s="85"/>
      <c r="DJ632" s="85"/>
      <c r="DK632" s="85"/>
      <c r="DL632" s="85"/>
      <c r="DM632" s="85"/>
      <c r="DN632" s="85"/>
      <c r="DO632" s="85"/>
      <c r="DP632" s="85"/>
      <c r="DQ632" s="85"/>
      <c r="DR632" s="85"/>
      <c r="DS632" s="85"/>
      <c r="DT632" s="86"/>
      <c r="DU632" s="81"/>
      <c r="DV632" s="72"/>
      <c r="DW632" s="72"/>
      <c r="DX632" s="72"/>
      <c r="DY632" s="72"/>
      <c r="DZ632" s="74"/>
      <c r="EA632" s="68"/>
      <c r="EB632" s="68"/>
      <c r="EC632" s="68"/>
      <c r="ED632" s="68"/>
      <c r="EE632" s="68"/>
      <c r="EF632" s="68"/>
      <c r="EG632" s="68"/>
      <c r="EH632" s="68"/>
      <c r="EI632" s="68"/>
      <c r="EJ632" s="68"/>
      <c r="EK632" s="68"/>
    </row>
    <row r="633" spans="1:141" ht="30" customHeight="1">
      <c r="A633" s="3" t="s">
        <v>6255</v>
      </c>
      <c r="B633" s="84">
        <v>2026</v>
      </c>
      <c r="C633" s="85" t="s">
        <v>7048</v>
      </c>
      <c r="D633" s="85"/>
      <c r="E633" s="85" t="s">
        <v>125</v>
      </c>
      <c r="F633" s="85">
        <v>147458</v>
      </c>
      <c r="G633" s="89">
        <v>46038</v>
      </c>
      <c r="H633" s="85" t="s">
        <v>6945</v>
      </c>
      <c r="I633" s="85" t="s">
        <v>7049</v>
      </c>
      <c r="J633" s="92" t="s">
        <v>7050</v>
      </c>
      <c r="K633" s="92" t="s">
        <v>7051</v>
      </c>
      <c r="L633" s="85" t="s">
        <v>7052</v>
      </c>
      <c r="M633" s="85" t="s">
        <v>6950</v>
      </c>
      <c r="N633" s="85">
        <v>80111700</v>
      </c>
      <c r="O633" s="85" t="s">
        <v>6951</v>
      </c>
      <c r="P633" s="85" t="s">
        <v>7053</v>
      </c>
      <c r="Q633" s="85">
        <v>188</v>
      </c>
      <c r="R633" s="89">
        <v>46031</v>
      </c>
      <c r="S633" s="85">
        <v>1963</v>
      </c>
      <c r="T633" s="89">
        <v>46055</v>
      </c>
      <c r="U633" s="85" t="s">
        <v>4542</v>
      </c>
      <c r="V633" s="85" t="s">
        <v>135</v>
      </c>
      <c r="W633" s="85" t="s">
        <v>136</v>
      </c>
      <c r="X633" s="85">
        <v>1</v>
      </c>
      <c r="Y633" s="85" t="s">
        <v>6953</v>
      </c>
      <c r="Z633" s="85" t="s">
        <v>7052</v>
      </c>
      <c r="AA633" s="85" t="s">
        <v>138</v>
      </c>
      <c r="AB633" s="85" t="s">
        <v>139</v>
      </c>
      <c r="AC633" s="85" t="s">
        <v>203</v>
      </c>
      <c r="AD633" s="85"/>
      <c r="AE633" s="85">
        <v>1077874323</v>
      </c>
      <c r="AF633" s="85">
        <v>5</v>
      </c>
      <c r="AG633" s="89">
        <v>35618</v>
      </c>
      <c r="AH633" s="85" t="s">
        <v>7054</v>
      </c>
      <c r="AI633" s="85"/>
      <c r="AJ633" s="92">
        <v>3142275121</v>
      </c>
      <c r="AK633" s="85" t="s">
        <v>7055</v>
      </c>
      <c r="AL633" s="85" t="s">
        <v>642</v>
      </c>
      <c r="AM633" s="85" t="s">
        <v>385</v>
      </c>
      <c r="AN633" s="85" t="s">
        <v>4826</v>
      </c>
      <c r="AO633" s="85">
        <v>52371623</v>
      </c>
      <c r="AP633" s="85" t="s">
        <v>4827</v>
      </c>
      <c r="AQ633" s="85"/>
      <c r="AR633" s="85"/>
      <c r="AS633" s="89">
        <v>46062</v>
      </c>
      <c r="AT633" s="85"/>
      <c r="AU633" s="85"/>
      <c r="AV633" s="85"/>
      <c r="AW633" s="85"/>
      <c r="AX633" s="85" t="s">
        <v>4828</v>
      </c>
      <c r="AY633" s="85" t="s">
        <v>147</v>
      </c>
      <c r="AZ633" s="105">
        <v>46050</v>
      </c>
      <c r="BA633" s="105">
        <v>46051</v>
      </c>
      <c r="BB633" s="115">
        <v>46432000</v>
      </c>
      <c r="BC633" s="105">
        <v>46056</v>
      </c>
      <c r="BD633" s="105">
        <v>46297</v>
      </c>
      <c r="BE633" s="105">
        <f t="shared" si="26"/>
        <v>46297</v>
      </c>
      <c r="BF633" s="122"/>
      <c r="BG633" s="85" t="s">
        <v>929</v>
      </c>
      <c r="BH633" s="110">
        <v>5804000</v>
      </c>
      <c r="BI633" s="85"/>
      <c r="BJ633" s="85"/>
      <c r="BK633" s="85"/>
      <c r="BL633" s="85"/>
      <c r="BM633" s="85"/>
      <c r="BN633" s="85"/>
      <c r="BO633" s="85"/>
      <c r="BP633" s="85"/>
      <c r="BQ633" s="85"/>
      <c r="BR633" s="85"/>
      <c r="BS633" s="85"/>
      <c r="BT633" s="85"/>
      <c r="BU633" s="85"/>
      <c r="BV633" s="85"/>
      <c r="BW633" s="85"/>
      <c r="BX633" s="85"/>
      <c r="BY633" s="85"/>
      <c r="BZ633" s="85"/>
      <c r="CA633" s="85"/>
      <c r="CB633" s="85"/>
      <c r="CC633" s="85"/>
      <c r="CD633" s="85"/>
      <c r="CE633" s="85"/>
      <c r="CF633" s="85"/>
      <c r="CG633" s="85"/>
      <c r="CH633" s="85"/>
      <c r="CI633" s="85"/>
      <c r="CJ633" s="85"/>
      <c r="CK633" s="85"/>
      <c r="CL633" s="85">
        <v>0</v>
      </c>
      <c r="CM633" s="110">
        <v>46432000</v>
      </c>
      <c r="CN633" s="85"/>
      <c r="CO633" s="89">
        <v>46297</v>
      </c>
      <c r="CP633" s="89">
        <f t="shared" si="24"/>
        <v>46477</v>
      </c>
      <c r="CQ633" s="115">
        <v>46432000</v>
      </c>
      <c r="CR633" s="85" t="s">
        <v>149</v>
      </c>
      <c r="CS633" s="89">
        <v>46052</v>
      </c>
      <c r="CT633" s="128">
        <v>1446101168425</v>
      </c>
      <c r="CU633" s="85"/>
      <c r="CV633" s="85"/>
      <c r="CW633" s="85" t="s">
        <v>6956</v>
      </c>
      <c r="CX633" s="85" t="s">
        <v>203</v>
      </c>
      <c r="CY633" s="85" t="s">
        <v>957</v>
      </c>
      <c r="CZ633" s="85">
        <v>2813</v>
      </c>
      <c r="DA633" s="85" t="s">
        <v>4550</v>
      </c>
      <c r="DB633" s="85">
        <v>5</v>
      </c>
      <c r="DC633" s="85" t="s">
        <v>153</v>
      </c>
      <c r="DD633" s="85"/>
      <c r="DE633" s="85"/>
      <c r="DF633" s="85"/>
      <c r="DG633" s="85"/>
      <c r="DH633" s="85"/>
      <c r="DI633" s="85"/>
      <c r="DJ633" s="85"/>
      <c r="DK633" s="85"/>
      <c r="DL633" s="85"/>
      <c r="DM633" s="85"/>
      <c r="DN633" s="85"/>
      <c r="DO633" s="85"/>
      <c r="DP633" s="85"/>
      <c r="DQ633" s="85"/>
      <c r="DR633" s="85"/>
      <c r="DS633" s="85"/>
      <c r="DT633" s="86"/>
      <c r="DU633" s="81"/>
      <c r="DV633" s="72"/>
      <c r="DW633" s="72"/>
      <c r="DX633" s="72"/>
      <c r="DY633" s="72"/>
      <c r="DZ633" s="74"/>
      <c r="EA633" s="68"/>
      <c r="EB633" s="68"/>
      <c r="EC633" s="68"/>
      <c r="ED633" s="68"/>
      <c r="EE633" s="68"/>
      <c r="EF633" s="68"/>
      <c r="EG633" s="68"/>
      <c r="EH633" s="68"/>
      <c r="EI633" s="68"/>
      <c r="EJ633" s="68"/>
      <c r="EK633" s="68"/>
    </row>
    <row r="634" spans="1:141" ht="30" customHeight="1">
      <c r="A634" s="3" t="s">
        <v>6255</v>
      </c>
      <c r="B634" s="84">
        <v>2026</v>
      </c>
      <c r="C634" s="85" t="s">
        <v>7056</v>
      </c>
      <c r="D634" s="85"/>
      <c r="E634" s="85" t="s">
        <v>125</v>
      </c>
      <c r="F634" s="85">
        <v>145419</v>
      </c>
      <c r="G634" s="89">
        <v>46030</v>
      </c>
      <c r="H634" s="85" t="s">
        <v>4726</v>
      </c>
      <c r="I634" s="85" t="s">
        <v>7057</v>
      </c>
      <c r="J634" s="92" t="s">
        <v>7058</v>
      </c>
      <c r="K634" s="92" t="s">
        <v>7059</v>
      </c>
      <c r="L634" s="85" t="s">
        <v>7060</v>
      </c>
      <c r="M634" s="85" t="s">
        <v>4731</v>
      </c>
      <c r="N634" s="85">
        <v>80111700</v>
      </c>
      <c r="O634" s="85" t="s">
        <v>4732</v>
      </c>
      <c r="P634" s="85" t="s">
        <v>7061</v>
      </c>
      <c r="Q634" s="85">
        <v>35</v>
      </c>
      <c r="R634" s="89">
        <v>46028</v>
      </c>
      <c r="S634" s="85">
        <v>1977</v>
      </c>
      <c r="T634" s="89">
        <v>46055</v>
      </c>
      <c r="U634" s="85" t="s">
        <v>134</v>
      </c>
      <c r="V634" s="85" t="s">
        <v>135</v>
      </c>
      <c r="W634" s="85" t="s">
        <v>136</v>
      </c>
      <c r="X634" s="85">
        <v>1</v>
      </c>
      <c r="Y634" s="85" t="s">
        <v>4734</v>
      </c>
      <c r="Z634" s="85" t="s">
        <v>7060</v>
      </c>
      <c r="AA634" s="85" t="s">
        <v>138</v>
      </c>
      <c r="AB634" s="85" t="s">
        <v>164</v>
      </c>
      <c r="AC634" s="85" t="s">
        <v>203</v>
      </c>
      <c r="AD634" s="85"/>
      <c r="AE634" s="85">
        <v>1019120770</v>
      </c>
      <c r="AF634" s="85">
        <v>8</v>
      </c>
      <c r="AG634" s="89">
        <v>35258</v>
      </c>
      <c r="AH634" s="85" t="s">
        <v>7062</v>
      </c>
      <c r="AI634" s="85"/>
      <c r="AJ634" s="92" t="e">
        <v>#N/A</v>
      </c>
      <c r="AK634" s="85" t="s">
        <v>7063</v>
      </c>
      <c r="AL634" s="85" t="s">
        <v>143</v>
      </c>
      <c r="AM634" s="85" t="s">
        <v>144</v>
      </c>
      <c r="AN634" s="85" t="s">
        <v>4646</v>
      </c>
      <c r="AO634" s="85">
        <v>80912935</v>
      </c>
      <c r="AP634" s="85" t="s">
        <v>4647</v>
      </c>
      <c r="AQ634" s="85"/>
      <c r="AR634" s="85"/>
      <c r="AS634" s="89">
        <v>46062</v>
      </c>
      <c r="AT634" s="85"/>
      <c r="AU634" s="85"/>
      <c r="AV634" s="85"/>
      <c r="AW634" s="85"/>
      <c r="AX634" s="85" t="s">
        <v>4648</v>
      </c>
      <c r="AY634" s="85" t="s">
        <v>147</v>
      </c>
      <c r="AZ634" s="105">
        <v>46036</v>
      </c>
      <c r="BA634" s="105">
        <v>46052</v>
      </c>
      <c r="BB634" s="115">
        <v>87109000</v>
      </c>
      <c r="BC634" s="105">
        <v>46055</v>
      </c>
      <c r="BD634" s="105">
        <v>46387</v>
      </c>
      <c r="BE634" s="105">
        <f t="shared" si="26"/>
        <v>46387</v>
      </c>
      <c r="BF634" s="122"/>
      <c r="BG634" s="85" t="s">
        <v>148</v>
      </c>
      <c r="BH634" s="110">
        <v>7919000</v>
      </c>
      <c r="BI634" s="85"/>
      <c r="BJ634" s="85"/>
      <c r="BK634" s="85"/>
      <c r="BL634" s="85"/>
      <c r="BM634" s="85"/>
      <c r="BN634" s="85"/>
      <c r="BO634" s="85"/>
      <c r="BP634" s="85"/>
      <c r="BQ634" s="85"/>
      <c r="BR634" s="85"/>
      <c r="BS634" s="85"/>
      <c r="BT634" s="85"/>
      <c r="BU634" s="85"/>
      <c r="BV634" s="85"/>
      <c r="BW634" s="85"/>
      <c r="BX634" s="85"/>
      <c r="BY634" s="85"/>
      <c r="BZ634" s="85"/>
      <c r="CA634" s="85"/>
      <c r="CB634" s="85"/>
      <c r="CC634" s="85"/>
      <c r="CD634" s="85"/>
      <c r="CE634" s="85"/>
      <c r="CF634" s="85"/>
      <c r="CG634" s="85"/>
      <c r="CH634" s="85"/>
      <c r="CI634" s="85"/>
      <c r="CJ634" s="85"/>
      <c r="CK634" s="85"/>
      <c r="CL634" s="85">
        <v>0</v>
      </c>
      <c r="CM634" s="110">
        <v>87109000</v>
      </c>
      <c r="CN634" s="85"/>
      <c r="CO634" s="89">
        <v>46387</v>
      </c>
      <c r="CP634" s="89">
        <f t="shared" si="24"/>
        <v>46567</v>
      </c>
      <c r="CQ634" s="115">
        <v>87109000</v>
      </c>
      <c r="CR634" s="85" t="s">
        <v>223</v>
      </c>
      <c r="CS634" s="89">
        <v>46052</v>
      </c>
      <c r="CT634" s="128">
        <v>1446101168847</v>
      </c>
      <c r="CU634" s="85"/>
      <c r="CV634" s="85"/>
      <c r="CW634" s="85" t="s">
        <v>4737</v>
      </c>
      <c r="CX634" s="85" t="s">
        <v>203</v>
      </c>
      <c r="CY634" s="85" t="s">
        <v>2137</v>
      </c>
      <c r="CZ634" s="85">
        <v>2537</v>
      </c>
      <c r="DA634" s="85" t="s">
        <v>152</v>
      </c>
      <c r="DB634" s="85">
        <v>1</v>
      </c>
      <c r="DC634" s="85" t="s">
        <v>153</v>
      </c>
      <c r="DD634" s="85"/>
      <c r="DE634" s="85"/>
      <c r="DF634" s="85"/>
      <c r="DG634" s="85"/>
      <c r="DH634" s="85"/>
      <c r="DI634" s="85"/>
      <c r="DJ634" s="85"/>
      <c r="DK634" s="85"/>
      <c r="DL634" s="85"/>
      <c r="DM634" s="85"/>
      <c r="DN634" s="85"/>
      <c r="DO634" s="85"/>
      <c r="DP634" s="85"/>
      <c r="DQ634" s="85"/>
      <c r="DR634" s="85"/>
      <c r="DS634" s="85"/>
      <c r="DT634" s="86"/>
      <c r="DU634" s="81"/>
      <c r="DV634" s="72"/>
      <c r="DW634" s="72"/>
      <c r="DX634" s="72"/>
      <c r="DY634" s="72"/>
      <c r="DZ634" s="74"/>
      <c r="EA634" s="68"/>
      <c r="EB634" s="68"/>
      <c r="EC634" s="68"/>
      <c r="ED634" s="68"/>
      <c r="EE634" s="68"/>
      <c r="EF634" s="68"/>
      <c r="EG634" s="68"/>
      <c r="EH634" s="68"/>
      <c r="EI634" s="68"/>
      <c r="EJ634" s="68"/>
      <c r="EK634" s="68"/>
    </row>
    <row r="635" spans="1:141" ht="30" customHeight="1">
      <c r="A635" s="3" t="s">
        <v>6255</v>
      </c>
      <c r="B635" s="84">
        <v>2026</v>
      </c>
      <c r="C635" s="85" t="s">
        <v>7064</v>
      </c>
      <c r="D635" s="85"/>
      <c r="E635" s="85" t="s">
        <v>125</v>
      </c>
      <c r="F635" s="85">
        <v>146631</v>
      </c>
      <c r="G635" s="89">
        <v>46030</v>
      </c>
      <c r="H635" s="85" t="s">
        <v>3380</v>
      </c>
      <c r="I635" s="85" t="s">
        <v>7065</v>
      </c>
      <c r="J635" s="92" t="s">
        <v>7066</v>
      </c>
      <c r="K635" s="92" t="s">
        <v>7067</v>
      </c>
      <c r="L635" s="85" t="s">
        <v>7068</v>
      </c>
      <c r="M635" s="85" t="s">
        <v>3385</v>
      </c>
      <c r="N635" s="85">
        <v>80111700</v>
      </c>
      <c r="O635" s="85" t="s">
        <v>3386</v>
      </c>
      <c r="P635" s="85" t="s">
        <v>7069</v>
      </c>
      <c r="Q635" s="85">
        <v>2134</v>
      </c>
      <c r="R635" s="89">
        <v>46041</v>
      </c>
      <c r="S635" s="85">
        <v>1974</v>
      </c>
      <c r="T635" s="89">
        <v>46055</v>
      </c>
      <c r="U635" s="85" t="s">
        <v>3112</v>
      </c>
      <c r="V635" s="85" t="s">
        <v>135</v>
      </c>
      <c r="W635" s="85" t="s">
        <v>136</v>
      </c>
      <c r="X635" s="85">
        <v>1</v>
      </c>
      <c r="Y635" s="85" t="s">
        <v>3388</v>
      </c>
      <c r="Z635" s="85" t="s">
        <v>7068</v>
      </c>
      <c r="AA635" s="85" t="s">
        <v>138</v>
      </c>
      <c r="AB635" s="85" t="s">
        <v>139</v>
      </c>
      <c r="AC635" s="85" t="s">
        <v>203</v>
      </c>
      <c r="AD635" s="85"/>
      <c r="AE635" s="85">
        <v>1130589740</v>
      </c>
      <c r="AF635" s="85">
        <v>3</v>
      </c>
      <c r="AG635" s="89">
        <v>31774</v>
      </c>
      <c r="AH635" s="85" t="s">
        <v>7070</v>
      </c>
      <c r="AI635" s="85"/>
      <c r="AJ635" s="92" t="e">
        <v>#N/A</v>
      </c>
      <c r="AK635" s="85" t="s">
        <v>7071</v>
      </c>
      <c r="AL635" s="85" t="s">
        <v>189</v>
      </c>
      <c r="AM635" s="85" t="s">
        <v>301</v>
      </c>
      <c r="AN635" s="85" t="s">
        <v>2984</v>
      </c>
      <c r="AO635" s="85">
        <v>1063481921</v>
      </c>
      <c r="AP635" s="85" t="s">
        <v>3007</v>
      </c>
      <c r="AQ635" s="85"/>
      <c r="AR635" s="85"/>
      <c r="AS635" s="89">
        <v>46062</v>
      </c>
      <c r="AT635" s="85"/>
      <c r="AU635" s="85"/>
      <c r="AV635" s="85"/>
      <c r="AW635" s="85"/>
      <c r="AX635" s="85" t="s">
        <v>3008</v>
      </c>
      <c r="AY635" s="85" t="s">
        <v>147</v>
      </c>
      <c r="AZ635" s="105">
        <v>46042</v>
      </c>
      <c r="BA635" s="105">
        <v>46051</v>
      </c>
      <c r="BB635" s="115">
        <v>40920000</v>
      </c>
      <c r="BC635" s="105">
        <v>46055</v>
      </c>
      <c r="BD635" s="105">
        <v>46296</v>
      </c>
      <c r="BE635" s="105">
        <f t="shared" si="26"/>
        <v>46296</v>
      </c>
      <c r="BF635" s="122"/>
      <c r="BG635" s="85" t="s">
        <v>929</v>
      </c>
      <c r="BH635" s="110">
        <v>5115000</v>
      </c>
      <c r="BI635" s="85"/>
      <c r="BJ635" s="85"/>
      <c r="BK635" s="85"/>
      <c r="BL635" s="85"/>
      <c r="BM635" s="85"/>
      <c r="BN635" s="85"/>
      <c r="BO635" s="85"/>
      <c r="BP635" s="85"/>
      <c r="BQ635" s="85"/>
      <c r="BR635" s="85"/>
      <c r="BS635" s="85"/>
      <c r="BT635" s="85"/>
      <c r="BU635" s="85"/>
      <c r="BV635" s="85"/>
      <c r="BW635" s="85"/>
      <c r="BX635" s="85"/>
      <c r="BY635" s="85"/>
      <c r="BZ635" s="85"/>
      <c r="CA635" s="85"/>
      <c r="CB635" s="85"/>
      <c r="CC635" s="85"/>
      <c r="CD635" s="85"/>
      <c r="CE635" s="85"/>
      <c r="CF635" s="85"/>
      <c r="CG635" s="85"/>
      <c r="CH635" s="85"/>
      <c r="CI635" s="85"/>
      <c r="CJ635" s="85"/>
      <c r="CK635" s="85"/>
      <c r="CL635" s="85">
        <v>0</v>
      </c>
      <c r="CM635" s="110">
        <v>40920000</v>
      </c>
      <c r="CN635" s="85"/>
      <c r="CO635" s="89">
        <v>46296</v>
      </c>
      <c r="CP635" s="89">
        <f t="shared" si="24"/>
        <v>46476</v>
      </c>
      <c r="CQ635" s="115">
        <v>40920000</v>
      </c>
      <c r="CR635" s="85" t="s">
        <v>149</v>
      </c>
      <c r="CS635" s="89">
        <v>46052</v>
      </c>
      <c r="CT635" s="128">
        <v>1444101256198</v>
      </c>
      <c r="CU635" s="85"/>
      <c r="CV635" s="85"/>
      <c r="CW635" s="85" t="s">
        <v>3391</v>
      </c>
      <c r="CX635" s="85" t="s">
        <v>203</v>
      </c>
      <c r="CY635" s="85" t="s">
        <v>957</v>
      </c>
      <c r="CZ635" s="85">
        <v>2442</v>
      </c>
      <c r="DA635" s="85" t="s">
        <v>3118</v>
      </c>
      <c r="DB635" s="85">
        <v>5</v>
      </c>
      <c r="DC635" s="85" t="s">
        <v>153</v>
      </c>
      <c r="DD635" s="85"/>
      <c r="DE635" s="85"/>
      <c r="DF635" s="85"/>
      <c r="DG635" s="85"/>
      <c r="DH635" s="85"/>
      <c r="DI635" s="85"/>
      <c r="DJ635" s="85"/>
      <c r="DK635" s="85"/>
      <c r="DL635" s="85"/>
      <c r="DM635" s="85"/>
      <c r="DN635" s="85"/>
      <c r="DO635" s="85"/>
      <c r="DP635" s="85"/>
      <c r="DQ635" s="85"/>
      <c r="DR635" s="85"/>
      <c r="DS635" s="85"/>
      <c r="DT635" s="86"/>
      <c r="DU635" s="81"/>
      <c r="DV635" s="72"/>
      <c r="DW635" s="72"/>
      <c r="DX635" s="72"/>
      <c r="DY635" s="72"/>
      <c r="DZ635" s="74"/>
      <c r="EA635" s="68"/>
      <c r="EB635" s="68"/>
      <c r="EC635" s="68"/>
      <c r="ED635" s="68"/>
      <c r="EE635" s="68"/>
      <c r="EF635" s="68"/>
      <c r="EG635" s="68"/>
      <c r="EH635" s="68"/>
      <c r="EI635" s="68"/>
      <c r="EJ635" s="68"/>
      <c r="EK635" s="68"/>
    </row>
    <row r="636" spans="1:141" ht="30" customHeight="1">
      <c r="A636" s="3" t="s">
        <v>6255</v>
      </c>
      <c r="B636" s="84">
        <v>2026</v>
      </c>
      <c r="C636" s="85" t="s">
        <v>7072</v>
      </c>
      <c r="D636" s="85"/>
      <c r="E636" s="85" t="s">
        <v>125</v>
      </c>
      <c r="F636" s="85">
        <v>153247</v>
      </c>
      <c r="G636" s="89">
        <v>46039</v>
      </c>
      <c r="H636" s="85" t="s">
        <v>7073</v>
      </c>
      <c r="I636" s="85" t="s">
        <v>7074</v>
      </c>
      <c r="J636" s="92" t="s">
        <v>7075</v>
      </c>
      <c r="K636" s="92" t="s">
        <v>7076</v>
      </c>
      <c r="L636" s="85" t="s">
        <v>7077</v>
      </c>
      <c r="M636" s="85" t="s">
        <v>7078</v>
      </c>
      <c r="N636" s="85">
        <v>80111700</v>
      </c>
      <c r="O636" s="85" t="s">
        <v>7079</v>
      </c>
      <c r="P636" s="85" t="s">
        <v>7080</v>
      </c>
      <c r="Q636" s="85">
        <v>2160</v>
      </c>
      <c r="R636" s="89">
        <v>46048</v>
      </c>
      <c r="S636" s="85">
        <v>1975</v>
      </c>
      <c r="T636" s="89">
        <v>46055</v>
      </c>
      <c r="U636" s="85" t="s">
        <v>134</v>
      </c>
      <c r="V636" s="85" t="s">
        <v>135</v>
      </c>
      <c r="W636" s="85" t="s">
        <v>136</v>
      </c>
      <c r="X636" s="85">
        <v>1</v>
      </c>
      <c r="Y636" s="85" t="s">
        <v>7081</v>
      </c>
      <c r="Z636" s="85" t="s">
        <v>7077</v>
      </c>
      <c r="AA636" s="85" t="s">
        <v>138</v>
      </c>
      <c r="AB636" s="85" t="s">
        <v>139</v>
      </c>
      <c r="AC636" s="85" t="s">
        <v>203</v>
      </c>
      <c r="AD636" s="85"/>
      <c r="AE636" s="85">
        <v>1012378909</v>
      </c>
      <c r="AF636" s="85">
        <v>7</v>
      </c>
      <c r="AG636" s="89">
        <v>33409</v>
      </c>
      <c r="AH636" s="85" t="s">
        <v>7082</v>
      </c>
      <c r="AI636" s="85"/>
      <c r="AJ636" s="92" t="e">
        <v>#N/A</v>
      </c>
      <c r="AK636" s="85" t="s">
        <v>7083</v>
      </c>
      <c r="AL636" s="85" t="s">
        <v>271</v>
      </c>
      <c r="AM636" s="85" t="s">
        <v>385</v>
      </c>
      <c r="AN636" s="85" t="s">
        <v>5340</v>
      </c>
      <c r="AO636" s="85">
        <v>1110505661</v>
      </c>
      <c r="AP636" s="85" t="s">
        <v>5341</v>
      </c>
      <c r="AQ636" s="85"/>
      <c r="AR636" s="85"/>
      <c r="AS636" s="89">
        <v>46062</v>
      </c>
      <c r="AT636" s="85"/>
      <c r="AU636" s="85"/>
      <c r="AV636" s="85"/>
      <c r="AW636" s="85"/>
      <c r="AX636" s="85" t="s">
        <v>5342</v>
      </c>
      <c r="AY636" s="85" t="s">
        <v>147</v>
      </c>
      <c r="AZ636" s="105">
        <v>46051</v>
      </c>
      <c r="BA636" s="105">
        <v>46052</v>
      </c>
      <c r="BB636" s="115">
        <v>46432000</v>
      </c>
      <c r="BC636" s="105">
        <v>46056</v>
      </c>
      <c r="BD636" s="105">
        <v>46297</v>
      </c>
      <c r="BE636" s="105">
        <f t="shared" si="26"/>
        <v>46297</v>
      </c>
      <c r="BF636" s="122"/>
      <c r="BG636" s="85" t="s">
        <v>929</v>
      </c>
      <c r="BH636" s="110">
        <v>5804000</v>
      </c>
      <c r="BI636" s="85"/>
      <c r="BJ636" s="85"/>
      <c r="BK636" s="85"/>
      <c r="BL636" s="85"/>
      <c r="BM636" s="85"/>
      <c r="BN636" s="85"/>
      <c r="BO636" s="85"/>
      <c r="BP636" s="85"/>
      <c r="BQ636" s="85"/>
      <c r="BR636" s="85"/>
      <c r="BS636" s="85"/>
      <c r="BT636" s="85"/>
      <c r="BU636" s="85"/>
      <c r="BV636" s="85"/>
      <c r="BW636" s="85"/>
      <c r="BX636" s="85"/>
      <c r="BY636" s="85"/>
      <c r="BZ636" s="85"/>
      <c r="CA636" s="85"/>
      <c r="CB636" s="85"/>
      <c r="CC636" s="85"/>
      <c r="CD636" s="85"/>
      <c r="CE636" s="85"/>
      <c r="CF636" s="85"/>
      <c r="CG636" s="85"/>
      <c r="CH636" s="85"/>
      <c r="CI636" s="85"/>
      <c r="CJ636" s="85"/>
      <c r="CK636" s="85"/>
      <c r="CL636" s="85">
        <v>0</v>
      </c>
      <c r="CM636" s="110">
        <v>46432000</v>
      </c>
      <c r="CN636" s="85"/>
      <c r="CO636" s="89">
        <v>46297</v>
      </c>
      <c r="CP636" s="89">
        <f t="shared" si="24"/>
        <v>46477</v>
      </c>
      <c r="CQ636" s="115">
        <v>46432000</v>
      </c>
      <c r="CR636" s="85" t="s">
        <v>4122</v>
      </c>
      <c r="CS636" s="89">
        <v>46052</v>
      </c>
      <c r="CT636" s="128">
        <v>2546101049209</v>
      </c>
      <c r="CU636" s="85"/>
      <c r="CV636" s="85"/>
      <c r="CW636" s="85" t="s">
        <v>7084</v>
      </c>
      <c r="CX636" s="85" t="s">
        <v>203</v>
      </c>
      <c r="CY636" s="85" t="s">
        <v>957</v>
      </c>
      <c r="CZ636" s="85">
        <v>2537</v>
      </c>
      <c r="DA636" s="85" t="s">
        <v>152</v>
      </c>
      <c r="DB636" s="85">
        <v>5</v>
      </c>
      <c r="DC636" s="85" t="s">
        <v>153</v>
      </c>
      <c r="DD636" s="85"/>
      <c r="DE636" s="85"/>
      <c r="DF636" s="85"/>
      <c r="DG636" s="85"/>
      <c r="DH636" s="85"/>
      <c r="DI636" s="85"/>
      <c r="DJ636" s="85"/>
      <c r="DK636" s="85"/>
      <c r="DL636" s="85"/>
      <c r="DM636" s="85"/>
      <c r="DN636" s="85"/>
      <c r="DO636" s="85"/>
      <c r="DP636" s="85"/>
      <c r="DQ636" s="85"/>
      <c r="DR636" s="85"/>
      <c r="DS636" s="85"/>
      <c r="DT636" s="86"/>
      <c r="DU636" s="81"/>
      <c r="DV636" s="72"/>
      <c r="DW636" s="72"/>
      <c r="DX636" s="72"/>
      <c r="DY636" s="72"/>
      <c r="DZ636" s="74"/>
      <c r="EA636" s="68"/>
      <c r="EB636" s="68"/>
      <c r="EC636" s="68"/>
      <c r="ED636" s="68"/>
      <c r="EE636" s="68"/>
      <c r="EF636" s="68"/>
      <c r="EG636" s="68"/>
      <c r="EH636" s="68"/>
      <c r="EI636" s="68"/>
      <c r="EJ636" s="68"/>
      <c r="EK636" s="68"/>
    </row>
    <row r="637" spans="1:141" ht="30" customHeight="1">
      <c r="A637" s="3" t="s">
        <v>6255</v>
      </c>
      <c r="B637" s="84">
        <v>2026</v>
      </c>
      <c r="C637" s="85" t="s">
        <v>5999</v>
      </c>
      <c r="D637" s="85"/>
      <c r="E637" s="85" t="s">
        <v>125</v>
      </c>
      <c r="F637" s="85">
        <v>145515</v>
      </c>
      <c r="G637" s="89">
        <v>46040</v>
      </c>
      <c r="H637" s="85" t="s">
        <v>2320</v>
      </c>
      <c r="I637" s="85" t="s">
        <v>7085</v>
      </c>
      <c r="J637" s="92" t="s">
        <v>7086</v>
      </c>
      <c r="K637" s="92" t="s">
        <v>7087</v>
      </c>
      <c r="L637" s="85" t="s">
        <v>7088</v>
      </c>
      <c r="M637" s="85" t="s">
        <v>2325</v>
      </c>
      <c r="N637" s="85">
        <v>80111700</v>
      </c>
      <c r="O637" s="85" t="s">
        <v>2326</v>
      </c>
      <c r="P637" s="85" t="s">
        <v>7089</v>
      </c>
      <c r="Q637" s="85">
        <v>164</v>
      </c>
      <c r="R637" s="89">
        <v>46031</v>
      </c>
      <c r="S637" s="85">
        <v>1943</v>
      </c>
      <c r="T637" s="89">
        <v>46052</v>
      </c>
      <c r="U637" s="85" t="s">
        <v>134</v>
      </c>
      <c r="V637" s="85" t="s">
        <v>135</v>
      </c>
      <c r="W637" s="85" t="s">
        <v>136</v>
      </c>
      <c r="X637" s="85">
        <v>1</v>
      </c>
      <c r="Y637" s="85" t="s">
        <v>2340</v>
      </c>
      <c r="Z637" s="85" t="s">
        <v>7088</v>
      </c>
      <c r="AA637" s="85" t="s">
        <v>138</v>
      </c>
      <c r="AB637" s="85" t="s">
        <v>139</v>
      </c>
      <c r="AC637" s="85" t="s">
        <v>203</v>
      </c>
      <c r="AD637" s="85"/>
      <c r="AE637" s="85">
        <v>1000323472</v>
      </c>
      <c r="AF637" s="85">
        <v>0</v>
      </c>
      <c r="AG637" s="89">
        <v>37028</v>
      </c>
      <c r="AH637" s="85" t="s">
        <v>7090</v>
      </c>
      <c r="AI637" s="85"/>
      <c r="AJ637" s="92" t="e">
        <v>#N/A</v>
      </c>
      <c r="AK637" s="85" t="s">
        <v>7091</v>
      </c>
      <c r="AL637" s="85" t="s">
        <v>258</v>
      </c>
      <c r="AM637" s="85" t="s">
        <v>144</v>
      </c>
      <c r="AN637" s="85" t="s">
        <v>2195</v>
      </c>
      <c r="AO637" s="85">
        <v>52804730</v>
      </c>
      <c r="AP637" s="85" t="s">
        <v>2196</v>
      </c>
      <c r="AQ637" s="85"/>
      <c r="AR637" s="85"/>
      <c r="AS637" s="89">
        <v>46062</v>
      </c>
      <c r="AT637" s="85"/>
      <c r="AU637" s="85"/>
      <c r="AV637" s="85"/>
      <c r="AW637" s="85"/>
      <c r="AX637" s="85" t="s">
        <v>2197</v>
      </c>
      <c r="AY637" s="85" t="s">
        <v>147</v>
      </c>
      <c r="AZ637" s="105">
        <v>46036</v>
      </c>
      <c r="BA637" s="105">
        <v>46051</v>
      </c>
      <c r="BB637" s="115">
        <v>46432000</v>
      </c>
      <c r="BC637" s="105">
        <v>46055</v>
      </c>
      <c r="BD637" s="105">
        <v>46296</v>
      </c>
      <c r="BE637" s="105">
        <f t="shared" si="26"/>
        <v>46296</v>
      </c>
      <c r="BF637" s="122"/>
      <c r="BG637" s="85" t="s">
        <v>929</v>
      </c>
      <c r="BH637" s="110">
        <v>5804000</v>
      </c>
      <c r="BI637" s="85"/>
      <c r="BJ637" s="85"/>
      <c r="BK637" s="85"/>
      <c r="BL637" s="85"/>
      <c r="BM637" s="85"/>
      <c r="BN637" s="85"/>
      <c r="BO637" s="85"/>
      <c r="BP637" s="85"/>
      <c r="BQ637" s="85"/>
      <c r="BR637" s="85"/>
      <c r="BS637" s="85"/>
      <c r="BT637" s="85"/>
      <c r="BU637" s="85"/>
      <c r="BV637" s="85"/>
      <c r="BW637" s="85"/>
      <c r="BX637" s="85"/>
      <c r="BY637" s="85"/>
      <c r="BZ637" s="85"/>
      <c r="CA637" s="85"/>
      <c r="CB637" s="85"/>
      <c r="CC637" s="85"/>
      <c r="CD637" s="85"/>
      <c r="CE637" s="85"/>
      <c r="CF637" s="85"/>
      <c r="CG637" s="85"/>
      <c r="CH637" s="85"/>
      <c r="CI637" s="85"/>
      <c r="CJ637" s="85"/>
      <c r="CK637" s="85"/>
      <c r="CL637" s="85">
        <v>0</v>
      </c>
      <c r="CM637" s="110">
        <v>46432000</v>
      </c>
      <c r="CN637" s="85"/>
      <c r="CO637" s="89">
        <v>46296</v>
      </c>
      <c r="CP637" s="89">
        <f t="shared" si="24"/>
        <v>46476</v>
      </c>
      <c r="CQ637" s="115">
        <v>46432000</v>
      </c>
      <c r="CR637" s="85" t="s">
        <v>223</v>
      </c>
      <c r="CS637" s="89">
        <v>46051</v>
      </c>
      <c r="CT637" s="128">
        <v>2146101137490</v>
      </c>
      <c r="CU637" s="85"/>
      <c r="CV637" s="85"/>
      <c r="CW637" s="85" t="s">
        <v>2332</v>
      </c>
      <c r="CX637" s="85" t="s">
        <v>203</v>
      </c>
      <c r="CY637" s="85" t="s">
        <v>957</v>
      </c>
      <c r="CZ637" s="85">
        <v>2537</v>
      </c>
      <c r="DA637" s="85" t="s">
        <v>152</v>
      </c>
      <c r="DB637" s="85">
        <v>5</v>
      </c>
      <c r="DC637" s="85" t="s">
        <v>153</v>
      </c>
      <c r="DD637" s="85"/>
      <c r="DE637" s="85"/>
      <c r="DF637" s="85"/>
      <c r="DG637" s="85"/>
      <c r="DH637" s="85"/>
      <c r="DI637" s="85"/>
      <c r="DJ637" s="85"/>
      <c r="DK637" s="85"/>
      <c r="DL637" s="85"/>
      <c r="DM637" s="85"/>
      <c r="DN637" s="85"/>
      <c r="DO637" s="85"/>
      <c r="DP637" s="85"/>
      <c r="DQ637" s="85"/>
      <c r="DR637" s="85"/>
      <c r="DS637" s="85"/>
      <c r="DT637" s="86"/>
      <c r="DU637" s="81"/>
      <c r="DV637" s="72"/>
      <c r="DW637" s="72"/>
      <c r="DX637" s="72"/>
      <c r="DY637" s="72"/>
      <c r="DZ637" s="74"/>
      <c r="EA637" s="68"/>
      <c r="EB637" s="68"/>
      <c r="EC637" s="68"/>
      <c r="ED637" s="68"/>
      <c r="EE637" s="68"/>
      <c r="EF637" s="68"/>
      <c r="EG637" s="68"/>
      <c r="EH637" s="68"/>
      <c r="EI637" s="68"/>
      <c r="EJ637" s="68"/>
      <c r="EK637" s="68"/>
    </row>
    <row r="638" spans="1:141" ht="30" customHeight="1">
      <c r="A638" s="3" t="s">
        <v>6255</v>
      </c>
      <c r="B638" s="84">
        <v>2026</v>
      </c>
      <c r="C638" s="85" t="s">
        <v>7092</v>
      </c>
      <c r="D638" s="85"/>
      <c r="E638" s="85" t="s">
        <v>125</v>
      </c>
      <c r="F638" s="85">
        <v>144899</v>
      </c>
      <c r="G638" s="89">
        <v>46038</v>
      </c>
      <c r="H638" s="85" t="s">
        <v>247</v>
      </c>
      <c r="I638" s="85" t="s">
        <v>7093</v>
      </c>
      <c r="J638" s="92" t="s">
        <v>7094</v>
      </c>
      <c r="K638" s="92" t="s">
        <v>7095</v>
      </c>
      <c r="L638" s="85" t="s">
        <v>7096</v>
      </c>
      <c r="M638" s="85" t="s">
        <v>252</v>
      </c>
      <c r="N638" s="85">
        <v>80111700</v>
      </c>
      <c r="O638" s="85" t="s">
        <v>253</v>
      </c>
      <c r="P638" s="85" t="s">
        <v>7097</v>
      </c>
      <c r="Q638" s="85">
        <v>4</v>
      </c>
      <c r="R638" s="89">
        <v>46027</v>
      </c>
      <c r="S638" s="85">
        <v>1933</v>
      </c>
      <c r="T638" s="89">
        <v>46052</v>
      </c>
      <c r="U638" s="85" t="s">
        <v>134</v>
      </c>
      <c r="V638" s="85" t="s">
        <v>135</v>
      </c>
      <c r="W638" s="85" t="s">
        <v>136</v>
      </c>
      <c r="X638" s="85">
        <v>1</v>
      </c>
      <c r="Y638" s="85" t="s">
        <v>255</v>
      </c>
      <c r="Z638" s="85" t="s">
        <v>7096</v>
      </c>
      <c r="AA638" s="85" t="s">
        <v>138</v>
      </c>
      <c r="AB638" s="85" t="s">
        <v>139</v>
      </c>
      <c r="AC638" s="85" t="s">
        <v>218</v>
      </c>
      <c r="AD638" s="85"/>
      <c r="AE638" s="85">
        <v>1030543100</v>
      </c>
      <c r="AF638" s="85">
        <v>9</v>
      </c>
      <c r="AG638" s="89">
        <v>32127</v>
      </c>
      <c r="AH638" s="85" t="s">
        <v>7098</v>
      </c>
      <c r="AI638" s="85"/>
      <c r="AJ638" s="92" t="e">
        <v>#N/A</v>
      </c>
      <c r="AK638" s="85" t="s">
        <v>7099</v>
      </c>
      <c r="AL638" s="85" t="s">
        <v>189</v>
      </c>
      <c r="AM638" s="85" t="s">
        <v>385</v>
      </c>
      <c r="AN638" s="85" t="s">
        <v>130</v>
      </c>
      <c r="AO638" s="85">
        <v>1010170739</v>
      </c>
      <c r="AP638" s="85" t="s">
        <v>170</v>
      </c>
      <c r="AQ638" s="85"/>
      <c r="AR638" s="85"/>
      <c r="AS638" s="89">
        <v>46062</v>
      </c>
      <c r="AT638" s="85"/>
      <c r="AU638" s="85"/>
      <c r="AV638" s="85"/>
      <c r="AW638" s="85"/>
      <c r="AX638" s="85" t="s">
        <v>171</v>
      </c>
      <c r="AY638" s="85" t="s">
        <v>147</v>
      </c>
      <c r="AZ638" s="105">
        <v>46028</v>
      </c>
      <c r="BA638" s="105">
        <v>46050</v>
      </c>
      <c r="BB638" s="115">
        <v>87109000</v>
      </c>
      <c r="BC638" s="105">
        <v>46052</v>
      </c>
      <c r="BD638" s="105">
        <v>46385</v>
      </c>
      <c r="BE638" s="105">
        <f t="shared" si="26"/>
        <v>46385</v>
      </c>
      <c r="BF638" s="122"/>
      <c r="BG638" s="85" t="s">
        <v>148</v>
      </c>
      <c r="BH638" s="110">
        <v>7919000</v>
      </c>
      <c r="BI638" s="85"/>
      <c r="BJ638" s="85"/>
      <c r="BK638" s="85"/>
      <c r="BL638" s="85"/>
      <c r="BM638" s="85"/>
      <c r="BN638" s="85"/>
      <c r="BO638" s="85"/>
      <c r="BP638" s="85"/>
      <c r="BQ638" s="85"/>
      <c r="BR638" s="85"/>
      <c r="BS638" s="85"/>
      <c r="BT638" s="85"/>
      <c r="BU638" s="85"/>
      <c r="BV638" s="85"/>
      <c r="BW638" s="85"/>
      <c r="BX638" s="85"/>
      <c r="BY638" s="85"/>
      <c r="BZ638" s="85"/>
      <c r="CA638" s="85"/>
      <c r="CB638" s="85"/>
      <c r="CC638" s="85"/>
      <c r="CD638" s="85"/>
      <c r="CE638" s="85"/>
      <c r="CF638" s="85"/>
      <c r="CG638" s="85"/>
      <c r="CH638" s="85"/>
      <c r="CI638" s="85"/>
      <c r="CJ638" s="85"/>
      <c r="CK638" s="85"/>
      <c r="CL638" s="85">
        <v>0</v>
      </c>
      <c r="CM638" s="110">
        <v>87109000</v>
      </c>
      <c r="CN638" s="85"/>
      <c r="CO638" s="89">
        <v>46385</v>
      </c>
      <c r="CP638" s="89">
        <f t="shared" si="24"/>
        <v>46565</v>
      </c>
      <c r="CQ638" s="115">
        <v>87109000</v>
      </c>
      <c r="CR638" s="85" t="s">
        <v>342</v>
      </c>
      <c r="CS638" s="89">
        <v>46050</v>
      </c>
      <c r="CT638" s="128" t="s">
        <v>7100</v>
      </c>
      <c r="CU638" s="85"/>
      <c r="CV638" s="85"/>
      <c r="CW638" s="85" t="s">
        <v>260</v>
      </c>
      <c r="CX638" s="85" t="s">
        <v>218</v>
      </c>
      <c r="CY638" s="85" t="s">
        <v>5074</v>
      </c>
      <c r="CZ638" s="85">
        <v>2537</v>
      </c>
      <c r="DA638" s="85" t="s">
        <v>152</v>
      </c>
      <c r="DB638" s="85">
        <v>1</v>
      </c>
      <c r="DC638" s="85" t="s">
        <v>153</v>
      </c>
      <c r="DD638" s="85"/>
      <c r="DE638" s="85"/>
      <c r="DF638" s="85"/>
      <c r="DG638" s="85"/>
      <c r="DH638" s="85"/>
      <c r="DI638" s="85"/>
      <c r="DJ638" s="85"/>
      <c r="DK638" s="85"/>
      <c r="DL638" s="85"/>
      <c r="DM638" s="85"/>
      <c r="DN638" s="85"/>
      <c r="DO638" s="85"/>
      <c r="DP638" s="85"/>
      <c r="DQ638" s="85"/>
      <c r="DR638" s="85"/>
      <c r="DS638" s="85"/>
      <c r="DT638" s="86"/>
      <c r="DU638" s="81"/>
      <c r="DV638" s="72"/>
      <c r="DW638" s="72"/>
      <c r="DX638" s="72"/>
      <c r="DY638" s="72"/>
      <c r="DZ638" s="74"/>
      <c r="EA638" s="68"/>
      <c r="EB638" s="68"/>
      <c r="EC638" s="68"/>
      <c r="ED638" s="68"/>
      <c r="EE638" s="68"/>
      <c r="EF638" s="68"/>
      <c r="EG638" s="68"/>
      <c r="EH638" s="68"/>
      <c r="EI638" s="68"/>
      <c r="EJ638" s="68"/>
      <c r="EK638" s="68"/>
    </row>
    <row r="639" spans="1:141" ht="30" customHeight="1">
      <c r="A639" s="3" t="s">
        <v>6255</v>
      </c>
      <c r="B639" s="84">
        <v>2026</v>
      </c>
      <c r="C639" s="85" t="s">
        <v>7101</v>
      </c>
      <c r="D639" s="85"/>
      <c r="E639" s="85" t="s">
        <v>125</v>
      </c>
      <c r="F639" s="85">
        <v>144899</v>
      </c>
      <c r="G639" s="89">
        <v>46036</v>
      </c>
      <c r="H639" s="85" t="s">
        <v>247</v>
      </c>
      <c r="I639" s="85" t="s">
        <v>7102</v>
      </c>
      <c r="J639" s="92" t="s">
        <v>7103</v>
      </c>
      <c r="K639" s="92" t="s">
        <v>7104</v>
      </c>
      <c r="L639" s="85" t="s">
        <v>7105</v>
      </c>
      <c r="M639" s="85" t="s">
        <v>252</v>
      </c>
      <c r="N639" s="85">
        <v>80111700</v>
      </c>
      <c r="O639" s="85" t="s">
        <v>253</v>
      </c>
      <c r="P639" s="85" t="s">
        <v>7106</v>
      </c>
      <c r="Q639" s="85">
        <v>4</v>
      </c>
      <c r="R639" s="89">
        <v>46027</v>
      </c>
      <c r="S639" s="85">
        <v>1947</v>
      </c>
      <c r="T639" s="89">
        <v>46055</v>
      </c>
      <c r="U639" s="85" t="s">
        <v>134</v>
      </c>
      <c r="V639" s="85" t="s">
        <v>135</v>
      </c>
      <c r="W639" s="85" t="s">
        <v>136</v>
      </c>
      <c r="X639" s="85">
        <v>1</v>
      </c>
      <c r="Y639" s="85" t="s">
        <v>255</v>
      </c>
      <c r="Z639" s="85" t="s">
        <v>7105</v>
      </c>
      <c r="AA639" s="85" t="s">
        <v>138</v>
      </c>
      <c r="AB639" s="85" t="s">
        <v>164</v>
      </c>
      <c r="AC639" s="85" t="s">
        <v>203</v>
      </c>
      <c r="AD639" s="85"/>
      <c r="AE639" s="85">
        <v>13541996</v>
      </c>
      <c r="AF639" s="85">
        <v>9</v>
      </c>
      <c r="AG639" s="89">
        <v>28704</v>
      </c>
      <c r="AH639" s="85" t="s">
        <v>7107</v>
      </c>
      <c r="AI639" s="85"/>
      <c r="AJ639" s="92">
        <v>3178542750</v>
      </c>
      <c r="AK639" s="85" t="s">
        <v>7108</v>
      </c>
      <c r="AL639" s="85" t="s">
        <v>189</v>
      </c>
      <c r="AM639" s="85" t="s">
        <v>234</v>
      </c>
      <c r="AN639" s="85" t="s">
        <v>130</v>
      </c>
      <c r="AO639" s="85">
        <v>1010170739</v>
      </c>
      <c r="AP639" s="85" t="s">
        <v>170</v>
      </c>
      <c r="AQ639" s="85"/>
      <c r="AR639" s="85"/>
      <c r="AS639" s="89">
        <v>46062</v>
      </c>
      <c r="AT639" s="85"/>
      <c r="AU639" s="85"/>
      <c r="AV639" s="85"/>
      <c r="AW639" s="85"/>
      <c r="AX639" s="85" t="s">
        <v>171</v>
      </c>
      <c r="AY639" s="85" t="s">
        <v>147</v>
      </c>
      <c r="AZ639" s="105">
        <v>46028</v>
      </c>
      <c r="BA639" s="105">
        <v>46052</v>
      </c>
      <c r="BB639" s="115">
        <v>87109000</v>
      </c>
      <c r="BC639" s="105">
        <v>46056</v>
      </c>
      <c r="BD639" s="105">
        <v>46389</v>
      </c>
      <c r="BE639" s="105">
        <f t="shared" si="26"/>
        <v>46389</v>
      </c>
      <c r="BF639" s="122"/>
      <c r="BG639" s="85" t="s">
        <v>148</v>
      </c>
      <c r="BH639" s="110">
        <v>7919000</v>
      </c>
      <c r="BI639" s="85"/>
      <c r="BJ639" s="85"/>
      <c r="BK639" s="85"/>
      <c r="BL639" s="85"/>
      <c r="BM639" s="85"/>
      <c r="BN639" s="85"/>
      <c r="BO639" s="85"/>
      <c r="BP639" s="85"/>
      <c r="BQ639" s="85"/>
      <c r="BR639" s="85"/>
      <c r="BS639" s="85"/>
      <c r="BT639" s="85"/>
      <c r="BU639" s="85"/>
      <c r="BV639" s="85"/>
      <c r="BW639" s="85"/>
      <c r="BX639" s="85"/>
      <c r="BY639" s="85"/>
      <c r="BZ639" s="85"/>
      <c r="CA639" s="85"/>
      <c r="CB639" s="85"/>
      <c r="CC639" s="85"/>
      <c r="CD639" s="85"/>
      <c r="CE639" s="85"/>
      <c r="CF639" s="85"/>
      <c r="CG639" s="85"/>
      <c r="CH639" s="85"/>
      <c r="CI639" s="85"/>
      <c r="CJ639" s="85"/>
      <c r="CK639" s="85"/>
      <c r="CL639" s="85">
        <v>0</v>
      </c>
      <c r="CM639" s="110">
        <v>87109000</v>
      </c>
      <c r="CN639" s="85"/>
      <c r="CO639" s="89">
        <v>46389</v>
      </c>
      <c r="CP639" s="89">
        <f t="shared" si="24"/>
        <v>46569</v>
      </c>
      <c r="CQ639" s="115">
        <v>87109000</v>
      </c>
      <c r="CR639" s="85" t="s">
        <v>956</v>
      </c>
      <c r="CS639" s="89">
        <v>46052</v>
      </c>
      <c r="CT639" s="128">
        <v>1146101106798</v>
      </c>
      <c r="CU639" s="85"/>
      <c r="CV639" s="85"/>
      <c r="CW639" s="85" t="s">
        <v>260</v>
      </c>
      <c r="CX639" s="85" t="s">
        <v>203</v>
      </c>
      <c r="CY639" s="85" t="s">
        <v>1053</v>
      </c>
      <c r="CZ639" s="85">
        <v>2537</v>
      </c>
      <c r="DA639" s="85" t="s">
        <v>152</v>
      </c>
      <c r="DB639" s="85">
        <v>1</v>
      </c>
      <c r="DC639" s="85" t="s">
        <v>153</v>
      </c>
      <c r="DD639" s="85"/>
      <c r="DE639" s="85"/>
      <c r="DF639" s="85"/>
      <c r="DG639" s="85"/>
      <c r="DH639" s="85"/>
      <c r="DI639" s="85"/>
      <c r="DJ639" s="85"/>
      <c r="DK639" s="85"/>
      <c r="DL639" s="85"/>
      <c r="DM639" s="85"/>
      <c r="DN639" s="85"/>
      <c r="DO639" s="85"/>
      <c r="DP639" s="85"/>
      <c r="DQ639" s="85"/>
      <c r="DR639" s="85"/>
      <c r="DS639" s="85"/>
      <c r="DT639" s="86"/>
      <c r="DU639" s="81"/>
      <c r="DV639" s="72"/>
      <c r="DW639" s="72"/>
      <c r="DX639" s="72"/>
      <c r="DY639" s="72"/>
      <c r="DZ639" s="74"/>
      <c r="EA639" s="68"/>
      <c r="EB639" s="68"/>
      <c r="EC639" s="68"/>
      <c r="ED639" s="68"/>
      <c r="EE639" s="68"/>
      <c r="EF639" s="68"/>
      <c r="EG639" s="68"/>
      <c r="EH639" s="68"/>
      <c r="EI639" s="68"/>
      <c r="EJ639" s="68"/>
      <c r="EK639" s="68"/>
    </row>
    <row r="640" spans="1:141" ht="30" customHeight="1">
      <c r="A640" s="3" t="s">
        <v>6255</v>
      </c>
      <c r="B640" s="84">
        <v>2026</v>
      </c>
      <c r="C640" s="85" t="s">
        <v>4673</v>
      </c>
      <c r="D640" s="85"/>
      <c r="E640" s="85" t="s">
        <v>125</v>
      </c>
      <c r="F640" s="85">
        <v>153326</v>
      </c>
      <c r="G640" s="89">
        <v>46050</v>
      </c>
      <c r="H640" s="85" t="s">
        <v>7109</v>
      </c>
      <c r="I640" s="85" t="s">
        <v>7110</v>
      </c>
      <c r="J640" s="92" t="s">
        <v>7111</v>
      </c>
      <c r="K640" s="92" t="s">
        <v>7112</v>
      </c>
      <c r="L640" s="85" t="s">
        <v>7113</v>
      </c>
      <c r="M640" s="85" t="s">
        <v>7114</v>
      </c>
      <c r="N640" s="85">
        <v>80111700</v>
      </c>
      <c r="O640" s="85" t="s">
        <v>7115</v>
      </c>
      <c r="P640" s="85" t="s">
        <v>7116</v>
      </c>
      <c r="Q640" s="85">
        <v>2164</v>
      </c>
      <c r="R640" s="89">
        <v>46048</v>
      </c>
      <c r="S640" s="85">
        <v>1948</v>
      </c>
      <c r="T640" s="89">
        <v>46055</v>
      </c>
      <c r="U640" s="85" t="s">
        <v>134</v>
      </c>
      <c r="V640" s="85" t="s">
        <v>135</v>
      </c>
      <c r="W640" s="85" t="s">
        <v>460</v>
      </c>
      <c r="X640" s="85">
        <v>1</v>
      </c>
      <c r="Y640" s="85" t="s">
        <v>7117</v>
      </c>
      <c r="Z640" s="85" t="s">
        <v>7113</v>
      </c>
      <c r="AA640" s="85" t="s">
        <v>138</v>
      </c>
      <c r="AB640" s="85" t="s">
        <v>139</v>
      </c>
      <c r="AC640" s="85" t="s">
        <v>268</v>
      </c>
      <c r="AD640" s="85"/>
      <c r="AE640" s="85">
        <v>33701843</v>
      </c>
      <c r="AF640" s="85">
        <v>0</v>
      </c>
      <c r="AG640" s="89">
        <v>30123</v>
      </c>
      <c r="AH640" s="85" t="s">
        <v>7118</v>
      </c>
      <c r="AI640" s="85"/>
      <c r="AJ640" s="92" t="e">
        <v>#N/A</v>
      </c>
      <c r="AK640" s="85" t="s">
        <v>7119</v>
      </c>
      <c r="AL640" s="85" t="s">
        <v>189</v>
      </c>
      <c r="AM640" s="85" t="s">
        <v>222</v>
      </c>
      <c r="AN640" s="85" t="s">
        <v>985</v>
      </c>
      <c r="AO640" s="85">
        <v>7320162</v>
      </c>
      <c r="AP640" s="85" t="s">
        <v>986</v>
      </c>
      <c r="AQ640" s="85"/>
      <c r="AR640" s="85"/>
      <c r="AS640" s="89">
        <v>46062</v>
      </c>
      <c r="AT640" s="85"/>
      <c r="AU640" s="85"/>
      <c r="AV640" s="85"/>
      <c r="AW640" s="85"/>
      <c r="AX640" s="85" t="s">
        <v>987</v>
      </c>
      <c r="AY640" s="85" t="s">
        <v>147</v>
      </c>
      <c r="AZ640" s="105" t="e">
        <v>#N/A</v>
      </c>
      <c r="BA640" s="105">
        <v>46052</v>
      </c>
      <c r="BB640" s="115">
        <v>55715000</v>
      </c>
      <c r="BC640" s="105">
        <v>46058</v>
      </c>
      <c r="BD640" s="105">
        <v>46391</v>
      </c>
      <c r="BE640" s="105">
        <f t="shared" si="26"/>
        <v>46391</v>
      </c>
      <c r="BF640" s="122"/>
      <c r="BG640" s="85" t="s">
        <v>148</v>
      </c>
      <c r="BH640" s="110">
        <v>5065000</v>
      </c>
      <c r="BI640" s="85"/>
      <c r="BJ640" s="85"/>
      <c r="BK640" s="85"/>
      <c r="BL640" s="85"/>
      <c r="BM640" s="85"/>
      <c r="BN640" s="85"/>
      <c r="BO640" s="85"/>
      <c r="BP640" s="85"/>
      <c r="BQ640" s="85"/>
      <c r="BR640" s="85"/>
      <c r="BS640" s="85"/>
      <c r="BT640" s="85"/>
      <c r="BU640" s="85"/>
      <c r="BV640" s="85"/>
      <c r="BW640" s="85"/>
      <c r="BX640" s="85"/>
      <c r="BY640" s="85"/>
      <c r="BZ640" s="85"/>
      <c r="CA640" s="85"/>
      <c r="CB640" s="85"/>
      <c r="CC640" s="85"/>
      <c r="CD640" s="85"/>
      <c r="CE640" s="85"/>
      <c r="CF640" s="85"/>
      <c r="CG640" s="85"/>
      <c r="CH640" s="85"/>
      <c r="CI640" s="85"/>
      <c r="CJ640" s="85"/>
      <c r="CK640" s="85"/>
      <c r="CL640" s="85">
        <v>0</v>
      </c>
      <c r="CM640" s="110">
        <v>55715000</v>
      </c>
      <c r="CN640" s="85"/>
      <c r="CO640" s="89">
        <v>46391</v>
      </c>
      <c r="CP640" s="89">
        <f t="shared" si="24"/>
        <v>46571</v>
      </c>
      <c r="CQ640" s="115">
        <v>55715000</v>
      </c>
      <c r="CR640" s="85" t="s">
        <v>223</v>
      </c>
      <c r="CS640" s="89">
        <v>46053</v>
      </c>
      <c r="CT640" s="128">
        <v>1846101034721</v>
      </c>
      <c r="CU640" s="85"/>
      <c r="CV640" s="85"/>
      <c r="CW640" s="85" t="s">
        <v>7120</v>
      </c>
      <c r="CX640" s="85" t="s">
        <v>461</v>
      </c>
      <c r="CY640" s="85" t="s">
        <v>2137</v>
      </c>
      <c r="CZ640" s="85">
        <v>2537</v>
      </c>
      <c r="DA640" s="85" t="s">
        <v>152</v>
      </c>
      <c r="DB640" s="85">
        <v>1</v>
      </c>
      <c r="DC640" s="85" t="s">
        <v>153</v>
      </c>
      <c r="DD640" s="85"/>
      <c r="DE640" s="85"/>
      <c r="DF640" s="85"/>
      <c r="DG640" s="85"/>
      <c r="DH640" s="85"/>
      <c r="DI640" s="85"/>
      <c r="DJ640" s="85"/>
      <c r="DK640" s="85"/>
      <c r="DL640" s="85"/>
      <c r="DM640" s="85"/>
      <c r="DN640" s="85"/>
      <c r="DO640" s="85"/>
      <c r="DP640" s="85"/>
      <c r="DQ640" s="85"/>
      <c r="DR640" s="85"/>
      <c r="DS640" s="85"/>
      <c r="DT640" s="86"/>
      <c r="DU640" s="81"/>
      <c r="DV640" s="72"/>
      <c r="DW640" s="72"/>
      <c r="DX640" s="72"/>
      <c r="DY640" s="72"/>
      <c r="DZ640" s="74"/>
      <c r="EA640" s="68"/>
      <c r="EB640" s="68"/>
      <c r="EC640" s="68"/>
      <c r="ED640" s="68"/>
      <c r="EE640" s="68"/>
      <c r="EF640" s="68"/>
      <c r="EG640" s="68"/>
      <c r="EH640" s="68"/>
      <c r="EI640" s="68"/>
      <c r="EJ640" s="68"/>
      <c r="EK640" s="68"/>
    </row>
    <row r="641" spans="1:141" ht="30" customHeight="1">
      <c r="A641" s="3" t="s">
        <v>6255</v>
      </c>
      <c r="B641" s="84">
        <v>2026</v>
      </c>
      <c r="C641" s="85" t="s">
        <v>7121</v>
      </c>
      <c r="D641" s="85"/>
      <c r="E641" s="85" t="s">
        <v>125</v>
      </c>
      <c r="F641" s="85">
        <v>147181</v>
      </c>
      <c r="G641" s="89">
        <v>46039</v>
      </c>
      <c r="H641" s="85" t="s">
        <v>7122</v>
      </c>
      <c r="I641" s="85" t="s">
        <v>7123</v>
      </c>
      <c r="J641" s="92" t="s">
        <v>7124</v>
      </c>
      <c r="K641" s="92" t="s">
        <v>7125</v>
      </c>
      <c r="L641" s="85" t="s">
        <v>7126</v>
      </c>
      <c r="M641" s="85" t="s">
        <v>7127</v>
      </c>
      <c r="N641" s="85">
        <v>80111700</v>
      </c>
      <c r="O641" s="85" t="s">
        <v>7128</v>
      </c>
      <c r="P641" s="85" t="s">
        <v>7129</v>
      </c>
      <c r="Q641" s="85">
        <v>139</v>
      </c>
      <c r="R641" s="89">
        <v>46028</v>
      </c>
      <c r="S641" s="85">
        <v>1925</v>
      </c>
      <c r="T641" s="89">
        <v>46052</v>
      </c>
      <c r="U641" s="85" t="s">
        <v>4542</v>
      </c>
      <c r="V641" s="85" t="s">
        <v>135</v>
      </c>
      <c r="W641" s="85" t="s">
        <v>136</v>
      </c>
      <c r="X641" s="85">
        <v>1</v>
      </c>
      <c r="Y641" s="85" t="s">
        <v>7130</v>
      </c>
      <c r="Z641" s="85" t="s">
        <v>7126</v>
      </c>
      <c r="AA641" s="85" t="s">
        <v>138</v>
      </c>
      <c r="AB641" s="85" t="s">
        <v>164</v>
      </c>
      <c r="AC641" s="85" t="s">
        <v>203</v>
      </c>
      <c r="AD641" s="85"/>
      <c r="AE641" s="85">
        <v>80470339</v>
      </c>
      <c r="AF641" s="85">
        <v>8</v>
      </c>
      <c r="AG641" s="89">
        <v>26620</v>
      </c>
      <c r="AH641" s="85" t="s">
        <v>7131</v>
      </c>
      <c r="AI641" s="85"/>
      <c r="AJ641" s="92" t="e">
        <v>#N/A</v>
      </c>
      <c r="AK641" s="85" t="s">
        <v>7132</v>
      </c>
      <c r="AL641" s="85" t="s">
        <v>143</v>
      </c>
      <c r="AM641" s="85" t="s">
        <v>234</v>
      </c>
      <c r="AN641" s="85" t="s">
        <v>4826</v>
      </c>
      <c r="AO641" s="85">
        <v>52371623</v>
      </c>
      <c r="AP641" s="85" t="s">
        <v>4827</v>
      </c>
      <c r="AQ641" s="85"/>
      <c r="AR641" s="85"/>
      <c r="AS641" s="89">
        <v>46062</v>
      </c>
      <c r="AT641" s="85"/>
      <c r="AU641" s="85"/>
      <c r="AV641" s="85"/>
      <c r="AW641" s="85"/>
      <c r="AX641" s="85" t="s">
        <v>4828</v>
      </c>
      <c r="AY641" s="85" t="s">
        <v>147</v>
      </c>
      <c r="AZ641" s="105">
        <v>46050</v>
      </c>
      <c r="BA641" s="105">
        <v>46050</v>
      </c>
      <c r="BB641" s="115">
        <v>63352000</v>
      </c>
      <c r="BC641" s="105">
        <v>46052</v>
      </c>
      <c r="BD641" s="105">
        <v>46294</v>
      </c>
      <c r="BE641" s="105">
        <f t="shared" si="26"/>
        <v>46294</v>
      </c>
      <c r="BF641" s="122"/>
      <c r="BG641" s="85" t="s">
        <v>929</v>
      </c>
      <c r="BH641" s="110">
        <v>7919000</v>
      </c>
      <c r="BI641" s="85"/>
      <c r="BJ641" s="85"/>
      <c r="BK641" s="85"/>
      <c r="BL641" s="85"/>
      <c r="BM641" s="85"/>
      <c r="BN641" s="85"/>
      <c r="BO641" s="85"/>
      <c r="BP641" s="85"/>
      <c r="BQ641" s="85"/>
      <c r="BR641" s="85"/>
      <c r="BS641" s="85"/>
      <c r="BT641" s="85"/>
      <c r="BU641" s="85"/>
      <c r="BV641" s="85"/>
      <c r="BW641" s="85"/>
      <c r="BX641" s="85"/>
      <c r="BY641" s="85"/>
      <c r="BZ641" s="85"/>
      <c r="CA641" s="85"/>
      <c r="CB641" s="85"/>
      <c r="CC641" s="85"/>
      <c r="CD641" s="85"/>
      <c r="CE641" s="85"/>
      <c r="CF641" s="85"/>
      <c r="CG641" s="85"/>
      <c r="CH641" s="85"/>
      <c r="CI641" s="85"/>
      <c r="CJ641" s="85"/>
      <c r="CK641" s="85"/>
      <c r="CL641" s="85">
        <v>0</v>
      </c>
      <c r="CM641" s="110">
        <v>63352000</v>
      </c>
      <c r="CN641" s="85"/>
      <c r="CO641" s="89">
        <v>46294</v>
      </c>
      <c r="CP641" s="89">
        <f t="shared" si="24"/>
        <v>46474</v>
      </c>
      <c r="CQ641" s="115">
        <v>63352000</v>
      </c>
      <c r="CR641" s="85" t="s">
        <v>149</v>
      </c>
      <c r="CS641" s="89">
        <v>46051</v>
      </c>
      <c r="CT641" s="128">
        <v>6344101018336</v>
      </c>
      <c r="CU641" s="85"/>
      <c r="CV641" s="85"/>
      <c r="CW641" s="85" t="s">
        <v>5969</v>
      </c>
      <c r="CX641" s="85" t="s">
        <v>203</v>
      </c>
      <c r="CY641" s="85" t="s">
        <v>7133</v>
      </c>
      <c r="CZ641" s="85">
        <v>2813</v>
      </c>
      <c r="DA641" s="85" t="s">
        <v>4550</v>
      </c>
      <c r="DB641" s="85">
        <v>5</v>
      </c>
      <c r="DC641" s="85" t="s">
        <v>153</v>
      </c>
      <c r="DD641" s="85"/>
      <c r="DE641" s="85"/>
      <c r="DF641" s="85"/>
      <c r="DG641" s="85"/>
      <c r="DH641" s="85"/>
      <c r="DI641" s="85"/>
      <c r="DJ641" s="85"/>
      <c r="DK641" s="85"/>
      <c r="DL641" s="85"/>
      <c r="DM641" s="85"/>
      <c r="DN641" s="85"/>
      <c r="DO641" s="85"/>
      <c r="DP641" s="85"/>
      <c r="DQ641" s="85"/>
      <c r="DR641" s="85"/>
      <c r="DS641" s="85"/>
      <c r="DT641" s="86"/>
      <c r="DU641" s="81"/>
      <c r="DV641" s="72"/>
      <c r="DW641" s="72"/>
      <c r="DX641" s="72"/>
      <c r="DY641" s="72"/>
      <c r="DZ641" s="74"/>
      <c r="EA641" s="68"/>
      <c r="EB641" s="68"/>
      <c r="EC641" s="68"/>
      <c r="ED641" s="68"/>
      <c r="EE641" s="68"/>
      <c r="EF641" s="68"/>
      <c r="EG641" s="68"/>
      <c r="EH641" s="68"/>
      <c r="EI641" s="68"/>
      <c r="EJ641" s="68"/>
      <c r="EK641" s="68"/>
    </row>
    <row r="642" spans="1:141" ht="30" customHeight="1">
      <c r="A642" s="3" t="s">
        <v>6255</v>
      </c>
      <c r="B642" s="84">
        <v>2026</v>
      </c>
      <c r="C642" s="85" t="s">
        <v>7134</v>
      </c>
      <c r="D642" s="85"/>
      <c r="E642" s="85" t="s">
        <v>125</v>
      </c>
      <c r="F642" s="85">
        <v>146572</v>
      </c>
      <c r="G642" s="89">
        <v>46039</v>
      </c>
      <c r="H642" s="85" t="s">
        <v>5453</v>
      </c>
      <c r="I642" s="85" t="s">
        <v>7135</v>
      </c>
      <c r="J642" s="92" t="s">
        <v>7136</v>
      </c>
      <c r="K642" s="92" t="s">
        <v>7137</v>
      </c>
      <c r="L642" s="85" t="s">
        <v>7138</v>
      </c>
      <c r="M642" s="85" t="s">
        <v>5458</v>
      </c>
      <c r="N642" s="85">
        <v>80111700</v>
      </c>
      <c r="O642" s="85" t="s">
        <v>5459</v>
      </c>
      <c r="P642" s="85" t="s">
        <v>7139</v>
      </c>
      <c r="Q642" s="85">
        <v>84</v>
      </c>
      <c r="R642" s="89">
        <v>46028</v>
      </c>
      <c r="S642" s="85">
        <v>1941</v>
      </c>
      <c r="T642" s="89">
        <v>46052</v>
      </c>
      <c r="U642" s="85" t="s">
        <v>134</v>
      </c>
      <c r="V642" s="85" t="s">
        <v>135</v>
      </c>
      <c r="W642" s="85" t="s">
        <v>460</v>
      </c>
      <c r="X642" s="85">
        <v>1</v>
      </c>
      <c r="Y642" s="85" t="s">
        <v>5461</v>
      </c>
      <c r="Z642" s="85" t="s">
        <v>7138</v>
      </c>
      <c r="AA642" s="85" t="s">
        <v>138</v>
      </c>
      <c r="AB642" s="85" t="s">
        <v>139</v>
      </c>
      <c r="AC642" s="85" t="s">
        <v>461</v>
      </c>
      <c r="AD642" s="85"/>
      <c r="AE642" s="85">
        <v>1019077117</v>
      </c>
      <c r="AF642" s="85">
        <v>4</v>
      </c>
      <c r="AG642" s="89">
        <v>33932</v>
      </c>
      <c r="AH642" s="85" t="s">
        <v>7140</v>
      </c>
      <c r="AI642" s="85"/>
      <c r="AJ642" s="92" t="e">
        <v>#N/A</v>
      </c>
      <c r="AK642" s="85" t="s">
        <v>7141</v>
      </c>
      <c r="AL642" s="85" t="s">
        <v>143</v>
      </c>
      <c r="AM642" s="85" t="s">
        <v>144</v>
      </c>
      <c r="AN642" s="85" t="s">
        <v>5340</v>
      </c>
      <c r="AO642" s="85">
        <v>1110505661</v>
      </c>
      <c r="AP642" s="85" t="s">
        <v>5341</v>
      </c>
      <c r="AQ642" s="85"/>
      <c r="AR642" s="85"/>
      <c r="AS642" s="89">
        <v>46062</v>
      </c>
      <c r="AT642" s="85"/>
      <c r="AU642" s="85"/>
      <c r="AV642" s="85"/>
      <c r="AW642" s="85"/>
      <c r="AX642" s="85" t="s">
        <v>5342</v>
      </c>
      <c r="AY642" s="85" t="s">
        <v>147</v>
      </c>
      <c r="AZ642" s="105">
        <v>46038</v>
      </c>
      <c r="BA642" s="105">
        <v>46050</v>
      </c>
      <c r="BB642" s="115">
        <v>28840000</v>
      </c>
      <c r="BC642" s="105">
        <v>46052</v>
      </c>
      <c r="BD642" s="105">
        <v>46294</v>
      </c>
      <c r="BE642" s="105">
        <f t="shared" si="26"/>
        <v>46294</v>
      </c>
      <c r="BF642" s="122"/>
      <c r="BG642" s="85" t="s">
        <v>929</v>
      </c>
      <c r="BH642" s="110">
        <v>3605000</v>
      </c>
      <c r="BI642" s="85"/>
      <c r="BJ642" s="85"/>
      <c r="BK642" s="85"/>
      <c r="BL642" s="85"/>
      <c r="BM642" s="85"/>
      <c r="BN642" s="85"/>
      <c r="BO642" s="85"/>
      <c r="BP642" s="85"/>
      <c r="BQ642" s="85"/>
      <c r="BR642" s="85"/>
      <c r="BS642" s="85"/>
      <c r="BT642" s="85"/>
      <c r="BU642" s="85"/>
      <c r="BV642" s="85"/>
      <c r="BW642" s="85"/>
      <c r="BX642" s="85"/>
      <c r="BY642" s="85"/>
      <c r="BZ642" s="85"/>
      <c r="CA642" s="85"/>
      <c r="CB642" s="85"/>
      <c r="CC642" s="85"/>
      <c r="CD642" s="85"/>
      <c r="CE642" s="85"/>
      <c r="CF642" s="85"/>
      <c r="CG642" s="85"/>
      <c r="CH642" s="85"/>
      <c r="CI642" s="85"/>
      <c r="CJ642" s="85"/>
      <c r="CK642" s="85"/>
      <c r="CL642" s="85">
        <v>0</v>
      </c>
      <c r="CM642" s="110">
        <v>28840000</v>
      </c>
      <c r="CN642" s="85"/>
      <c r="CO642" s="89">
        <v>46294</v>
      </c>
      <c r="CP642" s="89">
        <f t="shared" si="24"/>
        <v>46474</v>
      </c>
      <c r="CQ642" s="115">
        <v>28840000</v>
      </c>
      <c r="CR642" s="85" t="s">
        <v>223</v>
      </c>
      <c r="CS642" s="89">
        <v>46051</v>
      </c>
      <c r="CT642" s="128">
        <v>46101167291</v>
      </c>
      <c r="CU642" s="85"/>
      <c r="CV642" s="85"/>
      <c r="CW642" s="85" t="s">
        <v>5464</v>
      </c>
      <c r="CX642" s="85" t="s">
        <v>461</v>
      </c>
      <c r="CY642" s="85" t="s">
        <v>957</v>
      </c>
      <c r="CZ642" s="85">
        <v>2537</v>
      </c>
      <c r="DA642" s="85" t="s">
        <v>152</v>
      </c>
      <c r="DB642" s="85">
        <v>5</v>
      </c>
      <c r="DC642" s="85" t="s">
        <v>153</v>
      </c>
      <c r="DD642" s="85"/>
      <c r="DE642" s="85"/>
      <c r="DF642" s="85"/>
      <c r="DG642" s="85"/>
      <c r="DH642" s="85"/>
      <c r="DI642" s="85"/>
      <c r="DJ642" s="85"/>
      <c r="DK642" s="85"/>
      <c r="DL642" s="85"/>
      <c r="DM642" s="85"/>
      <c r="DN642" s="85"/>
      <c r="DO642" s="85"/>
      <c r="DP642" s="85"/>
      <c r="DQ642" s="85"/>
      <c r="DR642" s="85"/>
      <c r="DS642" s="85"/>
      <c r="DT642" s="86"/>
      <c r="DU642" s="81"/>
      <c r="DV642" s="72"/>
      <c r="DW642" s="72"/>
      <c r="DX642" s="72"/>
      <c r="DY642" s="72"/>
      <c r="DZ642" s="74"/>
      <c r="EA642" s="68"/>
      <c r="EB642" s="68"/>
      <c r="EC642" s="68"/>
      <c r="ED642" s="68"/>
      <c r="EE642" s="68"/>
      <c r="EF642" s="68"/>
      <c r="EG642" s="68"/>
      <c r="EH642" s="68"/>
      <c r="EI642" s="68"/>
      <c r="EJ642" s="68"/>
      <c r="EK642" s="68"/>
    </row>
    <row r="643" spans="1:141" ht="30" customHeight="1">
      <c r="A643" s="3" t="s">
        <v>6255</v>
      </c>
      <c r="B643" s="84">
        <v>2026</v>
      </c>
      <c r="C643" s="85" t="s">
        <v>7142</v>
      </c>
      <c r="D643" s="85"/>
      <c r="E643" s="85" t="s">
        <v>125</v>
      </c>
      <c r="F643" s="85">
        <v>147307</v>
      </c>
      <c r="G643" s="89">
        <v>46039</v>
      </c>
      <c r="H643" s="85" t="s">
        <v>2864</v>
      </c>
      <c r="I643" s="85" t="s">
        <v>7143</v>
      </c>
      <c r="J643" s="92" t="s">
        <v>7144</v>
      </c>
      <c r="K643" s="92" t="s">
        <v>7145</v>
      </c>
      <c r="L643" s="85" t="s">
        <v>7146</v>
      </c>
      <c r="M643" s="85" t="s">
        <v>2869</v>
      </c>
      <c r="N643" s="85">
        <v>80111700</v>
      </c>
      <c r="O643" s="85" t="s">
        <v>2870</v>
      </c>
      <c r="P643" s="85" t="s">
        <v>7147</v>
      </c>
      <c r="Q643" s="85">
        <v>182</v>
      </c>
      <c r="R643" s="89">
        <v>46031</v>
      </c>
      <c r="S643" s="85">
        <v>1927</v>
      </c>
      <c r="T643" s="89">
        <v>46052</v>
      </c>
      <c r="U643" s="85" t="s">
        <v>134</v>
      </c>
      <c r="V643" s="85" t="s">
        <v>135</v>
      </c>
      <c r="W643" s="85" t="s">
        <v>460</v>
      </c>
      <c r="X643" s="85">
        <v>1</v>
      </c>
      <c r="Y643" s="85" t="s">
        <v>2872</v>
      </c>
      <c r="Z643" s="85" t="s">
        <v>7146</v>
      </c>
      <c r="AA643" s="85" t="s">
        <v>138</v>
      </c>
      <c r="AB643" s="85" t="s">
        <v>164</v>
      </c>
      <c r="AC643" s="85" t="s">
        <v>218</v>
      </c>
      <c r="AD643" s="85"/>
      <c r="AE643" s="85">
        <v>1014275482</v>
      </c>
      <c r="AF643" s="85">
        <v>9</v>
      </c>
      <c r="AG643" s="89">
        <v>35087</v>
      </c>
      <c r="AH643" s="85" t="s">
        <v>7148</v>
      </c>
      <c r="AI643" s="85"/>
      <c r="AJ643" s="92" t="e">
        <v>#N/A</v>
      </c>
      <c r="AK643" s="85" t="s">
        <v>7149</v>
      </c>
      <c r="AL643" s="85" t="s">
        <v>258</v>
      </c>
      <c r="AM643" s="85" t="s">
        <v>144</v>
      </c>
      <c r="AN643" s="85" t="s">
        <v>2859</v>
      </c>
      <c r="AO643" s="85">
        <v>52116336</v>
      </c>
      <c r="AP643" s="85" t="s">
        <v>927</v>
      </c>
      <c r="AQ643" s="85"/>
      <c r="AR643" s="85"/>
      <c r="AS643" s="89">
        <v>46062</v>
      </c>
      <c r="AT643" s="85"/>
      <c r="AU643" s="85"/>
      <c r="AV643" s="85"/>
      <c r="AW643" s="85"/>
      <c r="AX643" s="85" t="s">
        <v>2860</v>
      </c>
      <c r="AY643" s="85" t="s">
        <v>147</v>
      </c>
      <c r="AZ643" s="105">
        <v>46035</v>
      </c>
      <c r="BA643" s="105">
        <v>46050</v>
      </c>
      <c r="BB643" s="115">
        <v>24520000</v>
      </c>
      <c r="BC643" s="105">
        <v>46052</v>
      </c>
      <c r="BD643" s="105">
        <v>46294</v>
      </c>
      <c r="BE643" s="105">
        <f t="shared" si="26"/>
        <v>46294</v>
      </c>
      <c r="BF643" s="122"/>
      <c r="BG643" s="85" t="s">
        <v>929</v>
      </c>
      <c r="BH643" s="110">
        <v>3065000</v>
      </c>
      <c r="BI643" s="85"/>
      <c r="BJ643" s="85"/>
      <c r="BK643" s="85"/>
      <c r="BL643" s="85"/>
      <c r="BM643" s="85"/>
      <c r="BN643" s="85"/>
      <c r="BO643" s="85"/>
      <c r="BP643" s="85"/>
      <c r="BQ643" s="85"/>
      <c r="BR643" s="85"/>
      <c r="BS643" s="85"/>
      <c r="BT643" s="85"/>
      <c r="BU643" s="85"/>
      <c r="BV643" s="85"/>
      <c r="BW643" s="85"/>
      <c r="BX643" s="85"/>
      <c r="BY643" s="85"/>
      <c r="BZ643" s="85"/>
      <c r="CA643" s="85"/>
      <c r="CB643" s="85"/>
      <c r="CC643" s="85"/>
      <c r="CD643" s="85"/>
      <c r="CE643" s="85"/>
      <c r="CF643" s="85"/>
      <c r="CG643" s="85"/>
      <c r="CH643" s="85"/>
      <c r="CI643" s="85"/>
      <c r="CJ643" s="85"/>
      <c r="CK643" s="85"/>
      <c r="CL643" s="85">
        <v>0</v>
      </c>
      <c r="CM643" s="110">
        <v>24520000</v>
      </c>
      <c r="CN643" s="85"/>
      <c r="CO643" s="89">
        <v>46294</v>
      </c>
      <c r="CP643" s="89">
        <f t="shared" si="24"/>
        <v>46474</v>
      </c>
      <c r="CQ643" s="115">
        <v>24520000</v>
      </c>
      <c r="CR643" s="85" t="s">
        <v>149</v>
      </c>
      <c r="CS643" s="89">
        <v>46050</v>
      </c>
      <c r="CT643" s="128">
        <v>1446101166640</v>
      </c>
      <c r="CU643" s="85"/>
      <c r="CV643" s="85"/>
      <c r="CW643" s="85" t="s">
        <v>2876</v>
      </c>
      <c r="CX643" s="85" t="s">
        <v>218</v>
      </c>
      <c r="CY643" s="85" t="s">
        <v>947</v>
      </c>
      <c r="CZ643" s="85">
        <v>2537</v>
      </c>
      <c r="DA643" s="85" t="s">
        <v>152</v>
      </c>
      <c r="DB643" s="85">
        <v>1</v>
      </c>
      <c r="DC643" s="85" t="s">
        <v>153</v>
      </c>
      <c r="DD643" s="85"/>
      <c r="DE643" s="85"/>
      <c r="DF643" s="85"/>
      <c r="DG643" s="85"/>
      <c r="DH643" s="85"/>
      <c r="DI643" s="85"/>
      <c r="DJ643" s="85"/>
      <c r="DK643" s="85"/>
      <c r="DL643" s="85"/>
      <c r="DM643" s="85"/>
      <c r="DN643" s="85"/>
      <c r="DO643" s="85"/>
      <c r="DP643" s="85"/>
      <c r="DQ643" s="85"/>
      <c r="DR643" s="85"/>
      <c r="DS643" s="85"/>
      <c r="DT643" s="86"/>
      <c r="DU643" s="81"/>
      <c r="DV643" s="72"/>
      <c r="DW643" s="72"/>
      <c r="DX643" s="72"/>
      <c r="DY643" s="72"/>
      <c r="DZ643" s="74"/>
      <c r="EA643" s="68"/>
      <c r="EB643" s="68"/>
      <c r="EC643" s="68"/>
      <c r="ED643" s="68"/>
      <c r="EE643" s="68"/>
      <c r="EF643" s="68"/>
      <c r="EG643" s="68"/>
      <c r="EH643" s="68"/>
      <c r="EI643" s="68"/>
      <c r="EJ643" s="68"/>
      <c r="EK643" s="68"/>
    </row>
    <row r="644" spans="1:141" ht="30" customHeight="1">
      <c r="A644" s="3" t="s">
        <v>6255</v>
      </c>
      <c r="B644" s="84">
        <v>2026</v>
      </c>
      <c r="C644" s="85" t="s">
        <v>7150</v>
      </c>
      <c r="D644" s="85"/>
      <c r="E644" s="85" t="s">
        <v>125</v>
      </c>
      <c r="F644" s="85">
        <v>145151</v>
      </c>
      <c r="G644" s="89">
        <v>46039</v>
      </c>
      <c r="H644" s="85" t="s">
        <v>7151</v>
      </c>
      <c r="I644" s="85" t="s">
        <v>7152</v>
      </c>
      <c r="J644" s="92" t="s">
        <v>7153</v>
      </c>
      <c r="K644" s="92" t="s">
        <v>7154</v>
      </c>
      <c r="L644" s="85" t="s">
        <v>304</v>
      </c>
      <c r="M644" s="85" t="s">
        <v>7155</v>
      </c>
      <c r="N644" s="85">
        <v>80111700</v>
      </c>
      <c r="O644" s="85" t="s">
        <v>7156</v>
      </c>
      <c r="P644" s="85" t="s">
        <v>7157</v>
      </c>
      <c r="Q644" s="85">
        <v>17</v>
      </c>
      <c r="R644" s="89">
        <v>46027</v>
      </c>
      <c r="S644" s="85">
        <v>1922</v>
      </c>
      <c r="T644" s="89">
        <v>46051</v>
      </c>
      <c r="U644" s="85" t="s">
        <v>134</v>
      </c>
      <c r="V644" s="85" t="s">
        <v>135</v>
      </c>
      <c r="W644" s="85" t="s">
        <v>136</v>
      </c>
      <c r="X644" s="85">
        <v>1</v>
      </c>
      <c r="Y644" s="85" t="s">
        <v>7158</v>
      </c>
      <c r="Z644" s="85" t="s">
        <v>304</v>
      </c>
      <c r="AA644" s="85" t="s">
        <v>138</v>
      </c>
      <c r="AB644" s="85" t="s">
        <v>139</v>
      </c>
      <c r="AC644" s="85" t="s">
        <v>203</v>
      </c>
      <c r="AD644" s="85"/>
      <c r="AE644" s="85">
        <v>1014241981</v>
      </c>
      <c r="AF644" s="85">
        <v>6</v>
      </c>
      <c r="AG644" s="89">
        <v>34047</v>
      </c>
      <c r="AH644" s="85" t="s">
        <v>7159</v>
      </c>
      <c r="AI644" s="85" t="e">
        <v>#REF!</v>
      </c>
      <c r="AJ644" s="92">
        <v>3227502178</v>
      </c>
      <c r="AK644" s="85" t="s">
        <v>7160</v>
      </c>
      <c r="AL644" s="85" t="s">
        <v>143</v>
      </c>
      <c r="AM644" s="85" t="s">
        <v>234</v>
      </c>
      <c r="AN644" s="85" t="s">
        <v>5087</v>
      </c>
      <c r="AO644" s="85">
        <v>1024483230</v>
      </c>
      <c r="AP644" s="85" t="s">
        <v>5088</v>
      </c>
      <c r="AQ644" s="85"/>
      <c r="AR644" s="85"/>
      <c r="AS644" s="89">
        <v>46062</v>
      </c>
      <c r="AT644" s="85"/>
      <c r="AU644" s="85"/>
      <c r="AV644" s="85"/>
      <c r="AW644" s="85"/>
      <c r="AX644" s="85" t="s">
        <v>5089</v>
      </c>
      <c r="AY644" s="85" t="s">
        <v>147</v>
      </c>
      <c r="AZ644" s="105">
        <v>46050</v>
      </c>
      <c r="BA644" s="105">
        <v>46050</v>
      </c>
      <c r="BB644" s="115">
        <v>99902000</v>
      </c>
      <c r="BC644" s="105">
        <v>46054</v>
      </c>
      <c r="BD644" s="105">
        <v>46387</v>
      </c>
      <c r="BE644" s="105">
        <f t="shared" si="26"/>
        <v>46387</v>
      </c>
      <c r="BF644" s="122"/>
      <c r="BG644" s="85" t="s">
        <v>148</v>
      </c>
      <c r="BH644" s="110">
        <v>9082000</v>
      </c>
      <c r="BI644" s="85"/>
      <c r="BJ644" s="85"/>
      <c r="BK644" s="85"/>
      <c r="BL644" s="85"/>
      <c r="BM644" s="85"/>
      <c r="BN644" s="85"/>
      <c r="BO644" s="85"/>
      <c r="BP644" s="85"/>
      <c r="BQ644" s="85"/>
      <c r="BR644" s="85"/>
      <c r="BS644" s="85"/>
      <c r="BT644" s="85"/>
      <c r="BU644" s="85"/>
      <c r="BV644" s="85"/>
      <c r="BW644" s="85"/>
      <c r="BX644" s="85"/>
      <c r="BY644" s="85"/>
      <c r="BZ644" s="85"/>
      <c r="CA644" s="85"/>
      <c r="CB644" s="85"/>
      <c r="CC644" s="85"/>
      <c r="CD644" s="85"/>
      <c r="CE644" s="85"/>
      <c r="CF644" s="85"/>
      <c r="CG644" s="85"/>
      <c r="CH644" s="85"/>
      <c r="CI644" s="85"/>
      <c r="CJ644" s="85"/>
      <c r="CK644" s="85"/>
      <c r="CL644" s="85">
        <v>0</v>
      </c>
      <c r="CM644" s="110">
        <v>99902000</v>
      </c>
      <c r="CN644" s="85"/>
      <c r="CO644" s="89">
        <v>46387</v>
      </c>
      <c r="CP644" s="89">
        <f t="shared" ref="CP644:CP666" si="27">+$CO644+180</f>
        <v>46567</v>
      </c>
      <c r="CQ644" s="115">
        <v>99902000</v>
      </c>
      <c r="CR644" s="85" t="s">
        <v>149</v>
      </c>
      <c r="CS644" s="89">
        <v>46051</v>
      </c>
      <c r="CT644" s="128">
        <v>1146101104742</v>
      </c>
      <c r="CU644" s="85"/>
      <c r="CV644" s="85"/>
      <c r="CW644" s="85" t="s">
        <v>7161</v>
      </c>
      <c r="CX644" s="85" t="s">
        <v>203</v>
      </c>
      <c r="CY644" s="85" t="s">
        <v>207</v>
      </c>
      <c r="CZ644" s="85">
        <v>2537</v>
      </c>
      <c r="DA644" s="85" t="s">
        <v>152</v>
      </c>
      <c r="DB644" s="85">
        <v>1</v>
      </c>
      <c r="DC644" s="85" t="s">
        <v>153</v>
      </c>
      <c r="DD644" s="85"/>
      <c r="DE644" s="85"/>
      <c r="DF644" s="85"/>
      <c r="DG644" s="85"/>
      <c r="DH644" s="85"/>
      <c r="DI644" s="85"/>
      <c r="DJ644" s="85"/>
      <c r="DK644" s="85"/>
      <c r="DL644" s="85"/>
      <c r="DM644" s="85"/>
      <c r="DN644" s="85"/>
      <c r="DO644" s="85"/>
      <c r="DP644" s="85"/>
      <c r="DQ644" s="85"/>
      <c r="DR644" s="85"/>
      <c r="DS644" s="85"/>
      <c r="DT644" s="86"/>
      <c r="DU644" s="81"/>
      <c r="DV644" s="72"/>
      <c r="DW644" s="72"/>
      <c r="DX644" s="72"/>
      <c r="DY644" s="72"/>
      <c r="DZ644" s="74"/>
      <c r="EA644" s="68"/>
      <c r="EB644" s="68"/>
      <c r="EC644" s="68"/>
      <c r="ED644" s="68"/>
      <c r="EE644" s="68"/>
      <c r="EF644" s="68"/>
      <c r="EG644" s="68"/>
      <c r="EH644" s="68"/>
      <c r="EI644" s="68"/>
      <c r="EJ644" s="68"/>
      <c r="EK644" s="68"/>
    </row>
    <row r="645" spans="1:141" s="22" customFormat="1" ht="30" customHeight="1">
      <c r="A645" s="3"/>
      <c r="B645" s="84">
        <v>2026</v>
      </c>
      <c r="C645" s="85" t="s">
        <v>7162</v>
      </c>
      <c r="D645" s="85"/>
      <c r="E645" s="85" t="s">
        <v>125</v>
      </c>
      <c r="F645" s="85">
        <v>145026</v>
      </c>
      <c r="G645" s="89">
        <v>46039</v>
      </c>
      <c r="H645" s="85" t="s">
        <v>7163</v>
      </c>
      <c r="I645" s="85" t="s">
        <v>7164</v>
      </c>
      <c r="J645" s="92" t="s">
        <v>7165</v>
      </c>
      <c r="K645" s="92" t="s">
        <v>7166</v>
      </c>
      <c r="L645" s="85" t="s">
        <v>7167</v>
      </c>
      <c r="M645" s="85" t="s">
        <v>7168</v>
      </c>
      <c r="N645" s="85">
        <v>80111700</v>
      </c>
      <c r="O645" s="85" t="s">
        <v>7169</v>
      </c>
      <c r="P645" s="85" t="s">
        <v>7170</v>
      </c>
      <c r="Q645" s="85">
        <v>132</v>
      </c>
      <c r="R645" s="89">
        <v>46052</v>
      </c>
      <c r="S645" s="85">
        <v>1926</v>
      </c>
      <c r="T645" s="89">
        <v>46052</v>
      </c>
      <c r="U645" s="85" t="s">
        <v>7171</v>
      </c>
      <c r="V645" s="85" t="s">
        <v>135</v>
      </c>
      <c r="W645" s="85" t="s">
        <v>136</v>
      </c>
      <c r="X645" s="85">
        <v>1</v>
      </c>
      <c r="Y645" s="85" t="s">
        <v>7172</v>
      </c>
      <c r="Z645" s="85" t="s">
        <v>7167</v>
      </c>
      <c r="AA645" s="85" t="s">
        <v>138</v>
      </c>
      <c r="AB645" s="85" t="s">
        <v>139</v>
      </c>
      <c r="AC645" s="85" t="s">
        <v>268</v>
      </c>
      <c r="AD645" s="85"/>
      <c r="AE645" s="85">
        <v>52967523</v>
      </c>
      <c r="AF645" s="85">
        <v>1</v>
      </c>
      <c r="AG645" s="89">
        <v>30555</v>
      </c>
      <c r="AH645" s="85" t="s">
        <v>7173</v>
      </c>
      <c r="AI645" s="85" t="e">
        <v>#REF!</v>
      </c>
      <c r="AJ645" s="92">
        <v>6018021375</v>
      </c>
      <c r="AK645" s="85" t="s">
        <v>7174</v>
      </c>
      <c r="AL645" s="85" t="s">
        <v>258</v>
      </c>
      <c r="AM645" s="85" t="s">
        <v>385</v>
      </c>
      <c r="AN645" s="85" t="s">
        <v>130</v>
      </c>
      <c r="AO645" s="85">
        <v>1010170739</v>
      </c>
      <c r="AP645" s="85" t="s">
        <v>170</v>
      </c>
      <c r="AQ645" s="85"/>
      <c r="AR645" s="85"/>
      <c r="AS645" s="89">
        <v>46063</v>
      </c>
      <c r="AT645" s="85"/>
      <c r="AU645" s="85"/>
      <c r="AV645" s="85"/>
      <c r="AW645" s="85"/>
      <c r="AX645" s="85" t="s">
        <v>171</v>
      </c>
      <c r="AY645" s="85" t="s">
        <v>147</v>
      </c>
      <c r="AZ645" s="105">
        <v>46050</v>
      </c>
      <c r="BA645" s="105">
        <v>46050</v>
      </c>
      <c r="BB645" s="115">
        <v>87109000</v>
      </c>
      <c r="BC645" s="105">
        <v>46054</v>
      </c>
      <c r="BD645" s="105">
        <v>46387</v>
      </c>
      <c r="BE645" s="105">
        <f t="shared" si="26"/>
        <v>46387</v>
      </c>
      <c r="BF645" s="122"/>
      <c r="BG645" s="85" t="s">
        <v>148</v>
      </c>
      <c r="BH645" s="110">
        <v>7919000</v>
      </c>
      <c r="BI645" s="85"/>
      <c r="BJ645" s="85"/>
      <c r="BK645" s="85"/>
      <c r="BL645" s="85"/>
      <c r="BM645" s="85"/>
      <c r="BN645" s="85"/>
      <c r="BO645" s="85"/>
      <c r="BP645" s="85"/>
      <c r="BQ645" s="85"/>
      <c r="BR645" s="85"/>
      <c r="BS645" s="85"/>
      <c r="BT645" s="85"/>
      <c r="BU645" s="85"/>
      <c r="BV645" s="85"/>
      <c r="BW645" s="85"/>
      <c r="BX645" s="85"/>
      <c r="BY645" s="85"/>
      <c r="BZ645" s="85"/>
      <c r="CA645" s="85"/>
      <c r="CB645" s="85"/>
      <c r="CC645" s="85"/>
      <c r="CD645" s="85"/>
      <c r="CE645" s="85"/>
      <c r="CF645" s="85"/>
      <c r="CG645" s="85"/>
      <c r="CH645" s="85"/>
      <c r="CI645" s="85"/>
      <c r="CJ645" s="85"/>
      <c r="CK645" s="85"/>
      <c r="CL645" s="85">
        <v>0</v>
      </c>
      <c r="CM645" s="110">
        <v>87109000</v>
      </c>
      <c r="CN645" s="85"/>
      <c r="CO645" s="89">
        <v>46387</v>
      </c>
      <c r="CP645" s="89">
        <f t="shared" si="27"/>
        <v>46567</v>
      </c>
      <c r="CQ645" s="115">
        <v>87109000</v>
      </c>
      <c r="CR645" s="85" t="s">
        <v>149</v>
      </c>
      <c r="CS645" s="89">
        <v>46050</v>
      </c>
      <c r="CT645" s="128">
        <v>1146101104710</v>
      </c>
      <c r="CU645" s="85"/>
      <c r="CV645" s="85"/>
      <c r="CW645" s="85" t="s">
        <v>7175</v>
      </c>
      <c r="CX645" s="85" t="s">
        <v>274</v>
      </c>
      <c r="CY645" s="85" t="s">
        <v>2137</v>
      </c>
      <c r="CZ645" s="85">
        <v>2537</v>
      </c>
      <c r="DA645" s="85" t="s">
        <v>152</v>
      </c>
      <c r="DB645" s="85">
        <v>1</v>
      </c>
      <c r="DC645" s="85" t="s">
        <v>153</v>
      </c>
      <c r="DD645" s="85"/>
      <c r="DE645" s="85"/>
      <c r="DF645" s="85"/>
      <c r="DG645" s="85"/>
      <c r="DH645" s="85"/>
      <c r="DI645" s="85"/>
      <c r="DJ645" s="85"/>
      <c r="DK645" s="85"/>
      <c r="DL645" s="85"/>
      <c r="DM645" s="85"/>
      <c r="DN645" s="85"/>
      <c r="DO645" s="85"/>
      <c r="DP645" s="85"/>
      <c r="DQ645" s="85"/>
      <c r="DR645" s="85"/>
      <c r="DS645" s="85"/>
      <c r="DT645" s="86"/>
      <c r="DU645" s="81"/>
      <c r="DV645" s="72"/>
      <c r="DW645" s="72"/>
      <c r="DX645" s="72"/>
      <c r="DY645" s="72"/>
      <c r="DZ645" s="74"/>
      <c r="EA645" s="68"/>
      <c r="EB645" s="68"/>
      <c r="EC645" s="68"/>
      <c r="ED645" s="68"/>
      <c r="EE645" s="68"/>
      <c r="EF645" s="68"/>
      <c r="EG645" s="68"/>
      <c r="EH645" s="68"/>
      <c r="EI645" s="68"/>
      <c r="EJ645" s="68"/>
      <c r="EK645" s="68"/>
    </row>
    <row r="646" spans="1:141" s="22" customFormat="1" ht="30" customHeight="1">
      <c r="A646" s="3"/>
      <c r="B646" s="84">
        <v>2026</v>
      </c>
      <c r="C646" s="85" t="s">
        <v>7176</v>
      </c>
      <c r="D646" s="85"/>
      <c r="E646" s="85" t="s">
        <v>125</v>
      </c>
      <c r="F646" s="85">
        <v>144779</v>
      </c>
      <c r="G646" s="89">
        <v>46039</v>
      </c>
      <c r="H646" s="85" t="s">
        <v>5092</v>
      </c>
      <c r="I646" s="85" t="s">
        <v>7177</v>
      </c>
      <c r="J646" s="92" t="s">
        <v>7178</v>
      </c>
      <c r="K646" s="92" t="s">
        <v>7179</v>
      </c>
      <c r="L646" s="85" t="s">
        <v>7180</v>
      </c>
      <c r="M646" s="85" t="s">
        <v>5097</v>
      </c>
      <c r="N646" s="85">
        <v>80111700</v>
      </c>
      <c r="O646" s="85" t="s">
        <v>7181</v>
      </c>
      <c r="P646" s="85" t="s">
        <v>7182</v>
      </c>
      <c r="Q646" s="85">
        <v>106</v>
      </c>
      <c r="R646" s="89">
        <v>46052</v>
      </c>
      <c r="S646" s="85">
        <v>1931</v>
      </c>
      <c r="T646" s="89">
        <v>46052</v>
      </c>
      <c r="U646" s="85" t="s">
        <v>7171</v>
      </c>
      <c r="V646" s="85" t="s">
        <v>135</v>
      </c>
      <c r="W646" s="85" t="s">
        <v>136</v>
      </c>
      <c r="X646" s="85">
        <v>1</v>
      </c>
      <c r="Y646" s="85" t="s">
        <v>7183</v>
      </c>
      <c r="Z646" s="85" t="s">
        <v>7180</v>
      </c>
      <c r="AA646" s="85" t="s">
        <v>138</v>
      </c>
      <c r="AB646" s="85" t="s">
        <v>139</v>
      </c>
      <c r="AC646" s="85" t="s">
        <v>268</v>
      </c>
      <c r="AD646" s="85"/>
      <c r="AE646" s="85">
        <v>37728959</v>
      </c>
      <c r="AF646" s="85">
        <v>8</v>
      </c>
      <c r="AG646" s="89">
        <v>29103</v>
      </c>
      <c r="AH646" s="85" t="s">
        <v>7184</v>
      </c>
      <c r="AI646" s="85" t="e">
        <v>#REF!</v>
      </c>
      <c r="AJ646" s="92">
        <v>3125492774</v>
      </c>
      <c r="AK646" s="85" t="s">
        <v>7185</v>
      </c>
      <c r="AL646" s="85" t="s">
        <v>189</v>
      </c>
      <c r="AM646" s="85" t="s">
        <v>385</v>
      </c>
      <c r="AN646" s="85" t="s">
        <v>5087</v>
      </c>
      <c r="AO646" s="85">
        <v>1024483230</v>
      </c>
      <c r="AP646" s="85" t="s">
        <v>5088</v>
      </c>
      <c r="AQ646" s="85"/>
      <c r="AR646" s="85"/>
      <c r="AS646" s="89">
        <v>46063</v>
      </c>
      <c r="AT646" s="85"/>
      <c r="AU646" s="85"/>
      <c r="AV646" s="85"/>
      <c r="AW646" s="85"/>
      <c r="AX646" s="85" t="s">
        <v>5089</v>
      </c>
      <c r="AY646" s="85" t="s">
        <v>147</v>
      </c>
      <c r="AZ646" s="105">
        <v>46033</v>
      </c>
      <c r="BA646" s="105">
        <v>46050</v>
      </c>
      <c r="BB646" s="115">
        <v>87109000</v>
      </c>
      <c r="BC646" s="105">
        <v>46054</v>
      </c>
      <c r="BD646" s="105">
        <v>46387</v>
      </c>
      <c r="BE646" s="105">
        <f t="shared" si="26"/>
        <v>46387</v>
      </c>
      <c r="BF646" s="122"/>
      <c r="BG646" s="85" t="s">
        <v>148</v>
      </c>
      <c r="BH646" s="110">
        <v>7919000</v>
      </c>
      <c r="BI646" s="85"/>
      <c r="BJ646" s="85"/>
      <c r="BK646" s="85"/>
      <c r="BL646" s="85"/>
      <c r="BM646" s="85"/>
      <c r="BN646" s="85"/>
      <c r="BO646" s="85"/>
      <c r="BP646" s="85"/>
      <c r="BQ646" s="85"/>
      <c r="BR646" s="85"/>
      <c r="BS646" s="85"/>
      <c r="BT646" s="85"/>
      <c r="BU646" s="85"/>
      <c r="BV646" s="85"/>
      <c r="BW646" s="85"/>
      <c r="BX646" s="85"/>
      <c r="BY646" s="85"/>
      <c r="BZ646" s="85"/>
      <c r="CA646" s="85"/>
      <c r="CB646" s="85"/>
      <c r="CC646" s="85"/>
      <c r="CD646" s="85"/>
      <c r="CE646" s="85"/>
      <c r="CF646" s="85"/>
      <c r="CG646" s="85"/>
      <c r="CH646" s="85"/>
      <c r="CI646" s="85"/>
      <c r="CJ646" s="85"/>
      <c r="CK646" s="85"/>
      <c r="CL646" s="85">
        <v>0</v>
      </c>
      <c r="CM646" s="110">
        <v>87109000</v>
      </c>
      <c r="CN646" s="85"/>
      <c r="CO646" s="89">
        <v>46387</v>
      </c>
      <c r="CP646" s="89">
        <f t="shared" si="27"/>
        <v>46567</v>
      </c>
      <c r="CQ646" s="115">
        <v>87109000</v>
      </c>
      <c r="CR646" s="85" t="s">
        <v>149</v>
      </c>
      <c r="CS646" s="89">
        <v>46051</v>
      </c>
      <c r="CT646" s="128" t="s">
        <v>7186</v>
      </c>
      <c r="CU646" s="85"/>
      <c r="CV646" s="85"/>
      <c r="CW646" s="85" t="s">
        <v>7187</v>
      </c>
      <c r="CX646" s="85" t="s">
        <v>274</v>
      </c>
      <c r="CY646" s="85" t="s">
        <v>2137</v>
      </c>
      <c r="CZ646" s="85">
        <v>2537</v>
      </c>
      <c r="DA646" s="85" t="s">
        <v>152</v>
      </c>
      <c r="DB646" s="85">
        <v>1</v>
      </c>
      <c r="DC646" s="85" t="s">
        <v>153</v>
      </c>
      <c r="DD646" s="85"/>
      <c r="DE646" s="85"/>
      <c r="DF646" s="85"/>
      <c r="DG646" s="85"/>
      <c r="DH646" s="85"/>
      <c r="DI646" s="85"/>
      <c r="DJ646" s="85"/>
      <c r="DK646" s="85"/>
      <c r="DL646" s="85"/>
      <c r="DM646" s="85"/>
      <c r="DN646" s="85"/>
      <c r="DO646" s="85"/>
      <c r="DP646" s="85"/>
      <c r="DQ646" s="85"/>
      <c r="DR646" s="85"/>
      <c r="DS646" s="85"/>
      <c r="DT646" s="86"/>
      <c r="DU646" s="81"/>
      <c r="DV646" s="72"/>
      <c r="DW646" s="72"/>
      <c r="DX646" s="72"/>
      <c r="DY646" s="72"/>
      <c r="DZ646" s="74"/>
      <c r="EA646" s="68"/>
      <c r="EB646" s="68"/>
      <c r="EC646" s="68"/>
      <c r="ED646" s="68"/>
      <c r="EE646" s="68"/>
      <c r="EF646" s="68"/>
      <c r="EG646" s="68"/>
      <c r="EH646" s="68"/>
      <c r="EI646" s="68"/>
      <c r="EJ646" s="68"/>
      <c r="EK646" s="68"/>
    </row>
    <row r="647" spans="1:141" s="22" customFormat="1" ht="30" customHeight="1">
      <c r="A647" s="3"/>
      <c r="B647" s="84">
        <v>2026</v>
      </c>
      <c r="C647" s="85" t="s">
        <v>7188</v>
      </c>
      <c r="D647" s="85"/>
      <c r="E647" s="85" t="s">
        <v>125</v>
      </c>
      <c r="F647" s="85">
        <v>153255</v>
      </c>
      <c r="G647" s="89">
        <v>46039</v>
      </c>
      <c r="H647" s="85" t="s">
        <v>7189</v>
      </c>
      <c r="I647" s="85" t="s">
        <v>7190</v>
      </c>
      <c r="J647" s="92" t="s">
        <v>7191</v>
      </c>
      <c r="K647" s="92" t="s">
        <v>7192</v>
      </c>
      <c r="L647" s="85" t="s">
        <v>2010</v>
      </c>
      <c r="M647" s="85" t="s">
        <v>7193</v>
      </c>
      <c r="N647" s="85">
        <v>80111700</v>
      </c>
      <c r="O647" s="85" t="s">
        <v>7194</v>
      </c>
      <c r="P647" s="85" t="s">
        <v>7195</v>
      </c>
      <c r="Q647" s="85">
        <v>2161</v>
      </c>
      <c r="R647" s="89">
        <v>46055</v>
      </c>
      <c r="S647" s="85">
        <v>1960</v>
      </c>
      <c r="T647" s="89">
        <v>46055</v>
      </c>
      <c r="U647" s="85" t="s">
        <v>7196</v>
      </c>
      <c r="V647" s="85" t="s">
        <v>135</v>
      </c>
      <c r="W647" s="85" t="s">
        <v>460</v>
      </c>
      <c r="X647" s="85">
        <v>1</v>
      </c>
      <c r="Y647" s="85" t="s">
        <v>7197</v>
      </c>
      <c r="Z647" s="85" t="s">
        <v>7198</v>
      </c>
      <c r="AA647" s="85" t="s">
        <v>138</v>
      </c>
      <c r="AB647" s="85" t="s">
        <v>139</v>
      </c>
      <c r="AC647" s="85" t="s">
        <v>268</v>
      </c>
      <c r="AD647" s="85"/>
      <c r="AE647" s="85">
        <v>52484382</v>
      </c>
      <c r="AF647" s="85">
        <v>4</v>
      </c>
      <c r="AG647" s="89">
        <v>29242</v>
      </c>
      <c r="AH647" s="85" t="s">
        <v>7199</v>
      </c>
      <c r="AI647" s="85" t="e">
        <v>#REF!</v>
      </c>
      <c r="AJ647" s="92">
        <v>3143870761</v>
      </c>
      <c r="AK647" s="85" t="s">
        <v>7200</v>
      </c>
      <c r="AL647" s="85" t="s">
        <v>143</v>
      </c>
      <c r="AM647" s="85" t="s">
        <v>234</v>
      </c>
      <c r="AN647" s="85" t="s">
        <v>1863</v>
      </c>
      <c r="AO647" s="85">
        <v>93376179</v>
      </c>
      <c r="AP647" s="85" t="s">
        <v>1864</v>
      </c>
      <c r="AQ647" s="85"/>
      <c r="AR647" s="85"/>
      <c r="AS647" s="89">
        <v>46063</v>
      </c>
      <c r="AT647" s="85"/>
      <c r="AU647" s="85"/>
      <c r="AV647" s="85"/>
      <c r="AW647" s="85"/>
      <c r="AX647" s="85" t="s">
        <v>1865</v>
      </c>
      <c r="AY647" s="85" t="s">
        <v>147</v>
      </c>
      <c r="AZ647" s="105">
        <v>46049</v>
      </c>
      <c r="BA647" s="105">
        <v>46049</v>
      </c>
      <c r="BB647" s="115">
        <v>40520000</v>
      </c>
      <c r="BC647" s="105">
        <v>46056</v>
      </c>
      <c r="BD647" s="105">
        <v>46297</v>
      </c>
      <c r="BE647" s="105">
        <f t="shared" si="26"/>
        <v>46297</v>
      </c>
      <c r="BF647" s="122"/>
      <c r="BG647" s="85" t="s">
        <v>929</v>
      </c>
      <c r="BH647" s="110">
        <v>5065000</v>
      </c>
      <c r="BI647" s="85"/>
      <c r="BJ647" s="85"/>
      <c r="BK647" s="85"/>
      <c r="BL647" s="85"/>
      <c r="BM647" s="85"/>
      <c r="BN647" s="85"/>
      <c r="BO647" s="85"/>
      <c r="BP647" s="85"/>
      <c r="BQ647" s="85"/>
      <c r="BR647" s="85"/>
      <c r="BS647" s="85"/>
      <c r="BT647" s="85"/>
      <c r="BU647" s="85"/>
      <c r="BV647" s="85"/>
      <c r="BW647" s="85"/>
      <c r="BX647" s="85"/>
      <c r="BY647" s="85"/>
      <c r="BZ647" s="85"/>
      <c r="CA647" s="85"/>
      <c r="CB647" s="85"/>
      <c r="CC647" s="85"/>
      <c r="CD647" s="85"/>
      <c r="CE647" s="85"/>
      <c r="CF647" s="85"/>
      <c r="CG647" s="85"/>
      <c r="CH647" s="85"/>
      <c r="CI647" s="85"/>
      <c r="CJ647" s="85"/>
      <c r="CK647" s="85"/>
      <c r="CL647" s="85">
        <v>0</v>
      </c>
      <c r="CM647" s="110">
        <v>40520000</v>
      </c>
      <c r="CN647" s="85"/>
      <c r="CO647" s="89">
        <v>46297</v>
      </c>
      <c r="CP647" s="89">
        <f t="shared" si="27"/>
        <v>46477</v>
      </c>
      <c r="CQ647" s="115">
        <v>40520000</v>
      </c>
      <c r="CR647" s="85" t="s">
        <v>7201</v>
      </c>
      <c r="CS647" s="89">
        <v>46054</v>
      </c>
      <c r="CT647" s="128">
        <v>2146101138157</v>
      </c>
      <c r="CU647" s="85"/>
      <c r="CV647" s="85"/>
      <c r="CW647" s="85" t="s">
        <v>7202</v>
      </c>
      <c r="CX647" s="85" t="s">
        <v>274</v>
      </c>
      <c r="CY647" s="85" t="s">
        <v>2009</v>
      </c>
      <c r="CZ647" s="85">
        <v>2456</v>
      </c>
      <c r="DA647" s="85" t="s">
        <v>7203</v>
      </c>
      <c r="DB647" s="85">
        <v>1</v>
      </c>
      <c r="DC647" s="85" t="s">
        <v>153</v>
      </c>
      <c r="DD647" s="85"/>
      <c r="DE647" s="85"/>
      <c r="DF647" s="85"/>
      <c r="DG647" s="85"/>
      <c r="DH647" s="85"/>
      <c r="DI647" s="85"/>
      <c r="DJ647" s="85"/>
      <c r="DK647" s="85"/>
      <c r="DL647" s="85"/>
      <c r="DM647" s="85"/>
      <c r="DN647" s="85"/>
      <c r="DO647" s="85"/>
      <c r="DP647" s="85"/>
      <c r="DQ647" s="85"/>
      <c r="DR647" s="85"/>
      <c r="DS647" s="85"/>
      <c r="DT647" s="86"/>
      <c r="DU647" s="81"/>
      <c r="DV647" s="72"/>
      <c r="DW647" s="72"/>
      <c r="DX647" s="72"/>
      <c r="DY647" s="72"/>
      <c r="DZ647" s="74"/>
      <c r="EA647" s="68"/>
      <c r="EB647" s="68"/>
      <c r="EC647" s="68"/>
      <c r="ED647" s="68"/>
      <c r="EE647" s="68"/>
      <c r="EF647" s="68"/>
      <c r="EG647" s="68"/>
      <c r="EH647" s="68"/>
      <c r="EI647" s="68"/>
      <c r="EJ647" s="68"/>
      <c r="EK647" s="68"/>
    </row>
    <row r="648" spans="1:141" s="22" customFormat="1" ht="30" customHeight="1">
      <c r="A648" s="3"/>
      <c r="B648" s="84">
        <v>2026</v>
      </c>
      <c r="C648" s="85" t="s">
        <v>7204</v>
      </c>
      <c r="D648" s="85"/>
      <c r="E648" s="85" t="s">
        <v>125</v>
      </c>
      <c r="F648" s="85">
        <v>153248</v>
      </c>
      <c r="G648" s="89">
        <v>46039</v>
      </c>
      <c r="H648" s="85" t="s">
        <v>7205</v>
      </c>
      <c r="I648" s="85" t="s">
        <v>7206</v>
      </c>
      <c r="J648" s="92" t="s">
        <v>7207</v>
      </c>
      <c r="K648" s="92" t="s">
        <v>7208</v>
      </c>
      <c r="L648" s="85" t="s">
        <v>7209</v>
      </c>
      <c r="M648" s="85" t="s">
        <v>7210</v>
      </c>
      <c r="N648" s="85">
        <v>80111700</v>
      </c>
      <c r="O648" s="85" t="s">
        <v>7211</v>
      </c>
      <c r="P648" s="85" t="s">
        <v>7212</v>
      </c>
      <c r="Q648" s="85">
        <v>2156</v>
      </c>
      <c r="R648" s="89">
        <v>46052</v>
      </c>
      <c r="S648" s="85">
        <v>1928</v>
      </c>
      <c r="T648" s="89">
        <v>46052</v>
      </c>
      <c r="U648" s="85" t="s">
        <v>7196</v>
      </c>
      <c r="V648" s="85" t="s">
        <v>135</v>
      </c>
      <c r="W648" s="85" t="s">
        <v>460</v>
      </c>
      <c r="X648" s="85">
        <v>1</v>
      </c>
      <c r="Y648" s="85" t="s">
        <v>7213</v>
      </c>
      <c r="Z648" s="85" t="s">
        <v>7214</v>
      </c>
      <c r="AA648" s="85" t="s">
        <v>138</v>
      </c>
      <c r="AB648" s="85" t="s">
        <v>164</v>
      </c>
      <c r="AC648" s="85" t="s">
        <v>7215</v>
      </c>
      <c r="AD648" s="85"/>
      <c r="AE648" s="85">
        <v>1001097684</v>
      </c>
      <c r="AF648" s="85">
        <v>9</v>
      </c>
      <c r="AG648" s="89">
        <v>36973</v>
      </c>
      <c r="AH648" s="85" t="s">
        <v>7216</v>
      </c>
      <c r="AI648" s="85" t="e">
        <v>#REF!</v>
      </c>
      <c r="AJ648" s="92">
        <v>3175731474</v>
      </c>
      <c r="AK648" s="85" t="s">
        <v>7217</v>
      </c>
      <c r="AL648" s="85" t="s">
        <v>143</v>
      </c>
      <c r="AM648" s="85" t="s">
        <v>144</v>
      </c>
      <c r="AN648" s="85" t="s">
        <v>1863</v>
      </c>
      <c r="AO648" s="85">
        <v>93376179</v>
      </c>
      <c r="AP648" s="85" t="s">
        <v>1864</v>
      </c>
      <c r="AQ648" s="85"/>
      <c r="AR648" s="85"/>
      <c r="AS648" s="89">
        <v>46063</v>
      </c>
      <c r="AT648" s="85"/>
      <c r="AU648" s="85"/>
      <c r="AV648" s="85"/>
      <c r="AW648" s="85"/>
      <c r="AX648" s="85" t="s">
        <v>1865</v>
      </c>
      <c r="AY648" s="85" t="s">
        <v>147</v>
      </c>
      <c r="AZ648" s="105">
        <v>46049</v>
      </c>
      <c r="BA648" s="105">
        <v>46049</v>
      </c>
      <c r="BB648" s="115">
        <v>24520000</v>
      </c>
      <c r="BC648" s="105">
        <v>46052</v>
      </c>
      <c r="BD648" s="105">
        <v>46294</v>
      </c>
      <c r="BE648" s="105">
        <f t="shared" si="26"/>
        <v>46294</v>
      </c>
      <c r="BF648" s="122"/>
      <c r="BG648" s="85" t="s">
        <v>929</v>
      </c>
      <c r="BH648" s="110">
        <v>3065000</v>
      </c>
      <c r="BI648" s="85"/>
      <c r="BJ648" s="85"/>
      <c r="BK648" s="85"/>
      <c r="BL648" s="85"/>
      <c r="BM648" s="85"/>
      <c r="BN648" s="85"/>
      <c r="BO648" s="85"/>
      <c r="BP648" s="85"/>
      <c r="BQ648" s="85"/>
      <c r="BR648" s="85"/>
      <c r="BS648" s="85"/>
      <c r="BT648" s="85"/>
      <c r="BU648" s="85"/>
      <c r="BV648" s="85"/>
      <c r="BW648" s="85"/>
      <c r="BX648" s="85"/>
      <c r="BY648" s="85"/>
      <c r="BZ648" s="85"/>
      <c r="CA648" s="85"/>
      <c r="CB648" s="85"/>
      <c r="CC648" s="85"/>
      <c r="CD648" s="85"/>
      <c r="CE648" s="85"/>
      <c r="CF648" s="85"/>
      <c r="CG648" s="85"/>
      <c r="CH648" s="85"/>
      <c r="CI648" s="85"/>
      <c r="CJ648" s="85"/>
      <c r="CK648" s="85"/>
      <c r="CL648" s="85">
        <v>0</v>
      </c>
      <c r="CM648" s="110">
        <v>24520000</v>
      </c>
      <c r="CN648" s="85"/>
      <c r="CO648" s="89">
        <v>46294</v>
      </c>
      <c r="CP648" s="89">
        <f t="shared" si="27"/>
        <v>46474</v>
      </c>
      <c r="CQ648" s="115">
        <v>24520000</v>
      </c>
      <c r="CR648" s="85" t="s">
        <v>7201</v>
      </c>
      <c r="CS648" s="89">
        <v>46050</v>
      </c>
      <c r="CT648" s="128">
        <v>2144101491153</v>
      </c>
      <c r="CU648" s="85"/>
      <c r="CV648" s="85"/>
      <c r="CW648" s="85" t="s">
        <v>7218</v>
      </c>
      <c r="CX648" s="85" t="s">
        <v>7215</v>
      </c>
      <c r="CY648" s="85" t="s">
        <v>1816</v>
      </c>
      <c r="CZ648" s="85">
        <v>2456</v>
      </c>
      <c r="DA648" s="85" t="s">
        <v>7203</v>
      </c>
      <c r="DB648" s="85">
        <v>5</v>
      </c>
      <c r="DC648" s="85" t="s">
        <v>153</v>
      </c>
      <c r="DD648" s="85"/>
      <c r="DE648" s="85"/>
      <c r="DF648" s="85"/>
      <c r="DG648" s="85"/>
      <c r="DH648" s="85"/>
      <c r="DI648" s="85"/>
      <c r="DJ648" s="85"/>
      <c r="DK648" s="85"/>
      <c r="DL648" s="85"/>
      <c r="DM648" s="85"/>
      <c r="DN648" s="85"/>
      <c r="DO648" s="85"/>
      <c r="DP648" s="85"/>
      <c r="DQ648" s="85"/>
      <c r="DR648" s="85"/>
      <c r="DS648" s="85"/>
      <c r="DT648" s="86"/>
      <c r="DU648" s="81"/>
      <c r="DV648" s="72"/>
      <c r="DW648" s="72"/>
      <c r="DX648" s="72"/>
      <c r="DY648" s="72"/>
      <c r="DZ648" s="74"/>
      <c r="EA648" s="68"/>
      <c r="EB648" s="68"/>
      <c r="EC648" s="68"/>
      <c r="ED648" s="68"/>
      <c r="EE648" s="68"/>
      <c r="EF648" s="68"/>
      <c r="EG648" s="68"/>
      <c r="EH648" s="68"/>
      <c r="EI648" s="68"/>
      <c r="EJ648" s="68"/>
      <c r="EK648" s="68"/>
    </row>
    <row r="649" spans="1:141" s="22" customFormat="1" ht="30" customHeight="1">
      <c r="A649" s="3"/>
      <c r="B649" s="84">
        <v>2026</v>
      </c>
      <c r="C649" s="85" t="s">
        <v>7219</v>
      </c>
      <c r="D649" s="85"/>
      <c r="E649" s="85" t="s">
        <v>125</v>
      </c>
      <c r="F649" s="85">
        <v>153285</v>
      </c>
      <c r="G649" s="89">
        <v>46039</v>
      </c>
      <c r="H649" s="85" t="s">
        <v>7220</v>
      </c>
      <c r="I649" s="85" t="s">
        <v>7221</v>
      </c>
      <c r="J649" s="92" t="s">
        <v>7222</v>
      </c>
      <c r="K649" s="92" t="s">
        <v>7223</v>
      </c>
      <c r="L649" s="85" t="s">
        <v>7224</v>
      </c>
      <c r="M649" s="85" t="s">
        <v>7225</v>
      </c>
      <c r="N649" s="85">
        <v>80111700</v>
      </c>
      <c r="O649" s="85" t="s">
        <v>7226</v>
      </c>
      <c r="P649" s="85" t="s">
        <v>7227</v>
      </c>
      <c r="Q649" s="85">
        <v>2162</v>
      </c>
      <c r="R649" s="89">
        <v>46052</v>
      </c>
      <c r="S649" s="85">
        <v>1929</v>
      </c>
      <c r="T649" s="89">
        <v>46052</v>
      </c>
      <c r="U649" s="85" t="s">
        <v>7171</v>
      </c>
      <c r="V649" s="85" t="s">
        <v>135</v>
      </c>
      <c r="W649" s="85" t="s">
        <v>460</v>
      </c>
      <c r="X649" s="85">
        <v>1</v>
      </c>
      <c r="Y649" s="85" t="s">
        <v>7228</v>
      </c>
      <c r="Z649" s="85" t="s">
        <v>7229</v>
      </c>
      <c r="AA649" s="85" t="s">
        <v>138</v>
      </c>
      <c r="AB649" s="85" t="s">
        <v>164</v>
      </c>
      <c r="AC649" s="85" t="s">
        <v>7215</v>
      </c>
      <c r="AD649" s="85"/>
      <c r="AE649" s="85">
        <v>1003802051</v>
      </c>
      <c r="AF649" s="85">
        <v>1</v>
      </c>
      <c r="AG649" s="89">
        <v>36873</v>
      </c>
      <c r="AH649" s="85" t="s">
        <v>7230</v>
      </c>
      <c r="AI649" s="85" t="e">
        <v>#REF!</v>
      </c>
      <c r="AJ649" s="92">
        <v>6018738529</v>
      </c>
      <c r="AK649" s="85" t="s">
        <v>7231</v>
      </c>
      <c r="AL649" s="85" t="s">
        <v>189</v>
      </c>
      <c r="AM649" s="85" t="s">
        <v>144</v>
      </c>
      <c r="AN649" s="85" t="s">
        <v>5087</v>
      </c>
      <c r="AO649" s="85">
        <v>1024483230</v>
      </c>
      <c r="AP649" s="85" t="s">
        <v>5088</v>
      </c>
      <c r="AQ649" s="85"/>
      <c r="AR649" s="85"/>
      <c r="AS649" s="89">
        <v>46063</v>
      </c>
      <c r="AT649" s="85"/>
      <c r="AU649" s="85"/>
      <c r="AV649" s="85"/>
      <c r="AW649" s="85"/>
      <c r="AX649" s="85" t="s">
        <v>5089</v>
      </c>
      <c r="AY649" s="85" t="s">
        <v>147</v>
      </c>
      <c r="AZ649" s="105">
        <v>46050</v>
      </c>
      <c r="BA649" s="105">
        <v>46050</v>
      </c>
      <c r="BB649" s="115">
        <v>51062000</v>
      </c>
      <c r="BC649" s="105">
        <v>46054</v>
      </c>
      <c r="BD649" s="105">
        <v>46387</v>
      </c>
      <c r="BE649" s="105">
        <f t="shared" si="26"/>
        <v>46387</v>
      </c>
      <c r="BF649" s="122"/>
      <c r="BG649" s="85" t="s">
        <v>148</v>
      </c>
      <c r="BH649" s="110">
        <v>4642000</v>
      </c>
      <c r="BI649" s="85"/>
      <c r="BJ649" s="85"/>
      <c r="BK649" s="85"/>
      <c r="BL649" s="85"/>
      <c r="BM649" s="85"/>
      <c r="BN649" s="85"/>
      <c r="BO649" s="85"/>
      <c r="BP649" s="85"/>
      <c r="BQ649" s="85"/>
      <c r="BR649" s="85"/>
      <c r="BS649" s="85"/>
      <c r="BT649" s="85"/>
      <c r="BU649" s="85"/>
      <c r="BV649" s="85"/>
      <c r="BW649" s="85"/>
      <c r="BX649" s="85"/>
      <c r="BY649" s="85"/>
      <c r="BZ649" s="85"/>
      <c r="CA649" s="85"/>
      <c r="CB649" s="85"/>
      <c r="CC649" s="85"/>
      <c r="CD649" s="85"/>
      <c r="CE649" s="85"/>
      <c r="CF649" s="85"/>
      <c r="CG649" s="85"/>
      <c r="CH649" s="85"/>
      <c r="CI649" s="85"/>
      <c r="CJ649" s="85"/>
      <c r="CK649" s="85"/>
      <c r="CL649" s="85">
        <v>0</v>
      </c>
      <c r="CM649" s="110">
        <v>51062000</v>
      </c>
      <c r="CN649" s="85"/>
      <c r="CO649" s="89">
        <v>46387</v>
      </c>
      <c r="CP649" s="89">
        <f t="shared" si="27"/>
        <v>46567</v>
      </c>
      <c r="CQ649" s="115">
        <v>51062000</v>
      </c>
      <c r="CR649" s="85" t="s">
        <v>7201</v>
      </c>
      <c r="CS649" s="89">
        <v>46050</v>
      </c>
      <c r="CT649" s="128" t="s">
        <v>7232</v>
      </c>
      <c r="CU649" s="85"/>
      <c r="CV649" s="85"/>
      <c r="CW649" s="85" t="s">
        <v>7233</v>
      </c>
      <c r="CX649" s="85" t="s">
        <v>7234</v>
      </c>
      <c r="CY649" s="85" t="s">
        <v>2137</v>
      </c>
      <c r="CZ649" s="85">
        <v>2537</v>
      </c>
      <c r="DA649" s="85" t="s">
        <v>152</v>
      </c>
      <c r="DB649" s="85">
        <v>1</v>
      </c>
      <c r="DC649" s="85" t="s">
        <v>153</v>
      </c>
      <c r="DD649" s="85"/>
      <c r="DE649" s="85"/>
      <c r="DF649" s="85"/>
      <c r="DG649" s="85"/>
      <c r="DH649" s="85"/>
      <c r="DI649" s="85"/>
      <c r="DJ649" s="85"/>
      <c r="DK649" s="85"/>
      <c r="DL649" s="85"/>
      <c r="DM649" s="85"/>
      <c r="DN649" s="85"/>
      <c r="DO649" s="85"/>
      <c r="DP649" s="85"/>
      <c r="DQ649" s="85"/>
      <c r="DR649" s="85"/>
      <c r="DS649" s="85"/>
      <c r="DT649" s="86"/>
      <c r="DU649" s="81"/>
      <c r="DV649" s="72"/>
      <c r="DW649" s="72"/>
      <c r="DX649" s="72"/>
      <c r="DY649" s="72"/>
      <c r="DZ649" s="74"/>
      <c r="EA649" s="68"/>
      <c r="EB649" s="68"/>
      <c r="EC649" s="68"/>
      <c r="ED649" s="68"/>
      <c r="EE649" s="68"/>
      <c r="EF649" s="68"/>
      <c r="EG649" s="68"/>
      <c r="EH649" s="68"/>
      <c r="EI649" s="68"/>
      <c r="EJ649" s="68"/>
      <c r="EK649" s="68"/>
    </row>
    <row r="650" spans="1:141" s="22" customFormat="1" ht="30" customHeight="1">
      <c r="A650" s="3"/>
      <c r="B650" s="84">
        <v>2026</v>
      </c>
      <c r="C650" s="85" t="s">
        <v>7235</v>
      </c>
      <c r="D650" s="85"/>
      <c r="E650" s="85" t="s">
        <v>125</v>
      </c>
      <c r="F650" s="85">
        <v>147007</v>
      </c>
      <c r="G650" s="89">
        <v>46039</v>
      </c>
      <c r="H650" s="85" t="s">
        <v>7236</v>
      </c>
      <c r="I650" s="85" t="s">
        <v>7237</v>
      </c>
      <c r="J650" s="92" t="s">
        <v>7238</v>
      </c>
      <c r="K650" s="92" t="s">
        <v>7239</v>
      </c>
      <c r="L650" s="85" t="s">
        <v>7198</v>
      </c>
      <c r="M650" s="85" t="s">
        <v>7240</v>
      </c>
      <c r="N650" s="85">
        <v>80111700</v>
      </c>
      <c r="O650" s="85" t="s">
        <v>7241</v>
      </c>
      <c r="P650" s="85" t="s">
        <v>7242</v>
      </c>
      <c r="Q650" s="85">
        <v>92</v>
      </c>
      <c r="R650" s="89">
        <v>46055</v>
      </c>
      <c r="S650" s="85">
        <v>1969</v>
      </c>
      <c r="T650" s="89">
        <v>46055</v>
      </c>
      <c r="U650" s="85" t="s">
        <v>7243</v>
      </c>
      <c r="V650" s="85" t="s">
        <v>135</v>
      </c>
      <c r="W650" s="85" t="s">
        <v>136</v>
      </c>
      <c r="X650" s="85">
        <v>1</v>
      </c>
      <c r="Y650" s="85" t="s">
        <v>7244</v>
      </c>
      <c r="Z650" s="85" t="s">
        <v>7245</v>
      </c>
      <c r="AA650" s="85" t="s">
        <v>138</v>
      </c>
      <c r="AB650" s="85" t="s">
        <v>139</v>
      </c>
      <c r="AC650" s="85" t="s">
        <v>268</v>
      </c>
      <c r="AD650" s="85"/>
      <c r="AE650" s="85">
        <v>1014226351</v>
      </c>
      <c r="AF650" s="85">
        <v>3</v>
      </c>
      <c r="AG650" s="89">
        <v>33507</v>
      </c>
      <c r="AH650" s="85" t="s">
        <v>7246</v>
      </c>
      <c r="AI650" s="85" t="e">
        <v>#REF!</v>
      </c>
      <c r="AJ650" s="92">
        <v>6015400526</v>
      </c>
      <c r="AK650" s="85" t="s">
        <v>7247</v>
      </c>
      <c r="AL650" s="85" t="s">
        <v>189</v>
      </c>
      <c r="AM650" s="85" t="s">
        <v>144</v>
      </c>
      <c r="AN650" s="85" t="s">
        <v>4826</v>
      </c>
      <c r="AO650" s="85">
        <v>52371623</v>
      </c>
      <c r="AP650" s="85" t="s">
        <v>4827</v>
      </c>
      <c r="AQ650" s="85"/>
      <c r="AR650" s="85"/>
      <c r="AS650" s="89">
        <v>46063</v>
      </c>
      <c r="AT650" s="85"/>
      <c r="AU650" s="85"/>
      <c r="AV650" s="85"/>
      <c r="AW650" s="85"/>
      <c r="AX650" s="85" t="s">
        <v>4828</v>
      </c>
      <c r="AY650" s="85" t="s">
        <v>147</v>
      </c>
      <c r="AZ650" s="105">
        <v>46051</v>
      </c>
      <c r="BA650" s="105">
        <v>46051</v>
      </c>
      <c r="BB650" s="115">
        <v>63352000</v>
      </c>
      <c r="BC650" s="105">
        <v>46056</v>
      </c>
      <c r="BD650" s="105">
        <v>46297</v>
      </c>
      <c r="BE650" s="105">
        <f t="shared" si="26"/>
        <v>46297</v>
      </c>
      <c r="BF650" s="122"/>
      <c r="BG650" s="85" t="s">
        <v>929</v>
      </c>
      <c r="BH650" s="110">
        <v>7919000</v>
      </c>
      <c r="BI650" s="85"/>
      <c r="BJ650" s="85"/>
      <c r="BK650" s="85"/>
      <c r="BL650" s="85"/>
      <c r="BM650" s="85"/>
      <c r="BN650" s="85"/>
      <c r="BO650" s="85"/>
      <c r="BP650" s="85"/>
      <c r="BQ650" s="85"/>
      <c r="BR650" s="85"/>
      <c r="BS650" s="85"/>
      <c r="BT650" s="85"/>
      <c r="BU650" s="85"/>
      <c r="BV650" s="85"/>
      <c r="BW650" s="85"/>
      <c r="BX650" s="85"/>
      <c r="BY650" s="85"/>
      <c r="BZ650" s="85"/>
      <c r="CA650" s="85"/>
      <c r="CB650" s="85"/>
      <c r="CC650" s="85"/>
      <c r="CD650" s="85"/>
      <c r="CE650" s="85"/>
      <c r="CF650" s="85"/>
      <c r="CG650" s="85"/>
      <c r="CH650" s="85"/>
      <c r="CI650" s="85"/>
      <c r="CJ650" s="85"/>
      <c r="CK650" s="85"/>
      <c r="CL650" s="85">
        <v>0</v>
      </c>
      <c r="CM650" s="110">
        <v>63352000</v>
      </c>
      <c r="CN650" s="85"/>
      <c r="CO650" s="89">
        <v>46297</v>
      </c>
      <c r="CP650" s="89">
        <f t="shared" si="27"/>
        <v>46477</v>
      </c>
      <c r="CQ650" s="115">
        <v>63352000</v>
      </c>
      <c r="CR650" s="85" t="s">
        <v>7201</v>
      </c>
      <c r="CS650" s="89">
        <v>46052</v>
      </c>
      <c r="CT650" s="128">
        <v>1846101034457</v>
      </c>
      <c r="CU650" s="85"/>
      <c r="CV650" s="85"/>
      <c r="CW650" s="85" t="s">
        <v>7248</v>
      </c>
      <c r="CX650" s="85" t="s">
        <v>274</v>
      </c>
      <c r="CY650" s="85" t="s">
        <v>957</v>
      </c>
      <c r="CZ650" s="85">
        <v>3090</v>
      </c>
      <c r="DA650" s="85" t="s">
        <v>7249</v>
      </c>
      <c r="DB650" s="85">
        <v>1</v>
      </c>
      <c r="DC650" s="85" t="s">
        <v>153</v>
      </c>
      <c r="DD650" s="85"/>
      <c r="DE650" s="85"/>
      <c r="DF650" s="85"/>
      <c r="DG650" s="85"/>
      <c r="DH650" s="85"/>
      <c r="DI650" s="85"/>
      <c r="DJ650" s="85"/>
      <c r="DK650" s="85"/>
      <c r="DL650" s="85"/>
      <c r="DM650" s="85"/>
      <c r="DN650" s="85"/>
      <c r="DO650" s="85"/>
      <c r="DP650" s="85"/>
      <c r="DQ650" s="85"/>
      <c r="DR650" s="85"/>
      <c r="DS650" s="85"/>
      <c r="DT650" s="86"/>
      <c r="DU650" s="81"/>
      <c r="DV650" s="72"/>
      <c r="DW650" s="72"/>
      <c r="DX650" s="72"/>
      <c r="DY650" s="72"/>
      <c r="DZ650" s="74"/>
      <c r="EA650" s="68"/>
      <c r="EB650" s="68"/>
      <c r="EC650" s="68"/>
      <c r="ED650" s="68"/>
      <c r="EE650" s="68"/>
      <c r="EF650" s="68"/>
      <c r="EG650" s="68"/>
      <c r="EH650" s="68"/>
      <c r="EI650" s="68"/>
      <c r="EJ650" s="68"/>
      <c r="EK650" s="68"/>
    </row>
    <row r="651" spans="1:141" s="22" customFormat="1" ht="30" customHeight="1">
      <c r="A651" s="3"/>
      <c r="B651" s="84">
        <v>2026</v>
      </c>
      <c r="C651" s="85" t="s">
        <v>7250</v>
      </c>
      <c r="D651" s="85"/>
      <c r="E651" s="85" t="s">
        <v>125</v>
      </c>
      <c r="F651" s="85">
        <v>153324</v>
      </c>
      <c r="G651" s="89">
        <v>46039</v>
      </c>
      <c r="H651" s="85" t="s">
        <v>488</v>
      </c>
      <c r="I651" s="85" t="s">
        <v>7251</v>
      </c>
      <c r="J651" s="92" t="s">
        <v>7252</v>
      </c>
      <c r="K651" s="92" t="s">
        <v>7253</v>
      </c>
      <c r="L651" s="85" t="s">
        <v>7254</v>
      </c>
      <c r="M651" s="85" t="s">
        <v>493</v>
      </c>
      <c r="N651" s="85">
        <v>80111700</v>
      </c>
      <c r="O651" s="85" t="s">
        <v>7255</v>
      </c>
      <c r="P651" s="85" t="s">
        <v>7256</v>
      </c>
      <c r="Q651" s="85">
        <v>11</v>
      </c>
      <c r="R651" s="89">
        <v>46055</v>
      </c>
      <c r="S651" s="85">
        <v>1970</v>
      </c>
      <c r="T651" s="89">
        <v>46055</v>
      </c>
      <c r="U651" s="85" t="s">
        <v>7171</v>
      </c>
      <c r="V651" s="85" t="s">
        <v>135</v>
      </c>
      <c r="W651" s="85" t="s">
        <v>460</v>
      </c>
      <c r="X651" s="85">
        <v>1</v>
      </c>
      <c r="Y651" s="85" t="s">
        <v>7257</v>
      </c>
      <c r="Z651" s="85" t="s">
        <v>7258</v>
      </c>
      <c r="AA651" s="85" t="s">
        <v>138</v>
      </c>
      <c r="AB651" s="85" t="s">
        <v>139</v>
      </c>
      <c r="AC651" s="85" t="s">
        <v>7215</v>
      </c>
      <c r="AD651" s="85"/>
      <c r="AE651" s="85">
        <v>1106900766</v>
      </c>
      <c r="AF651" s="85">
        <v>0</v>
      </c>
      <c r="AG651" s="89">
        <v>36158</v>
      </c>
      <c r="AH651" s="85" t="s">
        <v>7259</v>
      </c>
      <c r="AI651" s="85" t="e">
        <v>#REF!</v>
      </c>
      <c r="AJ651" s="92">
        <v>3144836230</v>
      </c>
      <c r="AK651" s="85" t="s">
        <v>7260</v>
      </c>
      <c r="AL651" s="85" t="s">
        <v>143</v>
      </c>
      <c r="AM651" s="85" t="s">
        <v>234</v>
      </c>
      <c r="AN651" s="85" t="s">
        <v>130</v>
      </c>
      <c r="AO651" s="85">
        <v>1010170739</v>
      </c>
      <c r="AP651" s="85" t="s">
        <v>170</v>
      </c>
      <c r="AQ651" s="85"/>
      <c r="AR651" s="85"/>
      <c r="AS651" s="89">
        <v>46063</v>
      </c>
      <c r="AT651" s="85"/>
      <c r="AU651" s="85"/>
      <c r="AV651" s="85"/>
      <c r="AW651" s="85"/>
      <c r="AX651" s="85" t="s">
        <v>171</v>
      </c>
      <c r="AY651" s="85" t="s">
        <v>147</v>
      </c>
      <c r="AZ651" s="105">
        <v>46030</v>
      </c>
      <c r="BA651" s="105">
        <v>46051</v>
      </c>
      <c r="BB651" s="115">
        <v>33715000</v>
      </c>
      <c r="BC651" s="105">
        <v>46055</v>
      </c>
      <c r="BD651" s="105">
        <v>46387</v>
      </c>
      <c r="BE651" s="105">
        <f t="shared" si="26"/>
        <v>46387</v>
      </c>
      <c r="BF651" s="122"/>
      <c r="BG651" s="85" t="s">
        <v>148</v>
      </c>
      <c r="BH651" s="110">
        <v>3065000</v>
      </c>
      <c r="BI651" s="85"/>
      <c r="BJ651" s="85"/>
      <c r="BK651" s="85"/>
      <c r="BL651" s="85"/>
      <c r="BM651" s="85"/>
      <c r="BN651" s="85"/>
      <c r="BO651" s="85"/>
      <c r="BP651" s="85"/>
      <c r="BQ651" s="85"/>
      <c r="BR651" s="85"/>
      <c r="BS651" s="85"/>
      <c r="BT651" s="85"/>
      <c r="BU651" s="85"/>
      <c r="BV651" s="85"/>
      <c r="BW651" s="85"/>
      <c r="BX651" s="85"/>
      <c r="BY651" s="85"/>
      <c r="BZ651" s="85"/>
      <c r="CA651" s="85"/>
      <c r="CB651" s="85"/>
      <c r="CC651" s="85"/>
      <c r="CD651" s="85"/>
      <c r="CE651" s="85"/>
      <c r="CF651" s="85"/>
      <c r="CG651" s="85"/>
      <c r="CH651" s="85"/>
      <c r="CI651" s="85"/>
      <c r="CJ651" s="85"/>
      <c r="CK651" s="85"/>
      <c r="CL651" s="85">
        <v>0</v>
      </c>
      <c r="CM651" s="110">
        <v>33715000</v>
      </c>
      <c r="CN651" s="85"/>
      <c r="CO651" s="89">
        <v>46387</v>
      </c>
      <c r="CP651" s="89">
        <f t="shared" si="27"/>
        <v>46567</v>
      </c>
      <c r="CQ651" s="115">
        <v>33715000</v>
      </c>
      <c r="CR651" s="85" t="s">
        <v>7201</v>
      </c>
      <c r="CS651" s="89">
        <v>46052</v>
      </c>
      <c r="CT651" s="128">
        <v>1846101034453</v>
      </c>
      <c r="CU651" s="85"/>
      <c r="CV651" s="85"/>
      <c r="CW651" s="85" t="s">
        <v>7261</v>
      </c>
      <c r="CX651" s="85" t="s">
        <v>7215</v>
      </c>
      <c r="CY651" s="85" t="s">
        <v>2137</v>
      </c>
      <c r="CZ651" s="85">
        <v>2537</v>
      </c>
      <c r="DA651" s="85" t="s">
        <v>152</v>
      </c>
      <c r="DB651" s="85">
        <v>1</v>
      </c>
      <c r="DC651" s="85" t="s">
        <v>153</v>
      </c>
      <c r="DD651" s="85"/>
      <c r="DE651" s="85"/>
      <c r="DF651" s="85"/>
      <c r="DG651" s="85"/>
      <c r="DH651" s="85"/>
      <c r="DI651" s="85"/>
      <c r="DJ651" s="85"/>
      <c r="DK651" s="85"/>
      <c r="DL651" s="85"/>
      <c r="DM651" s="85"/>
      <c r="DN651" s="85"/>
      <c r="DO651" s="85"/>
      <c r="DP651" s="85"/>
      <c r="DQ651" s="85"/>
      <c r="DR651" s="85"/>
      <c r="DS651" s="85"/>
      <c r="DT651" s="86"/>
      <c r="DU651" s="81"/>
      <c r="DV651" s="72"/>
      <c r="DW651" s="72"/>
      <c r="DX651" s="72"/>
      <c r="DY651" s="72"/>
      <c r="DZ651" s="74"/>
      <c r="EA651" s="68"/>
      <c r="EB651" s="68"/>
      <c r="EC651" s="68"/>
      <c r="ED651" s="68"/>
      <c r="EE651" s="68"/>
      <c r="EF651" s="68"/>
      <c r="EG651" s="68"/>
      <c r="EH651" s="68"/>
      <c r="EI651" s="68"/>
      <c r="EJ651" s="68"/>
      <c r="EK651" s="68"/>
    </row>
    <row r="652" spans="1:141" s="22" customFormat="1" ht="30" customHeight="1">
      <c r="A652" s="3"/>
      <c r="B652" s="84">
        <v>2026</v>
      </c>
      <c r="C652" s="85" t="s">
        <v>7262</v>
      </c>
      <c r="D652" s="85"/>
      <c r="E652" s="85" t="s">
        <v>125</v>
      </c>
      <c r="F652" s="85">
        <v>153245</v>
      </c>
      <c r="G652" s="89">
        <v>46039</v>
      </c>
      <c r="H652" s="85" t="s">
        <v>7263</v>
      </c>
      <c r="I652" s="85" t="s">
        <v>7264</v>
      </c>
      <c r="J652" s="92" t="s">
        <v>7265</v>
      </c>
      <c r="K652" s="92" t="s">
        <v>7266</v>
      </c>
      <c r="L652" s="85" t="s">
        <v>7214</v>
      </c>
      <c r="M652" s="85" t="s">
        <v>7267</v>
      </c>
      <c r="N652" s="85">
        <v>80111700</v>
      </c>
      <c r="O652" s="85" t="s">
        <v>7268</v>
      </c>
      <c r="P652" s="85" t="s">
        <v>7269</v>
      </c>
      <c r="Q652" s="85">
        <v>2155</v>
      </c>
      <c r="R652" s="89">
        <v>46056</v>
      </c>
      <c r="S652" s="85">
        <v>2004</v>
      </c>
      <c r="T652" s="89">
        <v>46056</v>
      </c>
      <c r="U652" s="85" t="s">
        <v>7270</v>
      </c>
      <c r="V652" s="85" t="s">
        <v>135</v>
      </c>
      <c r="W652" s="85" t="s">
        <v>136</v>
      </c>
      <c r="X652" s="85">
        <v>1</v>
      </c>
      <c r="Y652" s="85" t="s">
        <v>7271</v>
      </c>
      <c r="Z652" s="85" t="s">
        <v>7272</v>
      </c>
      <c r="AA652" s="85" t="s">
        <v>138</v>
      </c>
      <c r="AB652" s="85" t="s">
        <v>164</v>
      </c>
      <c r="AC652" s="85" t="s">
        <v>268</v>
      </c>
      <c r="AD652" s="85"/>
      <c r="AE652" s="85">
        <v>86052799</v>
      </c>
      <c r="AF652" s="85">
        <v>1</v>
      </c>
      <c r="AG652" s="89">
        <v>28168</v>
      </c>
      <c r="AH652" s="85" t="s">
        <v>7273</v>
      </c>
      <c r="AI652" s="85" t="e">
        <v>#REF!</v>
      </c>
      <c r="AJ652" s="92">
        <v>3143343723</v>
      </c>
      <c r="AK652" s="85" t="s">
        <v>7274</v>
      </c>
      <c r="AL652" s="85" t="s">
        <v>271</v>
      </c>
      <c r="AM652" s="85" t="s">
        <v>144</v>
      </c>
      <c r="AN652" s="85" t="s">
        <v>3712</v>
      </c>
      <c r="AO652" s="85">
        <v>79553844</v>
      </c>
      <c r="AP652" s="85" t="s">
        <v>3713</v>
      </c>
      <c r="AQ652" s="85"/>
      <c r="AR652" s="85"/>
      <c r="AS652" s="89">
        <v>46063</v>
      </c>
      <c r="AT652" s="85"/>
      <c r="AU652" s="85"/>
      <c r="AV652" s="85"/>
      <c r="AW652" s="85"/>
      <c r="AX652" s="85" t="s">
        <v>3714</v>
      </c>
      <c r="AY652" s="85" t="s">
        <v>147</v>
      </c>
      <c r="AZ652" s="105">
        <v>46051</v>
      </c>
      <c r="BA652" s="105">
        <v>46051</v>
      </c>
      <c r="BB652" s="115">
        <v>52000000</v>
      </c>
      <c r="BC652" s="105">
        <v>46059</v>
      </c>
      <c r="BD652" s="105">
        <v>46300</v>
      </c>
      <c r="BE652" s="105">
        <f t="shared" si="26"/>
        <v>46300</v>
      </c>
      <c r="BF652" s="122"/>
      <c r="BG652" s="85" t="s">
        <v>929</v>
      </c>
      <c r="BH652" s="110">
        <v>6500000</v>
      </c>
      <c r="BI652" s="85"/>
      <c r="BJ652" s="85"/>
      <c r="BK652" s="85"/>
      <c r="BL652" s="85"/>
      <c r="BM652" s="85"/>
      <c r="BN652" s="85"/>
      <c r="BO652" s="85"/>
      <c r="BP652" s="85"/>
      <c r="BQ652" s="85"/>
      <c r="BR652" s="85"/>
      <c r="BS652" s="85"/>
      <c r="BT652" s="85"/>
      <c r="BU652" s="85"/>
      <c r="BV652" s="85"/>
      <c r="BW652" s="85"/>
      <c r="BX652" s="85"/>
      <c r="BY652" s="85"/>
      <c r="BZ652" s="85"/>
      <c r="CA652" s="85"/>
      <c r="CB652" s="85"/>
      <c r="CC652" s="85"/>
      <c r="CD652" s="85"/>
      <c r="CE652" s="85"/>
      <c r="CF652" s="85"/>
      <c r="CG652" s="85"/>
      <c r="CH652" s="85"/>
      <c r="CI652" s="85"/>
      <c r="CJ652" s="85"/>
      <c r="CK652" s="85"/>
      <c r="CL652" s="85">
        <v>0</v>
      </c>
      <c r="CM652" s="110">
        <v>52000000</v>
      </c>
      <c r="CN652" s="85"/>
      <c r="CO652" s="89">
        <v>46300</v>
      </c>
      <c r="CP652" s="89">
        <f t="shared" si="27"/>
        <v>46480</v>
      </c>
      <c r="CQ652" s="115">
        <v>52000000</v>
      </c>
      <c r="CR652" s="85" t="s">
        <v>7201</v>
      </c>
      <c r="CS652" s="89">
        <v>46052</v>
      </c>
      <c r="CT652" s="128">
        <v>2146101137842</v>
      </c>
      <c r="CU652" s="85"/>
      <c r="CV652" s="85"/>
      <c r="CW652" s="85" t="s">
        <v>7275</v>
      </c>
      <c r="CX652" s="85" t="s">
        <v>274</v>
      </c>
      <c r="CY652" s="85" t="s">
        <v>957</v>
      </c>
      <c r="CZ652" s="85">
        <v>2470</v>
      </c>
      <c r="DA652" s="85" t="s">
        <v>7276</v>
      </c>
      <c r="DB652" s="85">
        <v>5</v>
      </c>
      <c r="DC652" s="85" t="s">
        <v>153</v>
      </c>
      <c r="DD652" s="85"/>
      <c r="DE652" s="85"/>
      <c r="DF652" s="85"/>
      <c r="DG652" s="85"/>
      <c r="DH652" s="85"/>
      <c r="DI652" s="85"/>
      <c r="DJ652" s="85"/>
      <c r="DK652" s="85"/>
      <c r="DL652" s="85"/>
      <c r="DM652" s="85"/>
      <c r="DN652" s="85"/>
      <c r="DO652" s="85"/>
      <c r="DP652" s="85"/>
      <c r="DQ652" s="85"/>
      <c r="DR652" s="85"/>
      <c r="DS652" s="85"/>
      <c r="DT652" s="86"/>
      <c r="DU652" s="81"/>
      <c r="DV652" s="72"/>
      <c r="DW652" s="72"/>
      <c r="DX652" s="72"/>
      <c r="DY652" s="72"/>
      <c r="DZ652" s="74"/>
      <c r="EA652" s="68"/>
      <c r="EB652" s="68"/>
      <c r="EC652" s="68"/>
      <c r="ED652" s="68"/>
      <c r="EE652" s="68"/>
      <c r="EF652" s="68"/>
      <c r="EG652" s="68"/>
      <c r="EH652" s="68"/>
      <c r="EI652" s="68"/>
      <c r="EJ652" s="68"/>
      <c r="EK652" s="68"/>
    </row>
    <row r="653" spans="1:141" s="22" customFormat="1" ht="30" customHeight="1">
      <c r="A653" s="3"/>
      <c r="B653" s="84">
        <v>2026</v>
      </c>
      <c r="C653" s="85" t="s">
        <v>7277</v>
      </c>
      <c r="D653" s="85"/>
      <c r="E653" s="85" t="s">
        <v>125</v>
      </c>
      <c r="F653" s="85">
        <v>147133</v>
      </c>
      <c r="G653" s="89">
        <v>46039</v>
      </c>
      <c r="H653" s="85" t="s">
        <v>7278</v>
      </c>
      <c r="I653" s="85" t="s">
        <v>7279</v>
      </c>
      <c r="J653" s="92" t="s">
        <v>7280</v>
      </c>
      <c r="K653" s="92" t="s">
        <v>7281</v>
      </c>
      <c r="L653" s="85" t="s">
        <v>7229</v>
      </c>
      <c r="M653" s="85" t="s">
        <v>7282</v>
      </c>
      <c r="N653" s="85">
        <v>80111700</v>
      </c>
      <c r="O653" s="85" t="s">
        <v>7283</v>
      </c>
      <c r="P653" s="85" t="s">
        <v>7284</v>
      </c>
      <c r="Q653" s="85">
        <v>215</v>
      </c>
      <c r="R653" s="89">
        <v>46056</v>
      </c>
      <c r="S653" s="85">
        <v>2005</v>
      </c>
      <c r="T653" s="89">
        <v>46056</v>
      </c>
      <c r="U653" s="85" t="s">
        <v>7196</v>
      </c>
      <c r="V653" s="85" t="s">
        <v>135</v>
      </c>
      <c r="W653" s="85" t="s">
        <v>136</v>
      </c>
      <c r="X653" s="85">
        <v>1</v>
      </c>
      <c r="Y653" s="85" t="s">
        <v>7285</v>
      </c>
      <c r="Z653" s="85" t="s">
        <v>7286</v>
      </c>
      <c r="AA653" s="85" t="s">
        <v>138</v>
      </c>
      <c r="AB653" s="85" t="s">
        <v>164</v>
      </c>
      <c r="AC653" s="85" t="s">
        <v>268</v>
      </c>
      <c r="AD653" s="85"/>
      <c r="AE653" s="85">
        <v>80541697</v>
      </c>
      <c r="AF653" s="85">
        <v>5</v>
      </c>
      <c r="AG653" s="89">
        <v>28293</v>
      </c>
      <c r="AH653" s="85" t="s">
        <v>7287</v>
      </c>
      <c r="AI653" s="85" t="e">
        <v>#REF!</v>
      </c>
      <c r="AJ653" s="92">
        <v>3134754146</v>
      </c>
      <c r="AK653" s="85" t="s">
        <v>7288</v>
      </c>
      <c r="AL653" s="85" t="s">
        <v>271</v>
      </c>
      <c r="AM653" s="85" t="s">
        <v>234</v>
      </c>
      <c r="AN653" s="85" t="s">
        <v>1863</v>
      </c>
      <c r="AO653" s="85">
        <v>93376179</v>
      </c>
      <c r="AP653" s="85" t="s">
        <v>1864</v>
      </c>
      <c r="AQ653" s="85"/>
      <c r="AR653" s="85"/>
      <c r="AS653" s="89">
        <v>46063</v>
      </c>
      <c r="AT653" s="85"/>
      <c r="AU653" s="85"/>
      <c r="AV653" s="85"/>
      <c r="AW653" s="85"/>
      <c r="AX653" s="85" t="s">
        <v>1865</v>
      </c>
      <c r="AY653" s="85" t="s">
        <v>147</v>
      </c>
      <c r="AZ653" s="105">
        <v>46051</v>
      </c>
      <c r="BA653" s="105">
        <v>46051</v>
      </c>
      <c r="BB653" s="115">
        <v>46432000</v>
      </c>
      <c r="BC653" s="105">
        <v>46059</v>
      </c>
      <c r="BD653" s="105">
        <v>46300</v>
      </c>
      <c r="BE653" s="105">
        <f t="shared" si="26"/>
        <v>46300</v>
      </c>
      <c r="BF653" s="122"/>
      <c r="BG653" s="85" t="s">
        <v>929</v>
      </c>
      <c r="BH653" s="110">
        <v>5804000</v>
      </c>
      <c r="BI653" s="85"/>
      <c r="BJ653" s="85"/>
      <c r="BK653" s="85"/>
      <c r="BL653" s="85"/>
      <c r="BM653" s="85"/>
      <c r="BN653" s="85"/>
      <c r="BO653" s="85"/>
      <c r="BP653" s="85"/>
      <c r="BQ653" s="85"/>
      <c r="BR653" s="85"/>
      <c r="BS653" s="85"/>
      <c r="BT653" s="85"/>
      <c r="BU653" s="85"/>
      <c r="BV653" s="85"/>
      <c r="BW653" s="85"/>
      <c r="BX653" s="85"/>
      <c r="BY653" s="85"/>
      <c r="BZ653" s="85"/>
      <c r="CA653" s="85"/>
      <c r="CB653" s="85"/>
      <c r="CC653" s="85"/>
      <c r="CD653" s="85"/>
      <c r="CE653" s="85"/>
      <c r="CF653" s="85"/>
      <c r="CG653" s="85"/>
      <c r="CH653" s="85"/>
      <c r="CI653" s="85"/>
      <c r="CJ653" s="85"/>
      <c r="CK653" s="85"/>
      <c r="CL653" s="85">
        <v>0</v>
      </c>
      <c r="CM653" s="110">
        <v>46432000</v>
      </c>
      <c r="CN653" s="85"/>
      <c r="CO653" s="89">
        <v>46300</v>
      </c>
      <c r="CP653" s="89">
        <f t="shared" si="27"/>
        <v>46480</v>
      </c>
      <c r="CQ653" s="115">
        <v>46432000</v>
      </c>
      <c r="CR653" s="85" t="s">
        <v>1202</v>
      </c>
      <c r="CS653" s="89">
        <v>46052</v>
      </c>
      <c r="CT653" s="128" t="s">
        <v>7289</v>
      </c>
      <c r="CU653" s="85"/>
      <c r="CV653" s="85"/>
      <c r="CW653" s="85" t="s">
        <v>7290</v>
      </c>
      <c r="CX653" s="85" t="s">
        <v>274</v>
      </c>
      <c r="CY653" s="85" t="s">
        <v>7291</v>
      </c>
      <c r="CZ653" s="85">
        <v>2456</v>
      </c>
      <c r="DA653" s="85" t="s">
        <v>7203</v>
      </c>
      <c r="DB653" s="85">
        <v>3</v>
      </c>
      <c r="DC653" s="85" t="s">
        <v>153</v>
      </c>
      <c r="DD653" s="85"/>
      <c r="DE653" s="85"/>
      <c r="DF653" s="85"/>
      <c r="DG653" s="85"/>
      <c r="DH653" s="85"/>
      <c r="DI653" s="85"/>
      <c r="DJ653" s="85"/>
      <c r="DK653" s="85"/>
      <c r="DL653" s="85"/>
      <c r="DM653" s="85"/>
      <c r="DN653" s="85"/>
      <c r="DO653" s="85"/>
      <c r="DP653" s="85"/>
      <c r="DQ653" s="85"/>
      <c r="DR653" s="85"/>
      <c r="DS653" s="85"/>
      <c r="DT653" s="86"/>
      <c r="DU653" s="81"/>
      <c r="DV653" s="72"/>
      <c r="DW653" s="72"/>
      <c r="DX653" s="72"/>
      <c r="DY653" s="72"/>
      <c r="DZ653" s="74"/>
      <c r="EA653" s="68"/>
      <c r="EB653" s="68"/>
      <c r="EC653" s="68"/>
      <c r="ED653" s="68"/>
      <c r="EE653" s="68"/>
      <c r="EF653" s="68"/>
      <c r="EG653" s="68"/>
      <c r="EH653" s="68"/>
      <c r="EI653" s="68"/>
      <c r="EJ653" s="68"/>
      <c r="EK653" s="68"/>
    </row>
    <row r="654" spans="1:141" s="22" customFormat="1" ht="30" customHeight="1">
      <c r="A654" s="3"/>
      <c r="B654" s="84">
        <v>2026</v>
      </c>
      <c r="C654" s="85" t="s">
        <v>7292</v>
      </c>
      <c r="D654" s="85"/>
      <c r="E654" s="85" t="s">
        <v>125</v>
      </c>
      <c r="F654" s="85">
        <v>145537</v>
      </c>
      <c r="G654" s="89">
        <v>46039</v>
      </c>
      <c r="H654" s="85" t="s">
        <v>915</v>
      </c>
      <c r="I654" s="85" t="s">
        <v>7293</v>
      </c>
      <c r="J654" s="92" t="s">
        <v>7294</v>
      </c>
      <c r="K654" s="92" t="s">
        <v>7295</v>
      </c>
      <c r="L654" s="85" t="s">
        <v>7296</v>
      </c>
      <c r="M654" s="85" t="s">
        <v>920</v>
      </c>
      <c r="N654" s="85">
        <v>80111700</v>
      </c>
      <c r="O654" s="85" t="s">
        <v>7297</v>
      </c>
      <c r="P654" s="85" t="s">
        <v>7298</v>
      </c>
      <c r="Q654" s="85">
        <v>169</v>
      </c>
      <c r="R654" s="89">
        <v>46052</v>
      </c>
      <c r="S654" s="85">
        <v>1932</v>
      </c>
      <c r="T654" s="89">
        <v>46052</v>
      </c>
      <c r="U654" s="85" t="s">
        <v>7171</v>
      </c>
      <c r="V654" s="85" t="s">
        <v>135</v>
      </c>
      <c r="W654" s="85" t="s">
        <v>460</v>
      </c>
      <c r="X654" s="85">
        <v>1</v>
      </c>
      <c r="Y654" s="85" t="s">
        <v>7299</v>
      </c>
      <c r="Z654" s="85" t="s">
        <v>7300</v>
      </c>
      <c r="AA654" s="85" t="s">
        <v>138</v>
      </c>
      <c r="AB654" s="85" t="s">
        <v>164</v>
      </c>
      <c r="AC654" s="85" t="s">
        <v>7301</v>
      </c>
      <c r="AD654" s="85"/>
      <c r="AE654" s="85">
        <v>899999061</v>
      </c>
      <c r="AF654" s="85">
        <v>9</v>
      </c>
      <c r="AG654" s="89">
        <v>24266</v>
      </c>
      <c r="AH654" s="85" t="s">
        <v>7302</v>
      </c>
      <c r="AI654" s="85" t="e">
        <v>#REF!</v>
      </c>
      <c r="AJ654" s="92">
        <v>3004503210</v>
      </c>
      <c r="AK654" s="85" t="s">
        <v>7303</v>
      </c>
      <c r="AL654" s="85" t="s">
        <v>168</v>
      </c>
      <c r="AM654" s="85" t="s">
        <v>234</v>
      </c>
      <c r="AN654" s="85" t="s">
        <v>926</v>
      </c>
      <c r="AO654" s="85">
        <v>52116336</v>
      </c>
      <c r="AP654" s="85" t="s">
        <v>927</v>
      </c>
      <c r="AQ654" s="85"/>
      <c r="AR654" s="85"/>
      <c r="AS654" s="89">
        <v>46063</v>
      </c>
      <c r="AT654" s="85"/>
      <c r="AU654" s="85"/>
      <c r="AV654" s="85"/>
      <c r="AW654" s="85"/>
      <c r="AX654" s="85" t="s">
        <v>928</v>
      </c>
      <c r="AY654" s="85" t="s">
        <v>147</v>
      </c>
      <c r="AZ654" s="105">
        <v>46032</v>
      </c>
      <c r="BA654" s="105">
        <v>46050</v>
      </c>
      <c r="BB654" s="115">
        <v>30390000</v>
      </c>
      <c r="BC654" s="105">
        <v>46052</v>
      </c>
      <c r="BD654" s="105">
        <v>46232</v>
      </c>
      <c r="BE654" s="105">
        <f t="shared" si="26"/>
        <v>46232</v>
      </c>
      <c r="BF654" s="122"/>
      <c r="BG654" s="85" t="s">
        <v>705</v>
      </c>
      <c r="BH654" s="110">
        <v>5065000</v>
      </c>
      <c r="BI654" s="85"/>
      <c r="BJ654" s="85"/>
      <c r="BK654" s="85"/>
      <c r="BL654" s="85"/>
      <c r="BM654" s="85"/>
      <c r="BN654" s="85"/>
      <c r="BO654" s="85"/>
      <c r="BP654" s="85"/>
      <c r="BQ654" s="85"/>
      <c r="BR654" s="85"/>
      <c r="BS654" s="85"/>
      <c r="BT654" s="85"/>
      <c r="BU654" s="85"/>
      <c r="BV654" s="85"/>
      <c r="BW654" s="85"/>
      <c r="BX654" s="85"/>
      <c r="BY654" s="85"/>
      <c r="BZ654" s="85"/>
      <c r="CA654" s="85"/>
      <c r="CB654" s="85"/>
      <c r="CC654" s="85"/>
      <c r="CD654" s="85"/>
      <c r="CE654" s="85"/>
      <c r="CF654" s="85"/>
      <c r="CG654" s="85"/>
      <c r="CH654" s="85"/>
      <c r="CI654" s="85"/>
      <c r="CJ654" s="85"/>
      <c r="CK654" s="85"/>
      <c r="CL654" s="85">
        <v>0</v>
      </c>
      <c r="CM654" s="110">
        <v>30390000</v>
      </c>
      <c r="CN654" s="85"/>
      <c r="CO654" s="89">
        <v>46232</v>
      </c>
      <c r="CP654" s="89">
        <f t="shared" si="27"/>
        <v>46412</v>
      </c>
      <c r="CQ654" s="115">
        <v>30390000</v>
      </c>
      <c r="CR654" s="85" t="s">
        <v>864</v>
      </c>
      <c r="CS654" s="89">
        <v>46051</v>
      </c>
      <c r="CT654" s="128" t="s">
        <v>7304</v>
      </c>
      <c r="CU654" s="85"/>
      <c r="CV654" s="85"/>
      <c r="CW654" s="85" t="s">
        <v>7305</v>
      </c>
      <c r="CX654" s="85" t="s">
        <v>7234</v>
      </c>
      <c r="CY654" s="85" t="s">
        <v>7306</v>
      </c>
      <c r="CZ654" s="85">
        <v>2537</v>
      </c>
      <c r="DA654" s="85" t="s">
        <v>152</v>
      </c>
      <c r="DB654" s="85">
        <v>1</v>
      </c>
      <c r="DC654" s="85" t="s">
        <v>153</v>
      </c>
      <c r="DD654" s="85"/>
      <c r="DE654" s="85"/>
      <c r="DF654" s="85"/>
      <c r="DG654" s="85"/>
      <c r="DH654" s="85"/>
      <c r="DI654" s="85"/>
      <c r="DJ654" s="85"/>
      <c r="DK654" s="85"/>
      <c r="DL654" s="85"/>
      <c r="DM654" s="85"/>
      <c r="DN654" s="85"/>
      <c r="DO654" s="85"/>
      <c r="DP654" s="85"/>
      <c r="DQ654" s="85"/>
      <c r="DR654" s="85"/>
      <c r="DS654" s="85"/>
      <c r="DT654" s="86"/>
      <c r="DU654" s="81"/>
      <c r="DV654" s="72"/>
      <c r="DW654" s="72"/>
      <c r="DX654" s="72"/>
      <c r="DY654" s="72"/>
      <c r="DZ654" s="74"/>
      <c r="EA654" s="68"/>
      <c r="EB654" s="68"/>
      <c r="EC654" s="68"/>
      <c r="ED654" s="68"/>
      <c r="EE654" s="68"/>
      <c r="EF654" s="68"/>
      <c r="EG654" s="68"/>
      <c r="EH654" s="68"/>
      <c r="EI654" s="68"/>
      <c r="EJ654" s="68"/>
      <c r="EK654" s="68"/>
    </row>
    <row r="655" spans="1:141" s="22" customFormat="1" ht="30" customHeight="1">
      <c r="A655" s="3"/>
      <c r="B655" s="84">
        <v>2026</v>
      </c>
      <c r="C655" s="85" t="s">
        <v>7307</v>
      </c>
      <c r="D655" s="85"/>
      <c r="E655" s="85" t="s">
        <v>125</v>
      </c>
      <c r="F655" s="85">
        <v>153403</v>
      </c>
      <c r="G655" s="89">
        <v>46039</v>
      </c>
      <c r="H655" s="85" t="s">
        <v>7308</v>
      </c>
      <c r="I655" s="85" t="s">
        <v>7309</v>
      </c>
      <c r="J655" s="92" t="s">
        <v>7310</v>
      </c>
      <c r="K655" s="92" t="s">
        <v>7311</v>
      </c>
      <c r="L655" s="85" t="s">
        <v>7312</v>
      </c>
      <c r="M655" s="85" t="s">
        <v>7313</v>
      </c>
      <c r="N655" s="85">
        <v>80111700</v>
      </c>
      <c r="O655" s="85" t="s">
        <v>7314</v>
      </c>
      <c r="P655" s="85" t="s">
        <v>7315</v>
      </c>
      <c r="Q655" s="85">
        <v>2168</v>
      </c>
      <c r="R655" s="89">
        <v>46056</v>
      </c>
      <c r="S655" s="85">
        <v>1999</v>
      </c>
      <c r="T655" s="89">
        <v>46056</v>
      </c>
      <c r="U655" s="85" t="s">
        <v>7171</v>
      </c>
      <c r="V655" s="85" t="s">
        <v>135</v>
      </c>
      <c r="W655" s="85" t="s">
        <v>460</v>
      </c>
      <c r="X655" s="85">
        <v>1</v>
      </c>
      <c r="Y655" s="85" t="s">
        <v>7316</v>
      </c>
      <c r="Z655" s="85" t="s">
        <v>7317</v>
      </c>
      <c r="AA655" s="85" t="s">
        <v>138</v>
      </c>
      <c r="AB655" s="85" t="s">
        <v>139</v>
      </c>
      <c r="AC655" s="85" t="s">
        <v>268</v>
      </c>
      <c r="AD655" s="85"/>
      <c r="AE655" s="85">
        <v>39560227</v>
      </c>
      <c r="AF655" s="85">
        <v>9</v>
      </c>
      <c r="AG655" s="89">
        <v>24257</v>
      </c>
      <c r="AH655" s="85" t="s">
        <v>7318</v>
      </c>
      <c r="AI655" s="85" t="e">
        <v>#REF!</v>
      </c>
      <c r="AJ655" s="92">
        <v>3502739463</v>
      </c>
      <c r="AK655" s="85" t="s">
        <v>7319</v>
      </c>
      <c r="AL655" s="85" t="s">
        <v>143</v>
      </c>
      <c r="AM655" s="85" t="s">
        <v>234</v>
      </c>
      <c r="AN655" s="85" t="s">
        <v>2859</v>
      </c>
      <c r="AO655" s="85">
        <v>52116336</v>
      </c>
      <c r="AP655" s="85" t="s">
        <v>927</v>
      </c>
      <c r="AQ655" s="85"/>
      <c r="AR655" s="85"/>
      <c r="AS655" s="89">
        <v>46063</v>
      </c>
      <c r="AT655" s="85"/>
      <c r="AU655" s="85"/>
      <c r="AV655" s="85"/>
      <c r="AW655" s="85"/>
      <c r="AX655" s="85" t="s">
        <v>2860</v>
      </c>
      <c r="AY655" s="85" t="s">
        <v>147</v>
      </c>
      <c r="AZ655" s="105">
        <v>46052</v>
      </c>
      <c r="BA655" s="105">
        <v>46052</v>
      </c>
      <c r="BB655" s="115">
        <v>37136000</v>
      </c>
      <c r="BC655" s="105">
        <v>46056</v>
      </c>
      <c r="BD655" s="105">
        <v>46297</v>
      </c>
      <c r="BE655" s="105">
        <f t="shared" si="26"/>
        <v>46297</v>
      </c>
      <c r="BF655" s="122"/>
      <c r="BG655" s="85" t="s">
        <v>929</v>
      </c>
      <c r="BH655" s="110">
        <v>4642000</v>
      </c>
      <c r="BI655" s="85"/>
      <c r="BJ655" s="85"/>
      <c r="BK655" s="85"/>
      <c r="BL655" s="85"/>
      <c r="BM655" s="85"/>
      <c r="BN655" s="85"/>
      <c r="BO655" s="85"/>
      <c r="BP655" s="85"/>
      <c r="BQ655" s="85"/>
      <c r="BR655" s="85"/>
      <c r="BS655" s="85"/>
      <c r="BT655" s="85"/>
      <c r="BU655" s="85"/>
      <c r="BV655" s="85"/>
      <c r="BW655" s="85"/>
      <c r="BX655" s="85"/>
      <c r="BY655" s="85"/>
      <c r="BZ655" s="85"/>
      <c r="CA655" s="85"/>
      <c r="CB655" s="85"/>
      <c r="CC655" s="85"/>
      <c r="CD655" s="85"/>
      <c r="CE655" s="85"/>
      <c r="CF655" s="85"/>
      <c r="CG655" s="85"/>
      <c r="CH655" s="85"/>
      <c r="CI655" s="85"/>
      <c r="CJ655" s="85"/>
      <c r="CK655" s="85"/>
      <c r="CL655" s="85">
        <v>0</v>
      </c>
      <c r="CM655" s="110">
        <v>37136000</v>
      </c>
      <c r="CN655" s="85"/>
      <c r="CO655" s="89">
        <v>46297</v>
      </c>
      <c r="CP655" s="89">
        <f t="shared" si="27"/>
        <v>46477</v>
      </c>
      <c r="CQ655" s="115">
        <v>37136000</v>
      </c>
      <c r="CR655" s="85" t="s">
        <v>7201</v>
      </c>
      <c r="CS655" s="89">
        <v>46055</v>
      </c>
      <c r="CT655" s="128">
        <v>1446101169483</v>
      </c>
      <c r="CU655" s="85"/>
      <c r="CV655" s="85"/>
      <c r="CW655" s="85" t="s">
        <v>7320</v>
      </c>
      <c r="CX655" s="85" t="s">
        <v>7234</v>
      </c>
      <c r="CY655" s="85" t="s">
        <v>957</v>
      </c>
      <c r="CZ655" s="85">
        <v>2537</v>
      </c>
      <c r="DA655" s="85" t="s">
        <v>152</v>
      </c>
      <c r="DB655" s="85">
        <v>1</v>
      </c>
      <c r="DC655" s="85" t="s">
        <v>153</v>
      </c>
      <c r="DD655" s="85"/>
      <c r="DE655" s="85"/>
      <c r="DF655" s="85"/>
      <c r="DG655" s="85"/>
      <c r="DH655" s="85"/>
      <c r="DI655" s="85"/>
      <c r="DJ655" s="85"/>
      <c r="DK655" s="85"/>
      <c r="DL655" s="85"/>
      <c r="DM655" s="85"/>
      <c r="DN655" s="85"/>
      <c r="DO655" s="85"/>
      <c r="DP655" s="85"/>
      <c r="DQ655" s="85"/>
      <c r="DR655" s="85"/>
      <c r="DS655" s="85"/>
      <c r="DT655" s="86"/>
      <c r="DU655" s="81"/>
      <c r="DV655" s="72"/>
      <c r="DW655" s="72"/>
      <c r="DX655" s="72"/>
      <c r="DY655" s="72"/>
      <c r="DZ655" s="74"/>
      <c r="EA655" s="68"/>
      <c r="EB655" s="68"/>
      <c r="EC655" s="68"/>
      <c r="ED655" s="68"/>
      <c r="EE655" s="68"/>
      <c r="EF655" s="68"/>
      <c r="EG655" s="68"/>
      <c r="EH655" s="68"/>
      <c r="EI655" s="68"/>
      <c r="EJ655" s="68"/>
      <c r="EK655" s="68"/>
    </row>
    <row r="656" spans="1:141" s="22" customFormat="1" ht="30" customHeight="1">
      <c r="A656" s="3"/>
      <c r="B656" s="84">
        <v>2026</v>
      </c>
      <c r="C656" s="85" t="s">
        <v>7321</v>
      </c>
      <c r="D656" s="85"/>
      <c r="E656" s="85" t="s">
        <v>125</v>
      </c>
      <c r="F656" s="85">
        <v>145029</v>
      </c>
      <c r="G656" s="89">
        <v>46039</v>
      </c>
      <c r="H656" s="85" t="s">
        <v>389</v>
      </c>
      <c r="I656" s="85" t="s">
        <v>7322</v>
      </c>
      <c r="J656" s="92" t="s">
        <v>7323</v>
      </c>
      <c r="K656" s="92" t="s">
        <v>7324</v>
      </c>
      <c r="L656" s="85" t="s">
        <v>7245</v>
      </c>
      <c r="M656" s="85" t="s">
        <v>394</v>
      </c>
      <c r="N656" s="85">
        <v>80111700</v>
      </c>
      <c r="O656" s="85" t="s">
        <v>7325</v>
      </c>
      <c r="P656" s="85" t="s">
        <v>7326</v>
      </c>
      <c r="Q656" s="85">
        <v>6</v>
      </c>
      <c r="R656" s="89">
        <v>46051</v>
      </c>
      <c r="S656" s="85">
        <v>1923</v>
      </c>
      <c r="T656" s="89">
        <v>46051</v>
      </c>
      <c r="U656" s="85" t="s">
        <v>7171</v>
      </c>
      <c r="V656" s="85" t="s">
        <v>135</v>
      </c>
      <c r="W656" s="85" t="s">
        <v>136</v>
      </c>
      <c r="X656" s="85">
        <v>1</v>
      </c>
      <c r="Y656" s="85" t="s">
        <v>7327</v>
      </c>
      <c r="Z656" s="85" t="s">
        <v>7328</v>
      </c>
      <c r="AA656" s="85" t="s">
        <v>138</v>
      </c>
      <c r="AB656" s="85" t="s">
        <v>164</v>
      </c>
      <c r="AC656" s="85" t="s">
        <v>268</v>
      </c>
      <c r="AD656" s="85"/>
      <c r="AE656" s="85">
        <v>1005853120</v>
      </c>
      <c r="AF656" s="85">
        <v>5</v>
      </c>
      <c r="AG656" s="89">
        <v>36649</v>
      </c>
      <c r="AH656" s="85" t="s">
        <v>7329</v>
      </c>
      <c r="AI656" s="85" t="e">
        <v>#REF!</v>
      </c>
      <c r="AJ656" s="92">
        <v>3054749093</v>
      </c>
      <c r="AK656" s="85" t="s">
        <v>7330</v>
      </c>
      <c r="AL656" s="85" t="s">
        <v>189</v>
      </c>
      <c r="AM656" s="85" t="s">
        <v>234</v>
      </c>
      <c r="AN656" s="85" t="s">
        <v>400</v>
      </c>
      <c r="AO656" s="85">
        <v>51698679</v>
      </c>
      <c r="AP656" s="85" t="s">
        <v>401</v>
      </c>
      <c r="AQ656" s="85"/>
      <c r="AR656" s="85"/>
      <c r="AS656" s="89">
        <v>46063</v>
      </c>
      <c r="AT656" s="85"/>
      <c r="AU656" s="85"/>
      <c r="AV656" s="85"/>
      <c r="AW656" s="85"/>
      <c r="AX656" s="85" t="s">
        <v>171</v>
      </c>
      <c r="AY656" s="85" t="s">
        <v>147</v>
      </c>
      <c r="AZ656" s="105">
        <v>46029</v>
      </c>
      <c r="BA656" s="105">
        <v>46050</v>
      </c>
      <c r="BB656" s="115">
        <v>63844000</v>
      </c>
      <c r="BC656" s="105">
        <v>46054</v>
      </c>
      <c r="BD656" s="105">
        <v>46387</v>
      </c>
      <c r="BE656" s="105">
        <f t="shared" si="26"/>
        <v>46387</v>
      </c>
      <c r="BF656" s="122"/>
      <c r="BG656" s="85" t="s">
        <v>148</v>
      </c>
      <c r="BH656" s="110">
        <v>5804000</v>
      </c>
      <c r="BI656" s="85"/>
      <c r="BJ656" s="85"/>
      <c r="BK656" s="85"/>
      <c r="BL656" s="85"/>
      <c r="BM656" s="85"/>
      <c r="BN656" s="85"/>
      <c r="BO656" s="85"/>
      <c r="BP656" s="85"/>
      <c r="BQ656" s="85"/>
      <c r="BR656" s="85"/>
      <c r="BS656" s="85"/>
      <c r="BT656" s="85"/>
      <c r="BU656" s="85"/>
      <c r="BV656" s="85"/>
      <c r="BW656" s="85"/>
      <c r="BX656" s="85"/>
      <c r="BY656" s="85"/>
      <c r="BZ656" s="85"/>
      <c r="CA656" s="85"/>
      <c r="CB656" s="85"/>
      <c r="CC656" s="85"/>
      <c r="CD656" s="85"/>
      <c r="CE656" s="85"/>
      <c r="CF656" s="85"/>
      <c r="CG656" s="85"/>
      <c r="CH656" s="85"/>
      <c r="CI656" s="85"/>
      <c r="CJ656" s="85"/>
      <c r="CK656" s="85"/>
      <c r="CL656" s="85">
        <v>0</v>
      </c>
      <c r="CM656" s="110">
        <v>63844000</v>
      </c>
      <c r="CN656" s="85"/>
      <c r="CO656" s="89">
        <v>46387</v>
      </c>
      <c r="CP656" s="89">
        <f t="shared" si="27"/>
        <v>46567</v>
      </c>
      <c r="CQ656" s="115">
        <v>63844000</v>
      </c>
      <c r="CR656" s="85" t="s">
        <v>7201</v>
      </c>
      <c r="CS656" s="89">
        <v>46050</v>
      </c>
      <c r="CT656" s="128">
        <v>3946101019294</v>
      </c>
      <c r="CU656" s="85"/>
      <c r="CV656" s="85"/>
      <c r="CW656" s="85" t="s">
        <v>7331</v>
      </c>
      <c r="CX656" s="85" t="s">
        <v>274</v>
      </c>
      <c r="CY656" s="85" t="s">
        <v>453</v>
      </c>
      <c r="CZ656" s="85">
        <v>2537</v>
      </c>
      <c r="DA656" s="85" t="s">
        <v>152</v>
      </c>
      <c r="DB656" s="85">
        <v>1</v>
      </c>
      <c r="DC656" s="85" t="s">
        <v>153</v>
      </c>
      <c r="DD656" s="85"/>
      <c r="DE656" s="85"/>
      <c r="DF656" s="85"/>
      <c r="DG656" s="85"/>
      <c r="DH656" s="85"/>
      <c r="DI656" s="85"/>
      <c r="DJ656" s="85"/>
      <c r="DK656" s="85"/>
      <c r="DL656" s="85"/>
      <c r="DM656" s="85"/>
      <c r="DN656" s="85"/>
      <c r="DO656" s="85"/>
      <c r="DP656" s="85"/>
      <c r="DQ656" s="85"/>
      <c r="DR656" s="85"/>
      <c r="DS656" s="85"/>
      <c r="DT656" s="86"/>
      <c r="DU656" s="81"/>
      <c r="DV656" s="72"/>
      <c r="DW656" s="72"/>
      <c r="DX656" s="72"/>
      <c r="DY656" s="72"/>
      <c r="DZ656" s="74"/>
      <c r="EA656" s="68"/>
      <c r="EB656" s="68"/>
      <c r="EC656" s="68"/>
      <c r="ED656" s="68"/>
      <c r="EE656" s="68"/>
      <c r="EF656" s="68"/>
      <c r="EG656" s="68"/>
      <c r="EH656" s="68"/>
      <c r="EI656" s="68"/>
      <c r="EJ656" s="68"/>
      <c r="EK656" s="68"/>
    </row>
    <row r="657" spans="1:141" s="22" customFormat="1" ht="30" customHeight="1">
      <c r="A657" s="3"/>
      <c r="B657" s="84">
        <v>2026</v>
      </c>
      <c r="C657" s="85" t="s">
        <v>7332</v>
      </c>
      <c r="D657" s="85"/>
      <c r="E657" s="85" t="s">
        <v>125</v>
      </c>
      <c r="F657" s="85">
        <v>147081</v>
      </c>
      <c r="G657" s="89">
        <v>46039</v>
      </c>
      <c r="H657" s="85" t="s">
        <v>7333</v>
      </c>
      <c r="I657" s="85" t="s">
        <v>7334</v>
      </c>
      <c r="J657" s="92" t="s">
        <v>7335</v>
      </c>
      <c r="K657" s="92" t="s">
        <v>7336</v>
      </c>
      <c r="L657" s="85" t="s">
        <v>7258</v>
      </c>
      <c r="M657" s="85" t="s">
        <v>7337</v>
      </c>
      <c r="N657" s="85">
        <v>80111700</v>
      </c>
      <c r="O657" s="85" t="s">
        <v>7338</v>
      </c>
      <c r="P657" s="85" t="s">
        <v>7339</v>
      </c>
      <c r="Q657" s="85">
        <v>1411</v>
      </c>
      <c r="R657" s="89">
        <v>46055</v>
      </c>
      <c r="S657" s="85">
        <v>1955</v>
      </c>
      <c r="T657" s="89">
        <v>46055</v>
      </c>
      <c r="U657" s="85" t="s">
        <v>7340</v>
      </c>
      <c r="V657" s="85" t="s">
        <v>135</v>
      </c>
      <c r="W657" s="85" t="s">
        <v>136</v>
      </c>
      <c r="X657" s="85">
        <v>1</v>
      </c>
      <c r="Y657" s="85" t="s">
        <v>7341</v>
      </c>
      <c r="Z657" s="85" t="s">
        <v>7342</v>
      </c>
      <c r="AA657" s="85" t="s">
        <v>138</v>
      </c>
      <c r="AB657" s="85" t="s">
        <v>164</v>
      </c>
      <c r="AC657" s="85" t="s">
        <v>268</v>
      </c>
      <c r="AD657" s="85"/>
      <c r="AE657" s="85">
        <v>80808811</v>
      </c>
      <c r="AF657" s="85">
        <v>7</v>
      </c>
      <c r="AG657" s="89">
        <v>30769</v>
      </c>
      <c r="AH657" s="85" t="s">
        <v>7343</v>
      </c>
      <c r="AI657" s="85" t="e">
        <v>#REF!</v>
      </c>
      <c r="AJ657" s="92">
        <v>3105772599</v>
      </c>
      <c r="AK657" s="85" t="s">
        <v>7344</v>
      </c>
      <c r="AL657" s="85" t="s">
        <v>143</v>
      </c>
      <c r="AM657" s="85" t="s">
        <v>234</v>
      </c>
      <c r="AN657" s="85" t="s">
        <v>2984</v>
      </c>
      <c r="AO657" s="85">
        <v>1063481921</v>
      </c>
      <c r="AP657" s="85" t="s">
        <v>3007</v>
      </c>
      <c r="AQ657" s="85"/>
      <c r="AR657" s="85"/>
      <c r="AS657" s="89">
        <v>46063</v>
      </c>
      <c r="AT657" s="85"/>
      <c r="AU657" s="85"/>
      <c r="AV657" s="85"/>
      <c r="AW657" s="85"/>
      <c r="AX657" s="85" t="s">
        <v>3008</v>
      </c>
      <c r="AY657" s="85" t="s">
        <v>147</v>
      </c>
      <c r="AZ657" s="105">
        <v>46051</v>
      </c>
      <c r="BA657" s="105">
        <v>46051</v>
      </c>
      <c r="BB657" s="115">
        <v>63352000</v>
      </c>
      <c r="BC657" s="105">
        <v>46057</v>
      </c>
      <c r="BD657" s="105">
        <v>46298</v>
      </c>
      <c r="BE657" s="105">
        <f t="shared" si="26"/>
        <v>46298</v>
      </c>
      <c r="BF657" s="122"/>
      <c r="BG657" s="85" t="s">
        <v>929</v>
      </c>
      <c r="BH657" s="110">
        <v>7919000</v>
      </c>
      <c r="BI657" s="85"/>
      <c r="BJ657" s="85"/>
      <c r="BK657" s="85"/>
      <c r="BL657" s="85"/>
      <c r="BM657" s="85"/>
      <c r="BN657" s="85"/>
      <c r="BO657" s="85"/>
      <c r="BP657" s="85"/>
      <c r="BQ657" s="85"/>
      <c r="BR657" s="85"/>
      <c r="BS657" s="85"/>
      <c r="BT657" s="85"/>
      <c r="BU657" s="85"/>
      <c r="BV657" s="85"/>
      <c r="BW657" s="85"/>
      <c r="BX657" s="85"/>
      <c r="BY657" s="85"/>
      <c r="BZ657" s="85"/>
      <c r="CA657" s="85"/>
      <c r="CB657" s="85"/>
      <c r="CC657" s="85"/>
      <c r="CD657" s="85"/>
      <c r="CE657" s="85"/>
      <c r="CF657" s="85"/>
      <c r="CG657" s="85"/>
      <c r="CH657" s="85"/>
      <c r="CI657" s="85"/>
      <c r="CJ657" s="85"/>
      <c r="CK657" s="85"/>
      <c r="CL657" s="85">
        <v>0</v>
      </c>
      <c r="CM657" s="110">
        <v>63352000</v>
      </c>
      <c r="CN657" s="85"/>
      <c r="CO657" s="89">
        <v>46298</v>
      </c>
      <c r="CP657" s="89">
        <f t="shared" si="27"/>
        <v>46478</v>
      </c>
      <c r="CQ657" s="115">
        <v>63352000</v>
      </c>
      <c r="CR657" s="85" t="s">
        <v>7201</v>
      </c>
      <c r="CS657" s="89">
        <v>46052</v>
      </c>
      <c r="CT657" s="128">
        <v>1146101105817</v>
      </c>
      <c r="CU657" s="85"/>
      <c r="CV657" s="85"/>
      <c r="CW657" s="85" t="s">
        <v>7345</v>
      </c>
      <c r="CX657" s="85" t="s">
        <v>274</v>
      </c>
      <c r="CY657" s="85" t="s">
        <v>6064</v>
      </c>
      <c r="CZ657" s="85">
        <v>2504</v>
      </c>
      <c r="DA657" s="85" t="s">
        <v>2994</v>
      </c>
      <c r="DB657" s="85">
        <v>1</v>
      </c>
      <c r="DC657" s="85" t="s">
        <v>153</v>
      </c>
      <c r="DD657" s="85"/>
      <c r="DE657" s="85"/>
      <c r="DF657" s="85"/>
      <c r="DG657" s="85"/>
      <c r="DH657" s="85"/>
      <c r="DI657" s="85"/>
      <c r="DJ657" s="85"/>
      <c r="DK657" s="85"/>
      <c r="DL657" s="85"/>
      <c r="DM657" s="85"/>
      <c r="DN657" s="85"/>
      <c r="DO657" s="85"/>
      <c r="DP657" s="85"/>
      <c r="DQ657" s="85"/>
      <c r="DR657" s="85"/>
      <c r="DS657" s="85"/>
      <c r="DT657" s="86"/>
      <c r="DU657" s="81"/>
      <c r="DV657" s="72"/>
      <c r="DW657" s="72"/>
      <c r="DX657" s="72"/>
      <c r="DY657" s="72"/>
      <c r="DZ657" s="74"/>
      <c r="EA657" s="68"/>
      <c r="EB657" s="68"/>
      <c r="EC657" s="68"/>
      <c r="ED657" s="68"/>
      <c r="EE657" s="68"/>
      <c r="EF657" s="68"/>
      <c r="EG657" s="68"/>
      <c r="EH657" s="68"/>
      <c r="EI657" s="68"/>
      <c r="EJ657" s="68"/>
      <c r="EK657" s="68"/>
    </row>
    <row r="658" spans="1:141" s="22" customFormat="1" ht="30" customHeight="1">
      <c r="A658" s="3"/>
      <c r="B658" s="84">
        <v>2026</v>
      </c>
      <c r="C658" s="85" t="s">
        <v>7346</v>
      </c>
      <c r="D658" s="85"/>
      <c r="E658" s="85" t="s">
        <v>125</v>
      </c>
      <c r="F658" s="85">
        <v>145538</v>
      </c>
      <c r="G658" s="89">
        <v>46039</v>
      </c>
      <c r="H658" s="85" t="s">
        <v>934</v>
      </c>
      <c r="I658" s="85" t="s">
        <v>7347</v>
      </c>
      <c r="J658" s="92" t="s">
        <v>7348</v>
      </c>
      <c r="K658" s="92" t="s">
        <v>7349</v>
      </c>
      <c r="L658" s="85" t="s">
        <v>7350</v>
      </c>
      <c r="M658" s="85" t="s">
        <v>939</v>
      </c>
      <c r="N658" s="85">
        <v>80111700</v>
      </c>
      <c r="O658" s="85" t="s">
        <v>7351</v>
      </c>
      <c r="P658" s="85" t="s">
        <v>7352</v>
      </c>
      <c r="Q658" s="85">
        <v>44</v>
      </c>
      <c r="R658" s="89">
        <v>46055</v>
      </c>
      <c r="S658" s="85">
        <v>1956</v>
      </c>
      <c r="T658" s="89">
        <v>46055</v>
      </c>
      <c r="U658" s="85" t="s">
        <v>7171</v>
      </c>
      <c r="V658" s="85" t="s">
        <v>135</v>
      </c>
      <c r="W658" s="85" t="s">
        <v>460</v>
      </c>
      <c r="X658" s="85">
        <v>1</v>
      </c>
      <c r="Y658" s="85" t="s">
        <v>7353</v>
      </c>
      <c r="Z658" s="85" t="s">
        <v>7354</v>
      </c>
      <c r="AA658" s="85" t="s">
        <v>138</v>
      </c>
      <c r="AB658" s="85" t="s">
        <v>139</v>
      </c>
      <c r="AC658" s="85" t="s">
        <v>7234</v>
      </c>
      <c r="AD658" s="85"/>
      <c r="AE658" s="85">
        <v>1233906446</v>
      </c>
      <c r="AF658" s="85">
        <v>7</v>
      </c>
      <c r="AG658" s="89">
        <v>36276</v>
      </c>
      <c r="AH658" s="85" t="s">
        <v>7355</v>
      </c>
      <c r="AI658" s="85" t="e">
        <v>#REF!</v>
      </c>
      <c r="AJ658" s="92">
        <v>3212114930</v>
      </c>
      <c r="AK658" s="85" t="s">
        <v>7356</v>
      </c>
      <c r="AL658" s="85" t="s">
        <v>143</v>
      </c>
      <c r="AM658" s="85" t="s">
        <v>234</v>
      </c>
      <c r="AN658" s="85" t="s">
        <v>926</v>
      </c>
      <c r="AO658" s="85">
        <v>52116336</v>
      </c>
      <c r="AP658" s="85" t="s">
        <v>927</v>
      </c>
      <c r="AQ658" s="85"/>
      <c r="AR658" s="85"/>
      <c r="AS658" s="89">
        <v>46063</v>
      </c>
      <c r="AT658" s="85"/>
      <c r="AU658" s="85"/>
      <c r="AV658" s="85"/>
      <c r="AW658" s="85"/>
      <c r="AX658" s="85" t="s">
        <v>928</v>
      </c>
      <c r="AY658" s="85" t="s">
        <v>147</v>
      </c>
      <c r="AZ658" s="105">
        <v>46032</v>
      </c>
      <c r="BA658" s="105">
        <v>46051</v>
      </c>
      <c r="BB658" s="115">
        <v>24520000</v>
      </c>
      <c r="BC658" s="105">
        <v>46055</v>
      </c>
      <c r="BD658" s="105">
        <v>46296</v>
      </c>
      <c r="BE658" s="105">
        <f t="shared" si="26"/>
        <v>46296</v>
      </c>
      <c r="BF658" s="122"/>
      <c r="BG658" s="85" t="s">
        <v>929</v>
      </c>
      <c r="BH658" s="110">
        <v>3065000</v>
      </c>
      <c r="BI658" s="85"/>
      <c r="BJ658" s="85"/>
      <c r="BK658" s="85"/>
      <c r="BL658" s="85"/>
      <c r="BM658" s="85"/>
      <c r="BN658" s="85"/>
      <c r="BO658" s="85"/>
      <c r="BP658" s="85"/>
      <c r="BQ658" s="85"/>
      <c r="BR658" s="85"/>
      <c r="BS658" s="85"/>
      <c r="BT658" s="85"/>
      <c r="BU658" s="85"/>
      <c r="BV658" s="85"/>
      <c r="BW658" s="85"/>
      <c r="BX658" s="85"/>
      <c r="BY658" s="85"/>
      <c r="BZ658" s="85"/>
      <c r="CA658" s="85"/>
      <c r="CB658" s="85"/>
      <c r="CC658" s="85"/>
      <c r="CD658" s="85"/>
      <c r="CE658" s="85"/>
      <c r="CF658" s="85"/>
      <c r="CG658" s="85"/>
      <c r="CH658" s="85"/>
      <c r="CI658" s="85"/>
      <c r="CJ658" s="85"/>
      <c r="CK658" s="85"/>
      <c r="CL658" s="85">
        <v>0</v>
      </c>
      <c r="CM658" s="110">
        <v>24520000</v>
      </c>
      <c r="CN658" s="85"/>
      <c r="CO658" s="89">
        <v>46296</v>
      </c>
      <c r="CP658" s="89">
        <f t="shared" si="27"/>
        <v>46476</v>
      </c>
      <c r="CQ658" s="115">
        <v>24520000</v>
      </c>
      <c r="CR658" s="85" t="s">
        <v>7201</v>
      </c>
      <c r="CS658" s="89">
        <v>46052</v>
      </c>
      <c r="CT658" s="128">
        <v>1444101256259</v>
      </c>
      <c r="CU658" s="85"/>
      <c r="CV658" s="85"/>
      <c r="CW658" s="85" t="s">
        <v>7357</v>
      </c>
      <c r="CX658" s="85" t="s">
        <v>7215</v>
      </c>
      <c r="CY658" s="85" t="s">
        <v>957</v>
      </c>
      <c r="CZ658" s="85">
        <v>2537</v>
      </c>
      <c r="DA658" s="85" t="s">
        <v>152</v>
      </c>
      <c r="DB658" s="85">
        <v>1</v>
      </c>
      <c r="DC658" s="85" t="s">
        <v>153</v>
      </c>
      <c r="DD658" s="85"/>
      <c r="DE658" s="85"/>
      <c r="DF658" s="85"/>
      <c r="DG658" s="85"/>
      <c r="DH658" s="85"/>
      <c r="DI658" s="85"/>
      <c r="DJ658" s="85"/>
      <c r="DK658" s="85"/>
      <c r="DL658" s="85"/>
      <c r="DM658" s="85"/>
      <c r="DN658" s="85"/>
      <c r="DO658" s="85"/>
      <c r="DP658" s="85"/>
      <c r="DQ658" s="85"/>
      <c r="DR658" s="85"/>
      <c r="DS658" s="85"/>
      <c r="DT658" s="86"/>
      <c r="DU658" s="81"/>
      <c r="DV658" s="72"/>
      <c r="DW658" s="72"/>
      <c r="DX658" s="72"/>
      <c r="DY658" s="72"/>
      <c r="DZ658" s="74"/>
      <c r="EA658" s="68"/>
      <c r="EB658" s="68"/>
      <c r="EC658" s="68"/>
      <c r="ED658" s="68"/>
      <c r="EE658" s="68"/>
      <c r="EF658" s="68"/>
      <c r="EG658" s="68"/>
      <c r="EH658" s="68"/>
      <c r="EI658" s="68"/>
      <c r="EJ658" s="68"/>
      <c r="EK658" s="68"/>
    </row>
    <row r="659" spans="1:141" s="22" customFormat="1" ht="30" customHeight="1">
      <c r="A659" s="3"/>
      <c r="B659" s="84">
        <v>2026</v>
      </c>
      <c r="C659" s="85" t="s">
        <v>7358</v>
      </c>
      <c r="D659" s="85"/>
      <c r="E659" s="85" t="s">
        <v>125</v>
      </c>
      <c r="F659" s="85">
        <v>153334</v>
      </c>
      <c r="G659" s="89">
        <v>46039</v>
      </c>
      <c r="H659" s="85" t="s">
        <v>7359</v>
      </c>
      <c r="I659" s="85" t="s">
        <v>7360</v>
      </c>
      <c r="J659" s="92" t="s">
        <v>7361</v>
      </c>
      <c r="K659" s="92" t="s">
        <v>7362</v>
      </c>
      <c r="L659" s="85" t="s">
        <v>7363</v>
      </c>
      <c r="M659" s="85" t="s">
        <v>7364</v>
      </c>
      <c r="N659" s="85">
        <v>80111700</v>
      </c>
      <c r="O659" s="85" t="s">
        <v>7365</v>
      </c>
      <c r="P659" s="85" t="s">
        <v>7366</v>
      </c>
      <c r="Q659" s="85">
        <v>2165</v>
      </c>
      <c r="R659" s="89">
        <v>46055</v>
      </c>
      <c r="S659" s="85">
        <v>1965</v>
      </c>
      <c r="T659" s="89">
        <v>46055</v>
      </c>
      <c r="U659" s="85" t="s">
        <v>7196</v>
      </c>
      <c r="V659" s="85" t="s">
        <v>135</v>
      </c>
      <c r="W659" s="85" t="s">
        <v>460</v>
      </c>
      <c r="X659" s="85">
        <v>1</v>
      </c>
      <c r="Y659" s="85" t="s">
        <v>7367</v>
      </c>
      <c r="Z659" s="85" t="s">
        <v>7368</v>
      </c>
      <c r="AA659" s="85" t="s">
        <v>138</v>
      </c>
      <c r="AB659" s="85" t="s">
        <v>164</v>
      </c>
      <c r="AC659" s="85" t="s">
        <v>7234</v>
      </c>
      <c r="AD659" s="85"/>
      <c r="AE659" s="85">
        <v>1022955000</v>
      </c>
      <c r="AF659" s="85">
        <v>1</v>
      </c>
      <c r="AG659" s="89">
        <v>32813</v>
      </c>
      <c r="AH659" s="85" t="s">
        <v>7369</v>
      </c>
      <c r="AI659" s="85" t="e">
        <v>#REF!</v>
      </c>
      <c r="AJ659" s="92">
        <v>3103019392</v>
      </c>
      <c r="AK659" s="85" t="s">
        <v>7370</v>
      </c>
      <c r="AL659" s="85" t="s">
        <v>168</v>
      </c>
      <c r="AM659" s="85" t="s">
        <v>144</v>
      </c>
      <c r="AN659" s="85" t="s">
        <v>1863</v>
      </c>
      <c r="AO659" s="85">
        <v>93376179</v>
      </c>
      <c r="AP659" s="85" t="s">
        <v>1864</v>
      </c>
      <c r="AQ659" s="85"/>
      <c r="AR659" s="85"/>
      <c r="AS659" s="89">
        <v>46063</v>
      </c>
      <c r="AT659" s="85"/>
      <c r="AU659" s="85"/>
      <c r="AV659" s="85"/>
      <c r="AW659" s="85"/>
      <c r="AX659" s="85" t="s">
        <v>1865</v>
      </c>
      <c r="AY659" s="85" t="s">
        <v>147</v>
      </c>
      <c r="AZ659" s="105">
        <v>46051</v>
      </c>
      <c r="BA659" s="105">
        <v>46051</v>
      </c>
      <c r="BB659" s="115">
        <v>24520000</v>
      </c>
      <c r="BC659" s="105">
        <v>46056</v>
      </c>
      <c r="BD659" s="105">
        <v>46297</v>
      </c>
      <c r="BE659" s="105">
        <f t="shared" si="26"/>
        <v>46297</v>
      </c>
      <c r="BF659" s="122"/>
      <c r="BG659" s="85" t="s">
        <v>929</v>
      </c>
      <c r="BH659" s="110">
        <v>3065000</v>
      </c>
      <c r="BI659" s="85"/>
      <c r="BJ659" s="85"/>
      <c r="BK659" s="85"/>
      <c r="BL659" s="85"/>
      <c r="BM659" s="85"/>
      <c r="BN659" s="85"/>
      <c r="BO659" s="85"/>
      <c r="BP659" s="85"/>
      <c r="BQ659" s="85"/>
      <c r="BR659" s="85"/>
      <c r="BS659" s="85"/>
      <c r="BT659" s="85"/>
      <c r="BU659" s="85"/>
      <c r="BV659" s="85"/>
      <c r="BW659" s="85"/>
      <c r="BX659" s="85"/>
      <c r="BY659" s="85"/>
      <c r="BZ659" s="85"/>
      <c r="CA659" s="85"/>
      <c r="CB659" s="85"/>
      <c r="CC659" s="85"/>
      <c r="CD659" s="85"/>
      <c r="CE659" s="85"/>
      <c r="CF659" s="85"/>
      <c r="CG659" s="85"/>
      <c r="CH659" s="85"/>
      <c r="CI659" s="85"/>
      <c r="CJ659" s="85"/>
      <c r="CK659" s="85"/>
      <c r="CL659" s="85">
        <v>0</v>
      </c>
      <c r="CM659" s="110">
        <v>24520000</v>
      </c>
      <c r="CN659" s="85"/>
      <c r="CO659" s="89">
        <v>46297</v>
      </c>
      <c r="CP659" s="89">
        <f t="shared" si="27"/>
        <v>46477</v>
      </c>
      <c r="CQ659" s="115">
        <v>24520000</v>
      </c>
      <c r="CR659" s="85" t="s">
        <v>7201</v>
      </c>
      <c r="CS659" s="89">
        <v>46053</v>
      </c>
      <c r="CT659" s="128">
        <v>1446101169073</v>
      </c>
      <c r="CU659" s="85"/>
      <c r="CV659" s="85"/>
      <c r="CW659" s="85" t="s">
        <v>7371</v>
      </c>
      <c r="CX659" s="85" t="s">
        <v>7215</v>
      </c>
      <c r="CY659" s="85" t="s">
        <v>4830</v>
      </c>
      <c r="CZ659" s="85">
        <v>2456</v>
      </c>
      <c r="DA659" s="85" t="s">
        <v>7203</v>
      </c>
      <c r="DB659" s="85">
        <v>5</v>
      </c>
      <c r="DC659" s="85" t="s">
        <v>153</v>
      </c>
      <c r="DD659" s="85"/>
      <c r="DE659" s="85"/>
      <c r="DF659" s="85"/>
      <c r="DG659" s="85"/>
      <c r="DH659" s="85"/>
      <c r="DI659" s="85"/>
      <c r="DJ659" s="85"/>
      <c r="DK659" s="85"/>
      <c r="DL659" s="85"/>
      <c r="DM659" s="85"/>
      <c r="DN659" s="85"/>
      <c r="DO659" s="85"/>
      <c r="DP659" s="85"/>
      <c r="DQ659" s="85"/>
      <c r="DR659" s="85"/>
      <c r="DS659" s="85"/>
      <c r="DT659" s="86"/>
      <c r="DU659" s="81"/>
      <c r="DV659" s="72"/>
      <c r="DW659" s="72"/>
      <c r="DX659" s="72"/>
      <c r="DY659" s="72"/>
      <c r="DZ659" s="74"/>
      <c r="EA659" s="68"/>
      <c r="EB659" s="68"/>
      <c r="EC659" s="68"/>
      <c r="ED659" s="68"/>
      <c r="EE659" s="68"/>
      <c r="EF659" s="68"/>
      <c r="EG659" s="68"/>
      <c r="EH659" s="68"/>
      <c r="EI659" s="68"/>
      <c r="EJ659" s="68"/>
      <c r="EK659" s="68"/>
    </row>
    <row r="660" spans="1:141" s="22" customFormat="1" ht="30" customHeight="1">
      <c r="A660" s="3"/>
      <c r="B660" s="84">
        <v>2026</v>
      </c>
      <c r="C660" s="85" t="s">
        <v>7176</v>
      </c>
      <c r="D660" s="85"/>
      <c r="E660" s="85" t="s">
        <v>125</v>
      </c>
      <c r="F660" s="85">
        <v>144779</v>
      </c>
      <c r="G660" s="89">
        <v>46039</v>
      </c>
      <c r="H660" s="85" t="s">
        <v>5092</v>
      </c>
      <c r="I660" s="85" t="s">
        <v>7372</v>
      </c>
      <c r="J660" s="92" t="s">
        <v>7373</v>
      </c>
      <c r="K660" s="92" t="s">
        <v>7374</v>
      </c>
      <c r="L660" s="85" t="s">
        <v>7272</v>
      </c>
      <c r="M660" s="85" t="s">
        <v>5097</v>
      </c>
      <c r="N660" s="85">
        <v>80111700</v>
      </c>
      <c r="O660" s="85" t="s">
        <v>7181</v>
      </c>
      <c r="P660" s="85" t="s">
        <v>7375</v>
      </c>
      <c r="Q660" s="85">
        <v>106</v>
      </c>
      <c r="R660" s="89">
        <v>46055</v>
      </c>
      <c r="S660" s="85">
        <v>1957</v>
      </c>
      <c r="T660" s="89">
        <v>46055</v>
      </c>
      <c r="U660" s="85" t="s">
        <v>7171</v>
      </c>
      <c r="V660" s="85" t="s">
        <v>135</v>
      </c>
      <c r="W660" s="85" t="s">
        <v>136</v>
      </c>
      <c r="X660" s="85">
        <v>1</v>
      </c>
      <c r="Y660" s="85" t="s">
        <v>7376</v>
      </c>
      <c r="Z660" s="85" t="s">
        <v>7272</v>
      </c>
      <c r="AA660" s="85" t="s">
        <v>138</v>
      </c>
      <c r="AB660" s="85" t="s">
        <v>164</v>
      </c>
      <c r="AC660" s="85" t="s">
        <v>268</v>
      </c>
      <c r="AD660" s="85"/>
      <c r="AE660" s="85">
        <v>1022405171</v>
      </c>
      <c r="AF660" s="85">
        <v>1</v>
      </c>
      <c r="AG660" s="89">
        <v>34857</v>
      </c>
      <c r="AH660" s="85" t="s">
        <v>7377</v>
      </c>
      <c r="AI660" s="85" t="e">
        <v>#REF!</v>
      </c>
      <c r="AJ660" s="92">
        <v>3202803847</v>
      </c>
      <c r="AK660" s="85" t="s">
        <v>7378</v>
      </c>
      <c r="AL660" s="85" t="s">
        <v>189</v>
      </c>
      <c r="AM660" s="85" t="s">
        <v>234</v>
      </c>
      <c r="AN660" s="85" t="s">
        <v>5087</v>
      </c>
      <c r="AO660" s="85">
        <v>1024483230</v>
      </c>
      <c r="AP660" s="85" t="s">
        <v>5088</v>
      </c>
      <c r="AQ660" s="85"/>
      <c r="AR660" s="85"/>
      <c r="AS660" s="89">
        <v>46063</v>
      </c>
      <c r="AT660" s="85"/>
      <c r="AU660" s="85"/>
      <c r="AV660" s="85"/>
      <c r="AW660" s="85"/>
      <c r="AX660" s="85" t="s">
        <v>5089</v>
      </c>
      <c r="AY660" s="85" t="s">
        <v>147</v>
      </c>
      <c r="AZ660" s="105">
        <v>46033</v>
      </c>
      <c r="BA660" s="105">
        <v>46051</v>
      </c>
      <c r="BB660" s="115">
        <v>87109000</v>
      </c>
      <c r="BC660" s="105">
        <v>46055</v>
      </c>
      <c r="BD660" s="105">
        <v>46388</v>
      </c>
      <c r="BE660" s="105">
        <f t="shared" ref="BE660:BE666" si="28">$CO660</f>
        <v>46388</v>
      </c>
      <c r="BF660" s="122"/>
      <c r="BG660" s="85" t="s">
        <v>148</v>
      </c>
      <c r="BH660" s="110">
        <v>7919000</v>
      </c>
      <c r="BI660" s="85"/>
      <c r="BJ660" s="85"/>
      <c r="BK660" s="85"/>
      <c r="BL660" s="85"/>
      <c r="BM660" s="85"/>
      <c r="BN660" s="85"/>
      <c r="BO660" s="85"/>
      <c r="BP660" s="85"/>
      <c r="BQ660" s="85"/>
      <c r="BR660" s="85"/>
      <c r="BS660" s="85"/>
      <c r="BT660" s="85"/>
      <c r="BU660" s="85"/>
      <c r="BV660" s="85"/>
      <c r="BW660" s="85"/>
      <c r="BX660" s="85"/>
      <c r="BY660" s="85"/>
      <c r="BZ660" s="85"/>
      <c r="CA660" s="85"/>
      <c r="CB660" s="85"/>
      <c r="CC660" s="85"/>
      <c r="CD660" s="85"/>
      <c r="CE660" s="85"/>
      <c r="CF660" s="85"/>
      <c r="CG660" s="85"/>
      <c r="CH660" s="85"/>
      <c r="CI660" s="85"/>
      <c r="CJ660" s="85"/>
      <c r="CK660" s="85"/>
      <c r="CL660" s="85">
        <v>0</v>
      </c>
      <c r="CM660" s="110">
        <v>87109000</v>
      </c>
      <c r="CN660" s="85"/>
      <c r="CO660" s="89">
        <v>46388</v>
      </c>
      <c r="CP660" s="89">
        <f t="shared" si="27"/>
        <v>46568</v>
      </c>
      <c r="CQ660" s="115">
        <v>87109000</v>
      </c>
      <c r="CR660" s="85" t="s">
        <v>1202</v>
      </c>
      <c r="CS660" s="89">
        <v>46052</v>
      </c>
      <c r="CT660" s="128" t="s">
        <v>7379</v>
      </c>
      <c r="CU660" s="85"/>
      <c r="CV660" s="85"/>
      <c r="CW660" s="85" t="s">
        <v>7187</v>
      </c>
      <c r="CX660" s="85" t="s">
        <v>274</v>
      </c>
      <c r="CY660" s="85" t="s">
        <v>1053</v>
      </c>
      <c r="CZ660" s="85">
        <v>2537</v>
      </c>
      <c r="DA660" s="85" t="s">
        <v>152</v>
      </c>
      <c r="DB660" s="85">
        <v>1</v>
      </c>
      <c r="DC660" s="85" t="s">
        <v>153</v>
      </c>
      <c r="DD660" s="85"/>
      <c r="DE660" s="85"/>
      <c r="DF660" s="85"/>
      <c r="DG660" s="85"/>
      <c r="DH660" s="85"/>
      <c r="DI660" s="85"/>
      <c r="DJ660" s="85"/>
      <c r="DK660" s="85"/>
      <c r="DL660" s="85"/>
      <c r="DM660" s="85"/>
      <c r="DN660" s="85"/>
      <c r="DO660" s="85"/>
      <c r="DP660" s="85"/>
      <c r="DQ660" s="85"/>
      <c r="DR660" s="85"/>
      <c r="DS660" s="85"/>
      <c r="DT660" s="86"/>
      <c r="DU660" s="81"/>
      <c r="DV660" s="72"/>
      <c r="DW660" s="72"/>
      <c r="DX660" s="72"/>
      <c r="DY660" s="72"/>
      <c r="DZ660" s="74"/>
      <c r="EA660" s="68"/>
      <c r="EB660" s="68"/>
      <c r="EC660" s="68"/>
      <c r="ED660" s="68"/>
      <c r="EE660" s="68"/>
      <c r="EF660" s="68"/>
      <c r="EG660" s="68"/>
      <c r="EH660" s="68"/>
      <c r="EI660" s="68"/>
      <c r="EJ660" s="68"/>
      <c r="EK660" s="68"/>
    </row>
    <row r="661" spans="1:141" s="22" customFormat="1" ht="30" customHeight="1">
      <c r="A661" s="3"/>
      <c r="B661" s="84">
        <v>2026</v>
      </c>
      <c r="C661" s="85" t="s">
        <v>7380</v>
      </c>
      <c r="D661" s="85"/>
      <c r="E661" s="85" t="s">
        <v>125</v>
      </c>
      <c r="F661" s="85">
        <v>144898</v>
      </c>
      <c r="G661" s="89">
        <v>46039</v>
      </c>
      <c r="H661" s="85" t="s">
        <v>209</v>
      </c>
      <c r="I661" s="85" t="s">
        <v>7381</v>
      </c>
      <c r="J661" s="92" t="s">
        <v>7382</v>
      </c>
      <c r="K661" s="92" t="s">
        <v>7383</v>
      </c>
      <c r="L661" s="85" t="s">
        <v>7286</v>
      </c>
      <c r="M661" s="85" t="s">
        <v>214</v>
      </c>
      <c r="N661" s="85">
        <v>80111700</v>
      </c>
      <c r="O661" s="85" t="s">
        <v>7384</v>
      </c>
      <c r="P661" s="85" t="s">
        <v>7385</v>
      </c>
      <c r="Q661" s="85">
        <v>3</v>
      </c>
      <c r="R661" s="89">
        <v>46055</v>
      </c>
      <c r="S661" s="85">
        <v>1959</v>
      </c>
      <c r="T661" s="89">
        <v>46055</v>
      </c>
      <c r="U661" s="85" t="s">
        <v>7171</v>
      </c>
      <c r="V661" s="85" t="s">
        <v>135</v>
      </c>
      <c r="W661" s="85" t="s">
        <v>136</v>
      </c>
      <c r="X661" s="85">
        <v>1</v>
      </c>
      <c r="Y661" s="85" t="s">
        <v>7376</v>
      </c>
      <c r="Z661" s="85" t="s">
        <v>7386</v>
      </c>
      <c r="AA661" s="85" t="s">
        <v>138</v>
      </c>
      <c r="AB661" s="85" t="s">
        <v>164</v>
      </c>
      <c r="AC661" s="85" t="s">
        <v>268</v>
      </c>
      <c r="AD661" s="85"/>
      <c r="AE661" s="85">
        <v>1065617802</v>
      </c>
      <c r="AF661" s="85">
        <v>7</v>
      </c>
      <c r="AG661" s="89">
        <v>32987</v>
      </c>
      <c r="AH661" s="85" t="s">
        <v>7387</v>
      </c>
      <c r="AI661" s="85" t="e">
        <v>#REF!</v>
      </c>
      <c r="AJ661" s="92">
        <v>3164052031</v>
      </c>
      <c r="AK661" s="85" t="s">
        <v>7388</v>
      </c>
      <c r="AL661" s="85" t="s">
        <v>189</v>
      </c>
      <c r="AM661" s="85" t="s">
        <v>234</v>
      </c>
      <c r="AN661" s="85" t="s">
        <v>130</v>
      </c>
      <c r="AO661" s="85">
        <v>1010170739</v>
      </c>
      <c r="AP661" s="85" t="s">
        <v>170</v>
      </c>
      <c r="AQ661" s="85"/>
      <c r="AR661" s="85"/>
      <c r="AS661" s="89">
        <v>46063</v>
      </c>
      <c r="AT661" s="85"/>
      <c r="AU661" s="85"/>
      <c r="AV661" s="85"/>
      <c r="AW661" s="85"/>
      <c r="AX661" s="85" t="s">
        <v>171</v>
      </c>
      <c r="AY661" s="85" t="s">
        <v>147</v>
      </c>
      <c r="AZ661" s="105">
        <v>46029</v>
      </c>
      <c r="BA661" s="105">
        <v>46051</v>
      </c>
      <c r="BB661" s="115">
        <v>87109000</v>
      </c>
      <c r="BC661" s="105">
        <v>46056</v>
      </c>
      <c r="BD661" s="105">
        <v>46389</v>
      </c>
      <c r="BE661" s="105">
        <f t="shared" si="28"/>
        <v>46389</v>
      </c>
      <c r="BF661" s="122"/>
      <c r="BG661" s="85" t="s">
        <v>148</v>
      </c>
      <c r="BH661" s="110">
        <v>7919000</v>
      </c>
      <c r="BI661" s="85"/>
      <c r="BJ661" s="85"/>
      <c r="BK661" s="85"/>
      <c r="BL661" s="85"/>
      <c r="BM661" s="85"/>
      <c r="BN661" s="85"/>
      <c r="BO661" s="85"/>
      <c r="BP661" s="85"/>
      <c r="BQ661" s="85"/>
      <c r="BR661" s="85"/>
      <c r="BS661" s="85"/>
      <c r="BT661" s="85"/>
      <c r="BU661" s="85"/>
      <c r="BV661" s="85"/>
      <c r="BW661" s="85"/>
      <c r="BX661" s="85"/>
      <c r="BY661" s="85"/>
      <c r="BZ661" s="85"/>
      <c r="CA661" s="85"/>
      <c r="CB661" s="85"/>
      <c r="CC661" s="85"/>
      <c r="CD661" s="85"/>
      <c r="CE661" s="85"/>
      <c r="CF661" s="85"/>
      <c r="CG661" s="85"/>
      <c r="CH661" s="85"/>
      <c r="CI661" s="85"/>
      <c r="CJ661" s="85"/>
      <c r="CK661" s="85"/>
      <c r="CL661" s="85">
        <v>0</v>
      </c>
      <c r="CM661" s="110">
        <v>87109000</v>
      </c>
      <c r="CN661" s="85"/>
      <c r="CO661" s="89">
        <v>46389</v>
      </c>
      <c r="CP661" s="89">
        <f t="shared" si="27"/>
        <v>46569</v>
      </c>
      <c r="CQ661" s="115">
        <v>87109000</v>
      </c>
      <c r="CR661" s="85" t="s">
        <v>7201</v>
      </c>
      <c r="CS661" s="89">
        <v>46051</v>
      </c>
      <c r="CT661" s="128">
        <v>9646101036242</v>
      </c>
      <c r="CU661" s="85"/>
      <c r="CV661" s="85"/>
      <c r="CW661" s="85" t="s">
        <v>7389</v>
      </c>
      <c r="CX661" s="85" t="s">
        <v>274</v>
      </c>
      <c r="CY661" s="85" t="s">
        <v>2137</v>
      </c>
      <c r="CZ661" s="85">
        <v>2537</v>
      </c>
      <c r="DA661" s="85" t="s">
        <v>152</v>
      </c>
      <c r="DB661" s="85">
        <v>1</v>
      </c>
      <c r="DC661" s="85" t="s">
        <v>153</v>
      </c>
      <c r="DD661" s="85"/>
      <c r="DE661" s="85"/>
      <c r="DF661" s="85"/>
      <c r="DG661" s="85"/>
      <c r="DH661" s="85"/>
      <c r="DI661" s="85"/>
      <c r="DJ661" s="85"/>
      <c r="DK661" s="85"/>
      <c r="DL661" s="85"/>
      <c r="DM661" s="85"/>
      <c r="DN661" s="85"/>
      <c r="DO661" s="85"/>
      <c r="DP661" s="85"/>
      <c r="DQ661" s="85"/>
      <c r="DR661" s="85"/>
      <c r="DS661" s="85"/>
      <c r="DT661" s="86"/>
      <c r="DU661" s="81"/>
      <c r="DV661" s="72"/>
      <c r="DW661" s="72"/>
      <c r="DX661" s="72"/>
      <c r="DY661" s="72"/>
      <c r="DZ661" s="74"/>
      <c r="EA661" s="68"/>
      <c r="EB661" s="68"/>
      <c r="EC661" s="68"/>
      <c r="ED661" s="68"/>
      <c r="EE661" s="68"/>
      <c r="EF661" s="68"/>
      <c r="EG661" s="68"/>
      <c r="EH661" s="68"/>
      <c r="EI661" s="68"/>
      <c r="EJ661" s="68"/>
      <c r="EK661" s="68"/>
    </row>
    <row r="662" spans="1:141" s="22" customFormat="1" ht="30" customHeight="1">
      <c r="A662" s="3"/>
      <c r="B662" s="84">
        <v>2026</v>
      </c>
      <c r="C662" s="85" t="s">
        <v>7390</v>
      </c>
      <c r="D662" s="85"/>
      <c r="E662" s="85" t="s">
        <v>125</v>
      </c>
      <c r="F662" s="85">
        <v>153518</v>
      </c>
      <c r="G662" s="89">
        <v>46039</v>
      </c>
      <c r="H662" s="85" t="s">
        <v>7391</v>
      </c>
      <c r="I662" s="85" t="s">
        <v>7392</v>
      </c>
      <c r="J662" s="92" t="s">
        <v>7393</v>
      </c>
      <c r="K662" s="92" t="s">
        <v>7394</v>
      </c>
      <c r="L662" s="85" t="s">
        <v>6021</v>
      </c>
      <c r="M662" s="85" t="s">
        <v>7395</v>
      </c>
      <c r="N662" s="85">
        <v>80111700</v>
      </c>
      <c r="O662" s="85" t="s">
        <v>7396</v>
      </c>
      <c r="P662" s="85" t="s">
        <v>7397</v>
      </c>
      <c r="Q662" s="85">
        <v>2169</v>
      </c>
      <c r="R662" s="89">
        <v>46056</v>
      </c>
      <c r="S662" s="85">
        <v>2007</v>
      </c>
      <c r="T662" s="89">
        <v>46056</v>
      </c>
      <c r="U662" s="85" t="s">
        <v>7398</v>
      </c>
      <c r="V662" s="85" t="s">
        <v>135</v>
      </c>
      <c r="W662" s="85" t="s">
        <v>460</v>
      </c>
      <c r="X662" s="85">
        <v>1</v>
      </c>
      <c r="Y662" s="85" t="s">
        <v>7399</v>
      </c>
      <c r="Z662" s="85" t="s">
        <v>6021</v>
      </c>
      <c r="AA662" s="85" t="s">
        <v>138</v>
      </c>
      <c r="AB662" s="85" t="s">
        <v>139</v>
      </c>
      <c r="AC662" s="85" t="s">
        <v>7234</v>
      </c>
      <c r="AD662" s="85"/>
      <c r="AE662" s="85">
        <v>35422275</v>
      </c>
      <c r="AF662" s="85">
        <v>7</v>
      </c>
      <c r="AG662" s="89">
        <v>28980</v>
      </c>
      <c r="AH662" s="85" t="s">
        <v>6024</v>
      </c>
      <c r="AI662" s="85" t="e">
        <v>#REF!</v>
      </c>
      <c r="AJ662" s="92">
        <v>3142221131</v>
      </c>
      <c r="AK662" s="85" t="s">
        <v>7400</v>
      </c>
      <c r="AL662" s="85" t="s">
        <v>3187</v>
      </c>
      <c r="AM662" s="85" t="s">
        <v>144</v>
      </c>
      <c r="AN662" s="85" t="s">
        <v>3712</v>
      </c>
      <c r="AO662" s="85">
        <v>79553844</v>
      </c>
      <c r="AP662" s="85" t="s">
        <v>3713</v>
      </c>
      <c r="AQ662" s="85"/>
      <c r="AR662" s="85"/>
      <c r="AS662" s="89">
        <v>46063</v>
      </c>
      <c r="AT662" s="85"/>
      <c r="AU662" s="85"/>
      <c r="AV662" s="85"/>
      <c r="AW662" s="85"/>
      <c r="AX662" s="85" t="s">
        <v>3714</v>
      </c>
      <c r="AY662" s="85" t="s">
        <v>147</v>
      </c>
      <c r="AZ662" s="105">
        <v>46052</v>
      </c>
      <c r="BA662" s="105">
        <v>46052</v>
      </c>
      <c r="BB662" s="115">
        <v>24520000</v>
      </c>
      <c r="BC662" s="105">
        <v>46062</v>
      </c>
      <c r="BD662" s="105">
        <v>46303</v>
      </c>
      <c r="BE662" s="105">
        <f t="shared" si="28"/>
        <v>46303</v>
      </c>
      <c r="BF662" s="122"/>
      <c r="BG662" s="85" t="s">
        <v>929</v>
      </c>
      <c r="BH662" s="110">
        <v>3065000</v>
      </c>
      <c r="BI662" s="85"/>
      <c r="BJ662" s="85"/>
      <c r="BK662" s="85"/>
      <c r="BL662" s="85"/>
      <c r="BM662" s="85"/>
      <c r="BN662" s="85"/>
      <c r="BO662" s="85"/>
      <c r="BP662" s="85"/>
      <c r="BQ662" s="85"/>
      <c r="BR662" s="85"/>
      <c r="BS662" s="85"/>
      <c r="BT662" s="85"/>
      <c r="BU662" s="85"/>
      <c r="BV662" s="85"/>
      <c r="BW662" s="85"/>
      <c r="BX662" s="85"/>
      <c r="BY662" s="85"/>
      <c r="BZ662" s="85"/>
      <c r="CA662" s="85"/>
      <c r="CB662" s="85"/>
      <c r="CC662" s="85"/>
      <c r="CD662" s="85"/>
      <c r="CE662" s="85"/>
      <c r="CF662" s="85"/>
      <c r="CG662" s="85"/>
      <c r="CH662" s="85"/>
      <c r="CI662" s="85"/>
      <c r="CJ662" s="85"/>
      <c r="CK662" s="85"/>
      <c r="CL662" s="85">
        <v>0</v>
      </c>
      <c r="CM662" s="110">
        <v>24520000</v>
      </c>
      <c r="CN662" s="85"/>
      <c r="CO662" s="89">
        <v>46303</v>
      </c>
      <c r="CP662" s="89">
        <f t="shared" si="27"/>
        <v>46483</v>
      </c>
      <c r="CQ662" s="115">
        <v>24520000</v>
      </c>
      <c r="CR662" s="85" t="s">
        <v>7201</v>
      </c>
      <c r="CS662" s="89">
        <v>46055</v>
      </c>
      <c r="CT662" s="128">
        <v>1444101256574</v>
      </c>
      <c r="CU662" s="85"/>
      <c r="CV662" s="85"/>
      <c r="CW662" s="85" t="s">
        <v>7401</v>
      </c>
      <c r="CX662" s="85" t="s">
        <v>7215</v>
      </c>
      <c r="CY662" s="85" t="e">
        <v>#N/A</v>
      </c>
      <c r="CZ662" s="85">
        <v>2583</v>
      </c>
      <c r="DA662" s="85" t="s">
        <v>7402</v>
      </c>
      <c r="DB662" s="85">
        <v>5</v>
      </c>
      <c r="DC662" s="85" t="s">
        <v>153</v>
      </c>
      <c r="DD662" s="85"/>
      <c r="DE662" s="85"/>
      <c r="DF662" s="85"/>
      <c r="DG662" s="85"/>
      <c r="DH662" s="85"/>
      <c r="DI662" s="85"/>
      <c r="DJ662" s="85"/>
      <c r="DK662" s="85"/>
      <c r="DL662" s="85"/>
      <c r="DM662" s="85"/>
      <c r="DN662" s="85"/>
      <c r="DO662" s="85"/>
      <c r="DP662" s="85"/>
      <c r="DQ662" s="85"/>
      <c r="DR662" s="85"/>
      <c r="DS662" s="85"/>
      <c r="DT662" s="86"/>
      <c r="DU662" s="81"/>
      <c r="DV662" s="72"/>
      <c r="DW662" s="72"/>
      <c r="DX662" s="72"/>
      <c r="DY662" s="72"/>
      <c r="DZ662" s="74"/>
      <c r="EA662" s="68"/>
      <c r="EB662" s="68"/>
      <c r="EC662" s="68"/>
      <c r="ED662" s="68"/>
      <c r="EE662" s="68"/>
      <c r="EF662" s="68"/>
      <c r="EG662" s="68"/>
      <c r="EH662" s="68"/>
      <c r="EI662" s="68"/>
      <c r="EJ662" s="68"/>
      <c r="EK662" s="68"/>
    </row>
    <row r="663" spans="1:141" s="22" customFormat="1" ht="30" customHeight="1">
      <c r="A663" s="3"/>
      <c r="B663" s="84">
        <v>2026</v>
      </c>
      <c r="C663" s="85" t="s">
        <v>7403</v>
      </c>
      <c r="D663" s="85"/>
      <c r="E663" s="85" t="s">
        <v>125</v>
      </c>
      <c r="F663" s="85">
        <v>147120</v>
      </c>
      <c r="G663" s="89">
        <v>46039</v>
      </c>
      <c r="H663" s="85" t="s">
        <v>6921</v>
      </c>
      <c r="I663" s="85" t="s">
        <v>7404</v>
      </c>
      <c r="J663" s="92" t="s">
        <v>7405</v>
      </c>
      <c r="K663" s="92" t="s">
        <v>7406</v>
      </c>
      <c r="L663" s="85" t="s">
        <v>7300</v>
      </c>
      <c r="M663" s="85" t="s">
        <v>6926</v>
      </c>
      <c r="N663" s="85">
        <v>80111700</v>
      </c>
      <c r="O663" s="85" t="s">
        <v>7407</v>
      </c>
      <c r="P663" s="85" t="s">
        <v>7408</v>
      </c>
      <c r="Q663" s="85">
        <v>96</v>
      </c>
      <c r="R663" s="89">
        <v>46055</v>
      </c>
      <c r="S663" s="85">
        <v>1972</v>
      </c>
      <c r="T663" s="89">
        <v>46055</v>
      </c>
      <c r="U663" s="85" t="s">
        <v>7340</v>
      </c>
      <c r="V663" s="85" t="s">
        <v>135</v>
      </c>
      <c r="W663" s="85" t="s">
        <v>136</v>
      </c>
      <c r="X663" s="85">
        <v>1</v>
      </c>
      <c r="Y663" s="85" t="s">
        <v>7409</v>
      </c>
      <c r="Z663" s="85" t="s">
        <v>7410</v>
      </c>
      <c r="AA663" s="85" t="s">
        <v>138</v>
      </c>
      <c r="AB663" s="85" t="s">
        <v>139</v>
      </c>
      <c r="AC663" s="85" t="s">
        <v>268</v>
      </c>
      <c r="AD663" s="85"/>
      <c r="AE663" s="85">
        <v>1020726997</v>
      </c>
      <c r="AF663" s="85">
        <v>8</v>
      </c>
      <c r="AG663" s="89">
        <v>31986</v>
      </c>
      <c r="AH663" s="85" t="s">
        <v>7411</v>
      </c>
      <c r="AI663" s="85" t="e">
        <v>#REF!</v>
      </c>
      <c r="AJ663" s="92">
        <v>3203897335</v>
      </c>
      <c r="AK663" s="85" t="s">
        <v>7412</v>
      </c>
      <c r="AL663" s="85" t="s">
        <v>143</v>
      </c>
      <c r="AM663" s="85" t="s">
        <v>234</v>
      </c>
      <c r="AN663" s="85" t="s">
        <v>2984</v>
      </c>
      <c r="AO663" s="85">
        <v>1063481921</v>
      </c>
      <c r="AP663" s="85" t="s">
        <v>3007</v>
      </c>
      <c r="AQ663" s="85"/>
      <c r="AR663" s="85"/>
      <c r="AS663" s="89">
        <v>46063</v>
      </c>
      <c r="AT663" s="85"/>
      <c r="AU663" s="85"/>
      <c r="AV663" s="85"/>
      <c r="AW663" s="85"/>
      <c r="AX663" s="85" t="s">
        <v>3008</v>
      </c>
      <c r="AY663" s="85" t="s">
        <v>147</v>
      </c>
      <c r="AZ663" s="105">
        <v>46048</v>
      </c>
      <c r="BA663" s="105">
        <v>46051</v>
      </c>
      <c r="BB663" s="115">
        <v>63352000</v>
      </c>
      <c r="BC663" s="105">
        <v>46056</v>
      </c>
      <c r="BD663" s="105">
        <v>46297</v>
      </c>
      <c r="BE663" s="105">
        <f t="shared" si="28"/>
        <v>46297</v>
      </c>
      <c r="BF663" s="122"/>
      <c r="BG663" s="85" t="s">
        <v>929</v>
      </c>
      <c r="BH663" s="110">
        <v>7919000</v>
      </c>
      <c r="BI663" s="85"/>
      <c r="BJ663" s="85"/>
      <c r="BK663" s="85"/>
      <c r="BL663" s="85"/>
      <c r="BM663" s="85"/>
      <c r="BN663" s="85"/>
      <c r="BO663" s="85"/>
      <c r="BP663" s="85"/>
      <c r="BQ663" s="85"/>
      <c r="BR663" s="85"/>
      <c r="BS663" s="85"/>
      <c r="BT663" s="85"/>
      <c r="BU663" s="85"/>
      <c r="BV663" s="85"/>
      <c r="BW663" s="85"/>
      <c r="BX663" s="85"/>
      <c r="BY663" s="85"/>
      <c r="BZ663" s="85"/>
      <c r="CA663" s="85"/>
      <c r="CB663" s="85"/>
      <c r="CC663" s="85"/>
      <c r="CD663" s="85"/>
      <c r="CE663" s="85"/>
      <c r="CF663" s="85"/>
      <c r="CG663" s="85"/>
      <c r="CH663" s="85"/>
      <c r="CI663" s="85"/>
      <c r="CJ663" s="85"/>
      <c r="CK663" s="85"/>
      <c r="CL663" s="85">
        <v>0</v>
      </c>
      <c r="CM663" s="110">
        <v>63352000</v>
      </c>
      <c r="CN663" s="85"/>
      <c r="CO663" s="89">
        <v>46297</v>
      </c>
      <c r="CP663" s="89">
        <f t="shared" si="27"/>
        <v>46477</v>
      </c>
      <c r="CQ663" s="115">
        <v>63352000</v>
      </c>
      <c r="CR663" s="85" t="s">
        <v>7201</v>
      </c>
      <c r="CS663" s="89">
        <v>46052</v>
      </c>
      <c r="CT663" s="128">
        <v>9646101036437</v>
      </c>
      <c r="CU663" s="85"/>
      <c r="CV663" s="85"/>
      <c r="CW663" s="85" t="s">
        <v>7413</v>
      </c>
      <c r="CX663" s="85" t="s">
        <v>274</v>
      </c>
      <c r="CY663" s="85" t="s">
        <v>1214</v>
      </c>
      <c r="CZ663" s="85">
        <v>2504</v>
      </c>
      <c r="DA663" s="85" t="s">
        <v>2994</v>
      </c>
      <c r="DB663" s="85">
        <v>1</v>
      </c>
      <c r="DC663" s="85" t="s">
        <v>153</v>
      </c>
      <c r="DD663" s="85"/>
      <c r="DE663" s="85"/>
      <c r="DF663" s="85"/>
      <c r="DG663" s="85"/>
      <c r="DH663" s="85"/>
      <c r="DI663" s="85"/>
      <c r="DJ663" s="85"/>
      <c r="DK663" s="85"/>
      <c r="DL663" s="85"/>
      <c r="DM663" s="85"/>
      <c r="DN663" s="85"/>
      <c r="DO663" s="85"/>
      <c r="DP663" s="85"/>
      <c r="DQ663" s="85"/>
      <c r="DR663" s="85"/>
      <c r="DS663" s="85"/>
      <c r="DT663" s="86"/>
      <c r="DU663" s="81"/>
      <c r="DV663" s="72"/>
      <c r="DW663" s="72"/>
      <c r="DX663" s="72"/>
      <c r="DY663" s="72"/>
      <c r="DZ663" s="74"/>
      <c r="EA663" s="68"/>
      <c r="EB663" s="68"/>
      <c r="EC663" s="68"/>
      <c r="ED663" s="68"/>
      <c r="EE663" s="68"/>
      <c r="EF663" s="68"/>
      <c r="EG663" s="68"/>
      <c r="EH663" s="68"/>
      <c r="EI663" s="68"/>
      <c r="EJ663" s="68"/>
      <c r="EK663" s="68"/>
    </row>
    <row r="664" spans="1:141" s="22" customFormat="1" ht="30" customHeight="1">
      <c r="A664" s="3"/>
      <c r="B664" s="84">
        <v>2026</v>
      </c>
      <c r="C664" s="85" t="s">
        <v>7414</v>
      </c>
      <c r="D664" s="85"/>
      <c r="E664" s="85" t="s">
        <v>125</v>
      </c>
      <c r="F664" s="85">
        <v>146572</v>
      </c>
      <c r="G664" s="89">
        <v>46039</v>
      </c>
      <c r="H664" s="85" t="s">
        <v>5453</v>
      </c>
      <c r="I664" s="85" t="s">
        <v>7415</v>
      </c>
      <c r="J664" s="92" t="s">
        <v>7416</v>
      </c>
      <c r="K664" s="92" t="s">
        <v>7417</v>
      </c>
      <c r="L664" s="85" t="s">
        <v>7418</v>
      </c>
      <c r="M664" s="85" t="s">
        <v>5458</v>
      </c>
      <c r="N664" s="85">
        <v>80111700</v>
      </c>
      <c r="O664" s="85" t="s">
        <v>7419</v>
      </c>
      <c r="P664" s="85" t="s">
        <v>7420</v>
      </c>
      <c r="Q664" s="85">
        <v>84</v>
      </c>
      <c r="R664" s="89">
        <v>46059</v>
      </c>
      <c r="S664" s="85">
        <v>2030</v>
      </c>
      <c r="T664" s="89">
        <v>46059</v>
      </c>
      <c r="U664" s="85" t="s">
        <v>2216</v>
      </c>
      <c r="V664" s="85" t="s">
        <v>135</v>
      </c>
      <c r="W664" s="85" t="s">
        <v>460</v>
      </c>
      <c r="X664" s="85">
        <v>1</v>
      </c>
      <c r="Y664" s="85" t="s">
        <v>7421</v>
      </c>
      <c r="Z664" s="85" t="s">
        <v>7422</v>
      </c>
      <c r="AA664" s="85" t="s">
        <v>138</v>
      </c>
      <c r="AB664" s="85" t="s">
        <v>139</v>
      </c>
      <c r="AC664" s="85" t="s">
        <v>7234</v>
      </c>
      <c r="AD664" s="85"/>
      <c r="AE664" s="85">
        <v>52581858</v>
      </c>
      <c r="AF664" s="85">
        <v>3</v>
      </c>
      <c r="AG664" s="89">
        <v>25849</v>
      </c>
      <c r="AH664" s="85" t="s">
        <v>7423</v>
      </c>
      <c r="AI664" s="85" t="e">
        <v>#REF!</v>
      </c>
      <c r="AJ664" s="92">
        <v>3115740634</v>
      </c>
      <c r="AK664" s="85" t="s">
        <v>7424</v>
      </c>
      <c r="AL664" s="85" t="s">
        <v>271</v>
      </c>
      <c r="AM664" s="85" t="s">
        <v>234</v>
      </c>
      <c r="AN664" s="85" t="s">
        <v>5340</v>
      </c>
      <c r="AO664" s="85">
        <v>1110505661</v>
      </c>
      <c r="AP664" s="85" t="s">
        <v>5341</v>
      </c>
      <c r="AQ664" s="85"/>
      <c r="AR664" s="85"/>
      <c r="AS664" s="89">
        <v>46063</v>
      </c>
      <c r="AT664" s="85"/>
      <c r="AU664" s="85"/>
      <c r="AV664" s="85"/>
      <c r="AW664" s="85"/>
      <c r="AX664" s="85" t="s">
        <v>5342</v>
      </c>
      <c r="AY664" s="85" t="s">
        <v>147</v>
      </c>
      <c r="AZ664" s="105">
        <v>46038</v>
      </c>
      <c r="BA664" s="105">
        <v>46052</v>
      </c>
      <c r="BB664" s="115">
        <v>28840000</v>
      </c>
      <c r="BC664" s="105">
        <v>46059</v>
      </c>
      <c r="BD664" s="105">
        <v>46300</v>
      </c>
      <c r="BE664" s="105">
        <f t="shared" si="28"/>
        <v>46300</v>
      </c>
      <c r="BF664" s="122"/>
      <c r="BG664" s="85" t="s">
        <v>929</v>
      </c>
      <c r="BH664" s="110">
        <v>3605000</v>
      </c>
      <c r="BI664" s="85"/>
      <c r="BJ664" s="85"/>
      <c r="BK664" s="85"/>
      <c r="BL664" s="85"/>
      <c r="BM664" s="85"/>
      <c r="BN664" s="85"/>
      <c r="BO664" s="85"/>
      <c r="BP664" s="85"/>
      <c r="BQ664" s="85"/>
      <c r="BR664" s="85"/>
      <c r="BS664" s="85"/>
      <c r="BT664" s="85"/>
      <c r="BU664" s="85"/>
      <c r="BV664" s="85"/>
      <c r="BW664" s="85"/>
      <c r="BX664" s="85"/>
      <c r="BY664" s="85"/>
      <c r="BZ664" s="85"/>
      <c r="CA664" s="85"/>
      <c r="CB664" s="85"/>
      <c r="CC664" s="85"/>
      <c r="CD664" s="85"/>
      <c r="CE664" s="85"/>
      <c r="CF664" s="85"/>
      <c r="CG664" s="85"/>
      <c r="CH664" s="85"/>
      <c r="CI664" s="85"/>
      <c r="CJ664" s="85"/>
      <c r="CK664" s="85"/>
      <c r="CL664" s="85">
        <v>0</v>
      </c>
      <c r="CM664" s="110">
        <v>28840000</v>
      </c>
      <c r="CN664" s="85"/>
      <c r="CO664" s="89">
        <v>46300</v>
      </c>
      <c r="CP664" s="89">
        <f t="shared" si="27"/>
        <v>46480</v>
      </c>
      <c r="CQ664" s="115">
        <v>28840000</v>
      </c>
      <c r="CR664" s="85" t="s">
        <v>7201</v>
      </c>
      <c r="CS664" s="89">
        <v>46055</v>
      </c>
      <c r="CT664" s="128">
        <v>1446101169485</v>
      </c>
      <c r="CU664" s="85"/>
      <c r="CV664" s="85"/>
      <c r="CW664" s="85" t="s">
        <v>7425</v>
      </c>
      <c r="CX664" s="85" t="s">
        <v>7234</v>
      </c>
      <c r="CY664" s="85" t="s">
        <v>957</v>
      </c>
      <c r="CZ664" s="85">
        <v>2537</v>
      </c>
      <c r="DA664" s="85" t="s">
        <v>152</v>
      </c>
      <c r="DB664" s="85">
        <v>5</v>
      </c>
      <c r="DC664" s="85" t="s">
        <v>153</v>
      </c>
      <c r="DD664" s="85"/>
      <c r="DE664" s="85"/>
      <c r="DF664" s="85"/>
      <c r="DG664" s="85"/>
      <c r="DH664" s="85"/>
      <c r="DI664" s="85"/>
      <c r="DJ664" s="85"/>
      <c r="DK664" s="85"/>
      <c r="DL664" s="85"/>
      <c r="DM664" s="85"/>
      <c r="DN664" s="85"/>
      <c r="DO664" s="85"/>
      <c r="DP664" s="85"/>
      <c r="DQ664" s="85"/>
      <c r="DR664" s="85"/>
      <c r="DS664" s="85"/>
      <c r="DT664" s="86"/>
      <c r="DU664" s="81"/>
      <c r="DV664" s="72"/>
      <c r="DW664" s="72"/>
      <c r="DX664" s="72"/>
      <c r="DY664" s="72"/>
      <c r="DZ664" s="74"/>
      <c r="EA664" s="68"/>
      <c r="EB664" s="68"/>
      <c r="EC664" s="68"/>
      <c r="ED664" s="68"/>
      <c r="EE664" s="68"/>
      <c r="EF664" s="68"/>
      <c r="EG664" s="68"/>
      <c r="EH664" s="68"/>
      <c r="EI664" s="68"/>
      <c r="EJ664" s="68"/>
      <c r="EK664" s="68"/>
    </row>
    <row r="665" spans="1:141" s="22" customFormat="1" ht="30" customHeight="1">
      <c r="A665" s="3"/>
      <c r="B665" s="84">
        <v>2026</v>
      </c>
      <c r="C665" s="85" t="s">
        <v>7426</v>
      </c>
      <c r="D665" s="85"/>
      <c r="E665" s="85" t="s">
        <v>125</v>
      </c>
      <c r="F665" s="85">
        <v>153553</v>
      </c>
      <c r="G665" s="89">
        <v>46039</v>
      </c>
      <c r="H665" s="85" t="s">
        <v>7427</v>
      </c>
      <c r="I665" s="85" t="s">
        <v>7428</v>
      </c>
      <c r="J665" s="92" t="s">
        <v>7429</v>
      </c>
      <c r="K665" s="92" t="s">
        <v>7430</v>
      </c>
      <c r="L665" s="85" t="s">
        <v>7317</v>
      </c>
      <c r="M665" s="85" t="s">
        <v>7431</v>
      </c>
      <c r="N665" s="85">
        <v>80111700</v>
      </c>
      <c r="O665" s="85" t="s">
        <v>7432</v>
      </c>
      <c r="P665" s="85" t="s">
        <v>7433</v>
      </c>
      <c r="Q665" s="85">
        <v>2172</v>
      </c>
      <c r="R665" s="89">
        <v>46055</v>
      </c>
      <c r="S665" s="85">
        <v>1946</v>
      </c>
      <c r="T665" s="89">
        <v>46055</v>
      </c>
      <c r="U665" s="85" t="s">
        <v>7340</v>
      </c>
      <c r="V665" s="85" t="s">
        <v>135</v>
      </c>
      <c r="W665" s="85" t="s">
        <v>136</v>
      </c>
      <c r="X665" s="85">
        <v>1</v>
      </c>
      <c r="Y665" s="85" t="s">
        <v>7434</v>
      </c>
      <c r="Z665" s="85" t="s">
        <v>7317</v>
      </c>
      <c r="AA665" s="85" t="s">
        <v>138</v>
      </c>
      <c r="AB665" s="85" t="s">
        <v>139</v>
      </c>
      <c r="AC665" s="85" t="s">
        <v>268</v>
      </c>
      <c r="AD665" s="85"/>
      <c r="AE665" s="85">
        <v>1023899304</v>
      </c>
      <c r="AF665" s="85">
        <v>7</v>
      </c>
      <c r="AG665" s="89">
        <v>33102</v>
      </c>
      <c r="AH665" s="85" t="s">
        <v>7435</v>
      </c>
      <c r="AI665" s="85" t="e">
        <v>#REF!</v>
      </c>
      <c r="AJ665" s="92">
        <v>3507799410</v>
      </c>
      <c r="AK665" s="85" t="s">
        <v>7436</v>
      </c>
      <c r="AL665" s="85" t="s">
        <v>168</v>
      </c>
      <c r="AM665" s="85" t="s">
        <v>385</v>
      </c>
      <c r="AN665" s="85" t="s">
        <v>2984</v>
      </c>
      <c r="AO665" s="85">
        <v>1063481921</v>
      </c>
      <c r="AP665" s="85" t="s">
        <v>3007</v>
      </c>
      <c r="AQ665" s="85"/>
      <c r="AR665" s="85"/>
      <c r="AS665" s="89">
        <v>46063</v>
      </c>
      <c r="AT665" s="85"/>
      <c r="AU665" s="85"/>
      <c r="AV665" s="85"/>
      <c r="AW665" s="85"/>
      <c r="AX665" s="85" t="s">
        <v>3008</v>
      </c>
      <c r="AY665" s="85" t="s">
        <v>147</v>
      </c>
      <c r="AZ665" s="105">
        <v>46052</v>
      </c>
      <c r="BA665" s="105">
        <v>46052</v>
      </c>
      <c r="BB665" s="115">
        <v>34824000</v>
      </c>
      <c r="BC665" s="105">
        <v>46055</v>
      </c>
      <c r="BD665" s="105">
        <v>46235</v>
      </c>
      <c r="BE665" s="105">
        <f t="shared" si="28"/>
        <v>46235</v>
      </c>
      <c r="BF665" s="122"/>
      <c r="BG665" s="85" t="s">
        <v>705</v>
      </c>
      <c r="BH665" s="110">
        <v>5804000</v>
      </c>
      <c r="BI665" s="85"/>
      <c r="BJ665" s="85"/>
      <c r="BK665" s="85"/>
      <c r="BL665" s="85"/>
      <c r="BM665" s="85"/>
      <c r="BN665" s="85"/>
      <c r="BO665" s="85"/>
      <c r="BP665" s="85"/>
      <c r="BQ665" s="85"/>
      <c r="BR665" s="85"/>
      <c r="BS665" s="85"/>
      <c r="BT665" s="85"/>
      <c r="BU665" s="85"/>
      <c r="BV665" s="85"/>
      <c r="BW665" s="85"/>
      <c r="BX665" s="85"/>
      <c r="BY665" s="85"/>
      <c r="BZ665" s="85"/>
      <c r="CA665" s="85"/>
      <c r="CB665" s="85"/>
      <c r="CC665" s="85"/>
      <c r="CD665" s="85"/>
      <c r="CE665" s="85"/>
      <c r="CF665" s="85"/>
      <c r="CG665" s="85"/>
      <c r="CH665" s="85"/>
      <c r="CI665" s="85"/>
      <c r="CJ665" s="85"/>
      <c r="CK665" s="85"/>
      <c r="CL665" s="85">
        <v>0</v>
      </c>
      <c r="CM665" s="110">
        <v>34824000</v>
      </c>
      <c r="CN665" s="85"/>
      <c r="CO665" s="89">
        <v>46235</v>
      </c>
      <c r="CP665" s="89">
        <f t="shared" si="27"/>
        <v>46415</v>
      </c>
      <c r="CQ665" s="115">
        <v>34824000</v>
      </c>
      <c r="CR665" s="85" t="s">
        <v>7201</v>
      </c>
      <c r="CS665" s="89">
        <v>46055</v>
      </c>
      <c r="CT665" s="128">
        <v>1846101034752</v>
      </c>
      <c r="CU665" s="85"/>
      <c r="CV665" s="85"/>
      <c r="CW665" s="85" t="s">
        <v>7437</v>
      </c>
      <c r="CX665" s="85" t="s">
        <v>274</v>
      </c>
      <c r="CY665" s="85" t="s">
        <v>4221</v>
      </c>
      <c r="CZ665" s="85">
        <v>2504</v>
      </c>
      <c r="DA665" s="85" t="s">
        <v>2994</v>
      </c>
      <c r="DB665" s="85">
        <v>1</v>
      </c>
      <c r="DC665" s="85" t="s">
        <v>153</v>
      </c>
      <c r="DD665" s="85"/>
      <c r="DE665" s="85"/>
      <c r="DF665" s="85"/>
      <c r="DG665" s="85"/>
      <c r="DH665" s="85"/>
      <c r="DI665" s="85"/>
      <c r="DJ665" s="85"/>
      <c r="DK665" s="85"/>
      <c r="DL665" s="85"/>
      <c r="DM665" s="85"/>
      <c r="DN665" s="85"/>
      <c r="DO665" s="85"/>
      <c r="DP665" s="85"/>
      <c r="DQ665" s="85"/>
      <c r="DR665" s="85"/>
      <c r="DS665" s="85"/>
      <c r="DT665" s="86"/>
      <c r="DU665" s="81"/>
      <c r="DV665" s="72"/>
      <c r="DW665" s="72"/>
      <c r="DX665" s="72"/>
      <c r="DY665" s="72"/>
      <c r="DZ665" s="74"/>
      <c r="EA665" s="68"/>
      <c r="EB665" s="68"/>
      <c r="EC665" s="68"/>
      <c r="ED665" s="68"/>
      <c r="EE665" s="68"/>
      <c r="EF665" s="68"/>
      <c r="EG665" s="68"/>
      <c r="EH665" s="68"/>
      <c r="EI665" s="68"/>
      <c r="EJ665" s="68"/>
      <c r="EK665" s="68"/>
    </row>
    <row r="666" spans="1:141" s="22" customFormat="1" ht="30" customHeight="1">
      <c r="A666" s="3"/>
      <c r="B666" s="87">
        <v>2026</v>
      </c>
      <c r="C666" s="88" t="s">
        <v>7438</v>
      </c>
      <c r="D666" s="88"/>
      <c r="E666" s="88" t="s">
        <v>125</v>
      </c>
      <c r="F666" s="88">
        <v>144831</v>
      </c>
      <c r="G666" s="90">
        <v>46039</v>
      </c>
      <c r="H666" s="88" t="s">
        <v>645</v>
      </c>
      <c r="I666" s="88" t="s">
        <v>7439</v>
      </c>
      <c r="J666" s="93" t="s">
        <v>7440</v>
      </c>
      <c r="K666" s="93">
        <v>675</v>
      </c>
      <c r="L666" s="88" t="s">
        <v>7328</v>
      </c>
      <c r="M666" s="88" t="s">
        <v>650</v>
      </c>
      <c r="N666" s="88">
        <v>80111700</v>
      </c>
      <c r="O666" s="88" t="s">
        <v>7441</v>
      </c>
      <c r="P666" s="88" t="s">
        <v>7442</v>
      </c>
      <c r="Q666" s="88">
        <v>111</v>
      </c>
      <c r="R666" s="90">
        <v>46055</v>
      </c>
      <c r="S666" s="88">
        <v>1971</v>
      </c>
      <c r="T666" s="90">
        <v>46055</v>
      </c>
      <c r="U666" s="88" t="s">
        <v>7171</v>
      </c>
      <c r="V666" s="88" t="s">
        <v>135</v>
      </c>
      <c r="W666" s="88" t="s">
        <v>136</v>
      </c>
      <c r="X666" s="88">
        <v>1</v>
      </c>
      <c r="Y666" s="88" t="s">
        <v>7443</v>
      </c>
      <c r="Z666" s="88" t="s">
        <v>7444</v>
      </c>
      <c r="AA666" s="88" t="s">
        <v>138</v>
      </c>
      <c r="AB666" s="88" t="s">
        <v>164</v>
      </c>
      <c r="AC666" s="88" t="s">
        <v>268</v>
      </c>
      <c r="AD666" s="88"/>
      <c r="AE666" s="88">
        <v>1015459529</v>
      </c>
      <c r="AF666" s="88">
        <v>0</v>
      </c>
      <c r="AG666" s="90">
        <v>35063</v>
      </c>
      <c r="AH666" s="88" t="s">
        <v>7445</v>
      </c>
      <c r="AI666" s="88" t="e">
        <v>#REF!</v>
      </c>
      <c r="AJ666" s="93">
        <v>3213093262</v>
      </c>
      <c r="AK666" s="88" t="s">
        <v>7446</v>
      </c>
      <c r="AL666" s="88" t="s">
        <v>189</v>
      </c>
      <c r="AM666" s="88" t="s">
        <v>385</v>
      </c>
      <c r="AN666" s="88" t="s">
        <v>656</v>
      </c>
      <c r="AO666" s="88">
        <v>51895879</v>
      </c>
      <c r="AP666" s="88" t="s">
        <v>657</v>
      </c>
      <c r="AQ666" s="88"/>
      <c r="AR666" s="88"/>
      <c r="AS666" s="90">
        <v>46063</v>
      </c>
      <c r="AT666" s="88"/>
      <c r="AU666" s="88"/>
      <c r="AV666" s="88"/>
      <c r="AW666" s="88"/>
      <c r="AX666" s="88" t="s">
        <v>658</v>
      </c>
      <c r="AY666" s="88" t="s">
        <v>147</v>
      </c>
      <c r="AZ666" s="106">
        <v>46032</v>
      </c>
      <c r="BA666" s="106">
        <v>46051</v>
      </c>
      <c r="BB666" s="116">
        <v>47514000</v>
      </c>
      <c r="BC666" s="106">
        <v>46055</v>
      </c>
      <c r="BD666" s="106">
        <v>46235</v>
      </c>
      <c r="BE666" s="106">
        <f t="shared" si="28"/>
        <v>46235</v>
      </c>
      <c r="BF666" s="123"/>
      <c r="BG666" s="88" t="s">
        <v>705</v>
      </c>
      <c r="BH666" s="111">
        <v>7919000</v>
      </c>
      <c r="BI666" s="88"/>
      <c r="BJ666" s="88"/>
      <c r="BK666" s="88"/>
      <c r="BL666" s="88"/>
      <c r="BM666" s="88"/>
      <c r="BN666" s="88"/>
      <c r="BO666" s="88"/>
      <c r="BP666" s="88"/>
      <c r="BQ666" s="88"/>
      <c r="BR666" s="88"/>
      <c r="BS666" s="88"/>
      <c r="BT666" s="88"/>
      <c r="BU666" s="88"/>
      <c r="BV666" s="88"/>
      <c r="BW666" s="88"/>
      <c r="BX666" s="88"/>
      <c r="BY666" s="88"/>
      <c r="BZ666" s="88"/>
      <c r="CA666" s="88"/>
      <c r="CB666" s="88"/>
      <c r="CC666" s="88"/>
      <c r="CD666" s="88"/>
      <c r="CE666" s="88"/>
      <c r="CF666" s="88"/>
      <c r="CG666" s="88"/>
      <c r="CH666" s="88"/>
      <c r="CI666" s="88"/>
      <c r="CJ666" s="88"/>
      <c r="CK666" s="88"/>
      <c r="CL666" s="88">
        <v>0</v>
      </c>
      <c r="CM666" s="111">
        <v>47514000</v>
      </c>
      <c r="CN666" s="88"/>
      <c r="CO666" s="90">
        <v>46235</v>
      </c>
      <c r="CP666" s="90">
        <f t="shared" si="27"/>
        <v>46415</v>
      </c>
      <c r="CQ666" s="116">
        <v>47514000</v>
      </c>
      <c r="CR666" s="88" t="s">
        <v>7201</v>
      </c>
      <c r="CS666" s="90">
        <v>46052</v>
      </c>
      <c r="CT666" s="129">
        <v>1146101106354</v>
      </c>
      <c r="CU666" s="88"/>
      <c r="CV666" s="88"/>
      <c r="CW666" s="88" t="s">
        <v>7447</v>
      </c>
      <c r="CX666" s="88" t="s">
        <v>274</v>
      </c>
      <c r="CY666" s="88" t="s">
        <v>6787</v>
      </c>
      <c r="CZ666" s="88">
        <v>2537</v>
      </c>
      <c r="DA666" s="88" t="s">
        <v>152</v>
      </c>
      <c r="DB666" s="88">
        <v>1</v>
      </c>
      <c r="DC666" s="88" t="s">
        <v>153</v>
      </c>
      <c r="DD666" s="88"/>
      <c r="DE666" s="88"/>
      <c r="DF666" s="88"/>
      <c r="DG666" s="88"/>
      <c r="DH666" s="88"/>
      <c r="DI666" s="88"/>
      <c r="DJ666" s="88"/>
      <c r="DK666" s="88"/>
      <c r="DL666" s="88"/>
      <c r="DM666" s="88"/>
      <c r="DN666" s="88"/>
      <c r="DO666" s="88"/>
      <c r="DP666" s="88"/>
      <c r="DQ666" s="88"/>
      <c r="DR666" s="88"/>
      <c r="DS666" s="88"/>
      <c r="DT666" s="75"/>
      <c r="DU666" s="83"/>
      <c r="DV666" s="76"/>
      <c r="DW666" s="76"/>
      <c r="DX666" s="76"/>
      <c r="DY666" s="76"/>
      <c r="DZ666" s="77"/>
      <c r="EA666" s="68"/>
      <c r="EB666" s="68"/>
      <c r="EC666" s="68"/>
      <c r="ED666" s="68"/>
      <c r="EE666" s="68"/>
      <c r="EF666" s="68"/>
      <c r="EG666" s="68"/>
      <c r="EH666" s="68"/>
      <c r="EI666" s="68"/>
      <c r="EJ666" s="68"/>
      <c r="EK666" s="68" t="s">
        <v>6187</v>
      </c>
    </row>
  </sheetData>
  <sheetProtection algorithmName="SHA-512" hashValue="XoiGKkDIBJ9LEwjanKZB/LxQ38ADWPTo01XTJkGjMe/psR+sacA9uNIJh3kksYJ/Y8D6vD0JiO2JQJWBUWNnXQ==" saltValue="NAtYVUnYT6u4Bt1pkWN2wQ==" spinCount="100000" sheet="1" objects="1" scenarios="1" selectLockedCells="1" sort="0" autoFilter="0" pivotTables="0" selectUnlockedCells="1"/>
  <phoneticPr fontId="11" type="noConversion"/>
  <conditionalFormatting sqref="A4:A666 DU4:DY666 EA4:XFD666">
    <cfRule type="containsText" dxfId="234" priority="14" operator="containsText" text="#N/D">
      <formula>NOT(ISERROR(SEARCH("#N/D",A4)))</formula>
    </cfRule>
  </conditionalFormatting>
  <conditionalFormatting sqref="E4:E666">
    <cfRule type="containsText" dxfId="233" priority="3" operator="containsText" text="VIGENTE">
      <formula>NOT(ISERROR(SEARCH("VIGENTE",E4)))</formula>
    </cfRule>
    <cfRule type="containsText" dxfId="232" priority="4" operator="containsText" text="TERMINADO">
      <formula>NOT(ISERROR(SEARCH("TERMINADO",E4)))</formula>
    </cfRule>
  </conditionalFormatting>
  <conditionalFormatting sqref="F4:F666">
    <cfRule type="duplicateValues" dxfId="231" priority="1"/>
  </conditionalFormatting>
  <conditionalFormatting sqref="G661">
    <cfRule type="containsText" dxfId="230" priority="2" operator="containsText" text="TERMINADO">
      <formula>NOT(ISERROR(SEARCH("TERMINADO",G661)))</formula>
    </cfRule>
  </conditionalFormatting>
  <conditionalFormatting sqref="DU3">
    <cfRule type="containsText" dxfId="229" priority="7" operator="containsText" text="CANCELADO">
      <formula>NOT(ISERROR(SEARCH("CANCELADO",DU3)))</formula>
    </cfRule>
    <cfRule type="containsText" dxfId="228" priority="8" operator="containsText" text="SUSPENDIDO">
      <formula>NOT(ISERROR(SEARCH("SUSPENDIDO",DU3)))</formula>
    </cfRule>
    <cfRule type="containsText" dxfId="227" priority="9" operator="containsText" text="EN EJECUCIÓN">
      <formula>NOT(ISERROR(SEARCH("EN EJECUCIÓN",DU3)))</formula>
    </cfRule>
    <cfRule type="containsText" dxfId="226" priority="10" operator="containsText" text="TERMINACIÓN ANTICIPADA">
      <formula>NOT(ISERROR(SEARCH("TERMINACIÓN ANTICIPADA",DU3)))</formula>
    </cfRule>
    <cfRule type="containsText" dxfId="225" priority="11" operator="containsText" text="ANULADO">
      <formula>NOT(ISERROR(SEARCH("ANULADO",DU3)))</formula>
    </cfRule>
    <cfRule type="containsText" dxfId="224" priority="12" operator="containsText" text="DESIERTO">
      <formula>NOT(ISERROR(SEARCH("DESIERTO",DU3)))</formula>
    </cfRule>
  </conditionalFormatting>
  <hyperlinks>
    <hyperlink ref="AH193" r:id="rId1" xr:uid="{968F01C6-FC04-46C6-9DB7-0EA3046FB34A}"/>
    <hyperlink ref="AH283" r:id="rId2" xr:uid="{B2FF6E16-C955-458F-B23D-E3924A810A3D}"/>
    <hyperlink ref="AH303" r:id="rId3" xr:uid="{6917E458-2360-46BC-98DB-E20E53849436}"/>
    <hyperlink ref="AH401" r:id="rId4" xr:uid="{BE7FB225-6AFB-4206-979B-47CFF89BBF69}"/>
    <hyperlink ref="AH467" r:id="rId5" xr:uid="{1B3B21A6-590A-47B3-B170-E0C63358EF5E}"/>
    <hyperlink ref="AH519" r:id="rId6" xr:uid="{789D50B1-EDD6-4D5E-8CD4-E10ECE1EDE70}"/>
    <hyperlink ref="AH536" r:id="rId7" xr:uid="{8E65FCBE-EB13-4991-87EF-C76DDF5C3965}"/>
    <hyperlink ref="AH542" r:id="rId8" xr:uid="{B1C12AE0-5D54-4045-9FB0-AEC9C78322AE}"/>
    <hyperlink ref="AH544" r:id="rId9" xr:uid="{03C35260-E894-456B-A466-9A121946D56E}"/>
    <hyperlink ref="AH547" r:id="rId10" xr:uid="{DAA21AD4-B0AF-4AAE-8305-6EA226878E06}"/>
    <hyperlink ref="AH559" r:id="rId11" xr:uid="{ECC26A36-D664-49DF-A0BA-1DAB1ED06416}"/>
    <hyperlink ref="AH561" r:id="rId12" xr:uid="{002B6875-B7C4-456E-94E5-4C1578CA8D9D}"/>
    <hyperlink ref="AH569" r:id="rId13" xr:uid="{99484080-5BF9-453F-9850-DEE4AD1C185C}"/>
    <hyperlink ref="AH585" r:id="rId14" xr:uid="{91F171B9-86D4-4B03-A186-8B3F632849A8}"/>
    <hyperlink ref="AH589" r:id="rId15" xr:uid="{98E5CB54-8F48-4433-B0B4-1CDDC3F62BAC}"/>
    <hyperlink ref="AH590" r:id="rId16" xr:uid="{68086FAF-0301-4D1E-9A93-51E9616272A1}"/>
    <hyperlink ref="AH592" r:id="rId17" xr:uid="{02F3E0A9-BF63-4CE2-9A5E-42353873BB40}"/>
    <hyperlink ref="AH593" r:id="rId18" xr:uid="{64039404-0BDE-4421-A2B4-3250C4DE1C18}"/>
    <hyperlink ref="AH594" r:id="rId19" xr:uid="{4A19D866-3892-4CFB-80AE-C202E9BB2732}"/>
    <hyperlink ref="AH595" r:id="rId20" xr:uid="{F67FF081-1C09-4236-B296-EFD4A5790FEA}"/>
    <hyperlink ref="AH597" r:id="rId21" xr:uid="{EA86BCFF-045E-41B7-A053-E0642806DE73}"/>
    <hyperlink ref="AH601" r:id="rId22" xr:uid="{9120F518-2C52-4223-BD55-D1CB2375EEC5}"/>
    <hyperlink ref="AH604" r:id="rId23" xr:uid="{9B63F31B-A945-4A60-BFE4-5AE372753ABA}"/>
    <hyperlink ref="AH609" r:id="rId24" xr:uid="{E08FD883-4940-437E-B6D5-931F67726B9B}"/>
    <hyperlink ref="AH610" r:id="rId25" xr:uid="{9CDF94A1-7CD8-4101-A5FC-8FB45E79A728}"/>
    <hyperlink ref="AH616" r:id="rId26" xr:uid="{CA20D47E-0081-4F06-8A58-A47361F4BEC7}"/>
    <hyperlink ref="AH620" r:id="rId27" xr:uid="{79055DFE-E115-4CC8-923A-A2A571A444D5}"/>
    <hyperlink ref="AH622" r:id="rId28" xr:uid="{FD4D1ABA-8A66-452D-A549-2E5A96E63DC8}"/>
    <hyperlink ref="AH625" r:id="rId29" xr:uid="{68F1651B-2302-4612-A5AB-2D828B2D3AC7}"/>
    <hyperlink ref="AH628" r:id="rId30" xr:uid="{59DC7F33-2552-4CA3-8953-B4D86260012F}"/>
    <hyperlink ref="AH632" r:id="rId31" xr:uid="{61B8A0D1-AFD6-4ED0-9522-228D157E94BE}"/>
    <hyperlink ref="AH640" r:id="rId32" xr:uid="{D10C2A52-CFBA-474B-AD7B-0A407803F087}"/>
    <hyperlink ref="AH642" r:id="rId33" xr:uid="{E08612ED-8FD3-47BF-8380-236EC6B2A66A}"/>
    <hyperlink ref="AH633" r:id="rId34" xr:uid="{016FDBC8-0CE6-4CA8-AF65-28120DBB94BA}"/>
    <hyperlink ref="AH639" r:id="rId35" xr:uid="{D715318F-765A-4857-96F2-0362A48EB2D8}"/>
    <hyperlink ref="AH54" r:id="rId36" xr:uid="{51CDB4B0-0223-4206-A6FD-6D2F57968EED}"/>
    <hyperlink ref="AH13" r:id="rId37" xr:uid="{7B42BB16-7CD8-4A38-8B88-CE480584D40D}"/>
    <hyperlink ref="AH510" r:id="rId38" xr:uid="{CE50DB38-3EBD-4D51-A493-74F1A7689E6B}"/>
    <hyperlink ref="DZ510" r:id="rId39" xr:uid="{7AF6B403-D818-4992-B8F5-8D9CC3860F07}"/>
    <hyperlink ref="AH574" r:id="rId40" xr:uid="{FD9FAE7A-7D81-486A-BCDC-659F43938B30}"/>
    <hyperlink ref="AH391" r:id="rId41" xr:uid="{D75FE202-15BD-4A08-B90C-556933CB74F8}"/>
    <hyperlink ref="DZ391" r:id="rId42" xr:uid="{EC157E50-3644-4526-8D59-AC835F0F8619}"/>
    <hyperlink ref="AH617" r:id="rId43" xr:uid="{DB4CAE90-61D5-4ECF-8EE8-69F1865B818A}"/>
    <hyperlink ref="DZ617" r:id="rId44" xr:uid="{DF776229-02D9-47CA-AD5A-8A932C21F95A}"/>
    <hyperlink ref="AH94" r:id="rId45" xr:uid="{CE07E36F-6811-4EAE-834D-737A8D026DC4}"/>
    <hyperlink ref="DI510" r:id="rId46" xr:uid="{BDAD5741-596C-408F-A6CF-0BA9B31A4A86}"/>
    <hyperlink ref="DI391" r:id="rId47" xr:uid="{8E960EA0-DFF4-4777-9423-3D1DC0F3A375}"/>
    <hyperlink ref="DI617" r:id="rId48" xr:uid="{A9E27429-71AA-48F5-90A2-0F6B1819F32E}"/>
  </hyperlinks>
  <pageMargins left="0.7" right="0.7" top="0.75" bottom="0.75" header="0.3" footer="0.3"/>
  <pageSetup orientation="portrait"/>
  <tableParts count="1">
    <tablePart r:id="rId4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16E7-1648-4D61-AD3B-99A03DA894A3}">
  <sheetPr codeName="Hoja1">
    <tabColor rgb="FFCC0099"/>
  </sheetPr>
  <dimension ref="A1:AJ722"/>
  <sheetViews>
    <sheetView tabSelected="1" topLeftCell="B1" zoomScale="87" zoomScaleNormal="87" workbookViewId="0">
      <pane ySplit="2" topLeftCell="A3" activePane="bottomLeft" state="frozen"/>
      <selection pane="bottomLeft" activeCell="G9" sqref="G9"/>
    </sheetView>
  </sheetViews>
  <sheetFormatPr defaultColWidth="9.140625" defaultRowHeight="30" customHeight="1"/>
  <cols>
    <col min="1" max="1" width="9.140625" style="131" hidden="1" customWidth="1"/>
    <col min="2" max="2" width="16.42578125" style="161" customWidth="1"/>
    <col min="3" max="3" width="30.28515625" style="131" hidden="1" customWidth="1"/>
    <col min="4" max="4" width="10.42578125" style="131" customWidth="1"/>
    <col min="5" max="5" width="26.85546875" style="131" customWidth="1"/>
    <col min="6" max="6" width="27.5703125" style="131" customWidth="1"/>
    <col min="7" max="7" width="22.85546875" style="158" customWidth="1"/>
    <col min="8" max="8" width="47.42578125" style="131" customWidth="1"/>
    <col min="9" max="9" width="29.7109375" style="158" customWidth="1"/>
    <col min="10" max="10" width="65" style="131" customWidth="1"/>
    <col min="11" max="11" width="25.85546875" style="131" customWidth="1"/>
    <col min="12" max="12" width="13.85546875" style="131" customWidth="1"/>
    <col min="13" max="13" width="30.7109375" style="162" customWidth="1"/>
    <col min="14" max="14" width="20" style="131" customWidth="1"/>
    <col min="15" max="15" width="20.5703125" style="131" customWidth="1"/>
    <col min="16" max="16" width="26.5703125" style="131" customWidth="1"/>
    <col min="17" max="17" width="11.5703125" style="131" hidden="1" customWidth="1"/>
    <col min="18" max="18" width="21.42578125" style="131" hidden="1" customWidth="1"/>
    <col min="19" max="19" width="33.28515625" style="131" hidden="1" customWidth="1"/>
    <col min="20" max="20" width="23.85546875" style="131" hidden="1" customWidth="1"/>
    <col min="21" max="21" width="31.5703125" style="131" hidden="1" customWidth="1"/>
    <col min="22" max="22" width="36.5703125" style="163" hidden="1" customWidth="1"/>
    <col min="23" max="23" width="12" style="131" hidden="1" customWidth="1"/>
    <col min="24" max="24" width="0" style="131" hidden="1" customWidth="1"/>
    <col min="25" max="25" width="24.85546875" style="131" hidden="1" customWidth="1"/>
    <col min="26" max="26" width="27.42578125" style="131" hidden="1" customWidth="1"/>
    <col min="27" max="31" width="24.28515625" style="131" hidden="1" customWidth="1"/>
    <col min="32" max="32" width="26.42578125" style="131" hidden="1" customWidth="1"/>
    <col min="33" max="33" width="29" style="131" hidden="1" customWidth="1"/>
    <col min="34" max="34" width="35.140625" style="131" customWidth="1"/>
    <col min="35" max="16384" width="9.140625" style="131"/>
  </cols>
  <sheetData>
    <row r="1" spans="1:33" ht="30" customHeight="1">
      <c r="B1" s="159">
        <f ca="1">+TODAY()</f>
        <v>46153</v>
      </c>
      <c r="G1" s="131">
        <v>3</v>
      </c>
      <c r="H1" s="131">
        <v>4</v>
      </c>
      <c r="I1" s="131">
        <v>14</v>
      </c>
      <c r="J1" s="131">
        <v>16</v>
      </c>
      <c r="L1" s="131">
        <v>22</v>
      </c>
      <c r="M1" s="131">
        <v>31</v>
      </c>
      <c r="N1" s="131">
        <v>42</v>
      </c>
      <c r="O1" s="131">
        <v>43</v>
      </c>
      <c r="P1" s="131">
        <v>44</v>
      </c>
      <c r="Q1" s="131">
        <v>97</v>
      </c>
      <c r="R1" s="131">
        <v>98</v>
      </c>
      <c r="S1" s="131">
        <v>99</v>
      </c>
      <c r="T1" s="131">
        <v>100</v>
      </c>
      <c r="U1" s="131">
        <v>101</v>
      </c>
      <c r="V1" s="131">
        <v>102</v>
      </c>
      <c r="W1" s="131">
        <v>103</v>
      </c>
      <c r="X1" s="131">
        <v>104</v>
      </c>
      <c r="Y1" s="131">
        <v>105</v>
      </c>
      <c r="Z1" s="131">
        <v>106</v>
      </c>
      <c r="AA1" s="131">
        <v>107</v>
      </c>
      <c r="AB1" s="131">
        <v>108</v>
      </c>
      <c r="AF1" s="131">
        <v>103</v>
      </c>
      <c r="AG1" s="131">
        <v>104</v>
      </c>
    </row>
    <row r="2" spans="1:33" ht="78" customHeight="1">
      <c r="B2" s="132" t="s">
        <v>0</v>
      </c>
      <c r="C2" s="133" t="s">
        <v>1</v>
      </c>
      <c r="D2" s="133" t="s">
        <v>3</v>
      </c>
      <c r="E2" s="133" t="s">
        <v>6</v>
      </c>
      <c r="F2" s="133" t="s">
        <v>7</v>
      </c>
      <c r="G2" s="133" t="s">
        <v>10</v>
      </c>
      <c r="H2" s="133" t="s">
        <v>11</v>
      </c>
      <c r="I2" s="133" t="s">
        <v>21</v>
      </c>
      <c r="J2" s="133" t="s">
        <v>23</v>
      </c>
      <c r="K2" s="133" t="s">
        <v>7448</v>
      </c>
      <c r="L2" s="133" t="s">
        <v>29</v>
      </c>
      <c r="M2" s="134" t="s">
        <v>38</v>
      </c>
      <c r="N2" s="135" t="s">
        <v>50</v>
      </c>
      <c r="O2" s="133" t="s">
        <v>51</v>
      </c>
      <c r="P2" s="133" t="s">
        <v>52</v>
      </c>
      <c r="Q2" s="136" t="s">
        <v>106</v>
      </c>
      <c r="R2" s="133" t="s">
        <v>107</v>
      </c>
      <c r="S2" s="133" t="s">
        <v>108</v>
      </c>
      <c r="T2" s="133" t="s">
        <v>109</v>
      </c>
      <c r="U2" s="133" t="s">
        <v>110</v>
      </c>
      <c r="V2" s="137" t="s">
        <v>111</v>
      </c>
      <c r="W2" s="138" t="s">
        <v>112</v>
      </c>
      <c r="X2" s="138" t="s">
        <v>108</v>
      </c>
      <c r="Y2" s="138" t="s">
        <v>109</v>
      </c>
      <c r="Z2" s="138" t="s">
        <v>110</v>
      </c>
      <c r="AA2" s="138" t="s">
        <v>111</v>
      </c>
      <c r="AB2" s="138" t="s">
        <v>117</v>
      </c>
      <c r="AC2" s="138" t="s">
        <v>108</v>
      </c>
      <c r="AD2" s="138" t="s">
        <v>109</v>
      </c>
      <c r="AE2" s="138" t="s">
        <v>110</v>
      </c>
      <c r="AF2" s="138" t="s">
        <v>111</v>
      </c>
      <c r="AG2" s="138" t="s">
        <v>122</v>
      </c>
    </row>
    <row r="3" spans="1:33" ht="30" customHeight="1">
      <c r="A3" s="131" t="s">
        <v>123</v>
      </c>
      <c r="B3" s="139">
        <v>2026</v>
      </c>
      <c r="C3" s="140" t="s">
        <v>124</v>
      </c>
      <c r="D3" s="142" t="s">
        <v>125</v>
      </c>
      <c r="E3" s="141" t="s">
        <v>126</v>
      </c>
      <c r="F3" s="141" t="s">
        <v>127</v>
      </c>
      <c r="G3" s="142" t="s">
        <v>130</v>
      </c>
      <c r="H3" s="141" t="s">
        <v>131</v>
      </c>
      <c r="I3" s="142" t="s">
        <v>136</v>
      </c>
      <c r="J3" s="142" t="s">
        <v>137</v>
      </c>
      <c r="K3" s="141" t="s">
        <v>7449</v>
      </c>
      <c r="L3" s="141">
        <v>1010170739</v>
      </c>
      <c r="M3" s="141" t="s">
        <v>145</v>
      </c>
      <c r="N3" s="143">
        <v>46029</v>
      </c>
      <c r="O3" s="143">
        <v>46031</v>
      </c>
      <c r="P3" s="144">
        <v>127974000</v>
      </c>
      <c r="Q3" s="141"/>
      <c r="R3" s="141"/>
      <c r="S3" s="141"/>
      <c r="T3" s="141"/>
      <c r="U3" s="141"/>
      <c r="V3" s="172"/>
      <c r="W3" s="146"/>
      <c r="X3" s="146"/>
      <c r="Y3" s="146"/>
      <c r="Z3" s="146"/>
      <c r="AA3" s="146"/>
      <c r="AB3" s="146"/>
      <c r="AC3" s="146"/>
      <c r="AD3" s="146"/>
      <c r="AE3" s="146"/>
      <c r="AF3" s="146"/>
      <c r="AG3" s="146"/>
    </row>
    <row r="4" spans="1:33" ht="30" customHeight="1">
      <c r="A4" s="131" t="s">
        <v>123</v>
      </c>
      <c r="B4" s="139">
        <v>2026</v>
      </c>
      <c r="C4" s="140" t="s">
        <v>154</v>
      </c>
      <c r="D4" s="142" t="s">
        <v>125</v>
      </c>
      <c r="E4" s="141" t="s">
        <v>155</v>
      </c>
      <c r="F4" s="141" t="s">
        <v>156</v>
      </c>
      <c r="G4" s="142" t="s">
        <v>159</v>
      </c>
      <c r="H4" s="141" t="s">
        <v>160</v>
      </c>
      <c r="I4" s="142" t="s">
        <v>136</v>
      </c>
      <c r="J4" s="142" t="s">
        <v>163</v>
      </c>
      <c r="K4" s="141" t="s">
        <v>7449</v>
      </c>
      <c r="L4" s="141">
        <v>1233895755</v>
      </c>
      <c r="M4" s="142" t="s">
        <v>130</v>
      </c>
      <c r="N4" s="143">
        <v>46029</v>
      </c>
      <c r="O4" s="143">
        <v>46042</v>
      </c>
      <c r="P4" s="144">
        <v>63844000</v>
      </c>
      <c r="Q4" s="141"/>
      <c r="R4" s="141"/>
      <c r="S4" s="141"/>
      <c r="T4" s="141"/>
      <c r="U4" s="141"/>
      <c r="V4" s="172"/>
      <c r="W4" s="146"/>
      <c r="X4" s="146"/>
      <c r="Y4" s="146"/>
      <c r="Z4" s="146"/>
      <c r="AA4" s="146"/>
      <c r="AB4" s="146"/>
      <c r="AC4" s="146"/>
      <c r="AD4" s="146"/>
      <c r="AE4" s="146"/>
      <c r="AF4" s="146"/>
      <c r="AG4" s="146"/>
    </row>
    <row r="5" spans="1:33" ht="30" customHeight="1">
      <c r="A5" s="131" t="s">
        <v>123</v>
      </c>
      <c r="B5" s="139">
        <v>2026</v>
      </c>
      <c r="C5" s="140" t="s">
        <v>176</v>
      </c>
      <c r="D5" s="142" t="s">
        <v>125</v>
      </c>
      <c r="E5" s="141" t="s">
        <v>177</v>
      </c>
      <c r="F5" s="141" t="s">
        <v>178</v>
      </c>
      <c r="G5" s="142" t="s">
        <v>181</v>
      </c>
      <c r="H5" s="141" t="s">
        <v>182</v>
      </c>
      <c r="I5" s="142" t="s">
        <v>136</v>
      </c>
      <c r="J5" s="142" t="s">
        <v>185</v>
      </c>
      <c r="K5" s="141" t="s">
        <v>7449</v>
      </c>
      <c r="L5" s="141">
        <v>52715599</v>
      </c>
      <c r="M5" s="142" t="s">
        <v>130</v>
      </c>
      <c r="N5" s="143">
        <v>46029</v>
      </c>
      <c r="O5" s="143">
        <v>46030</v>
      </c>
      <c r="P5" s="144">
        <v>99902000</v>
      </c>
      <c r="Q5" s="141"/>
      <c r="R5" s="141"/>
      <c r="S5" s="141"/>
      <c r="T5" s="141"/>
      <c r="U5" s="141"/>
      <c r="V5" s="172"/>
      <c r="W5" s="146"/>
      <c r="X5" s="146"/>
      <c r="Y5" s="146"/>
      <c r="Z5" s="146"/>
      <c r="AA5" s="146"/>
      <c r="AB5" s="146"/>
      <c r="AC5" s="146"/>
      <c r="AD5" s="146"/>
      <c r="AE5" s="146"/>
      <c r="AF5" s="146"/>
      <c r="AG5" s="146"/>
    </row>
    <row r="6" spans="1:33" ht="30" customHeight="1">
      <c r="A6" s="131" t="s">
        <v>123</v>
      </c>
      <c r="B6" s="139">
        <v>2026</v>
      </c>
      <c r="C6" s="140" t="s">
        <v>193</v>
      </c>
      <c r="D6" s="142" t="s">
        <v>125</v>
      </c>
      <c r="E6" s="141" t="s">
        <v>194</v>
      </c>
      <c r="F6" s="141" t="s">
        <v>195</v>
      </c>
      <c r="G6" s="142" t="s">
        <v>198</v>
      </c>
      <c r="H6" s="141" t="s">
        <v>199</v>
      </c>
      <c r="I6" s="142" t="s">
        <v>136</v>
      </c>
      <c r="J6" s="142" t="s">
        <v>202</v>
      </c>
      <c r="K6" s="141" t="s">
        <v>7449</v>
      </c>
      <c r="L6" s="141">
        <v>97613868</v>
      </c>
      <c r="M6" s="142" t="s">
        <v>130</v>
      </c>
      <c r="N6" s="143">
        <v>46029</v>
      </c>
      <c r="O6" s="143">
        <v>46034</v>
      </c>
      <c r="P6" s="144">
        <v>110000000</v>
      </c>
      <c r="Q6" s="141"/>
      <c r="R6" s="141"/>
      <c r="S6" s="141"/>
      <c r="T6" s="141"/>
      <c r="U6" s="141"/>
      <c r="V6" s="172"/>
      <c r="W6" s="146"/>
      <c r="X6" s="146"/>
      <c r="Y6" s="146"/>
      <c r="Z6" s="146"/>
      <c r="AA6" s="146"/>
      <c r="AB6" s="146"/>
      <c r="AC6" s="146"/>
      <c r="AD6" s="146"/>
      <c r="AE6" s="146"/>
      <c r="AF6" s="146"/>
      <c r="AG6" s="146"/>
    </row>
    <row r="7" spans="1:33" ht="30" customHeight="1">
      <c r="A7" s="131" t="s">
        <v>123</v>
      </c>
      <c r="B7" s="139">
        <v>2026</v>
      </c>
      <c r="C7" s="140" t="s">
        <v>208</v>
      </c>
      <c r="D7" s="142" t="s">
        <v>125</v>
      </c>
      <c r="E7" s="141" t="s">
        <v>209</v>
      </c>
      <c r="F7" s="141" t="s">
        <v>210</v>
      </c>
      <c r="G7" s="142" t="s">
        <v>213</v>
      </c>
      <c r="H7" s="141" t="s">
        <v>214</v>
      </c>
      <c r="I7" s="142" t="s">
        <v>136</v>
      </c>
      <c r="J7" s="142" t="s">
        <v>217</v>
      </c>
      <c r="K7" s="141" t="s">
        <v>7449</v>
      </c>
      <c r="L7" s="141">
        <v>1014193885</v>
      </c>
      <c r="M7" s="142" t="s">
        <v>130</v>
      </c>
      <c r="N7" s="143">
        <v>46029</v>
      </c>
      <c r="O7" s="143">
        <v>46031</v>
      </c>
      <c r="P7" s="144">
        <v>87109000</v>
      </c>
      <c r="Q7" s="141"/>
      <c r="R7" s="141"/>
      <c r="S7" s="141"/>
      <c r="T7" s="141"/>
      <c r="U7" s="141"/>
      <c r="V7" s="172"/>
      <c r="W7" s="146"/>
      <c r="X7" s="146"/>
      <c r="Y7" s="146"/>
      <c r="Z7" s="146"/>
      <c r="AA7" s="146"/>
      <c r="AB7" s="146"/>
      <c r="AC7" s="146"/>
      <c r="AD7" s="146"/>
      <c r="AE7" s="146"/>
      <c r="AF7" s="146"/>
      <c r="AG7" s="146"/>
    </row>
    <row r="8" spans="1:33" ht="30" customHeight="1">
      <c r="A8" s="131" t="s">
        <v>123</v>
      </c>
      <c r="B8" s="139">
        <v>2026</v>
      </c>
      <c r="C8" s="140" t="s">
        <v>226</v>
      </c>
      <c r="D8" s="142" t="s">
        <v>125</v>
      </c>
      <c r="E8" s="141" t="s">
        <v>209</v>
      </c>
      <c r="F8" s="141" t="s">
        <v>227</v>
      </c>
      <c r="G8" s="142" t="s">
        <v>230</v>
      </c>
      <c r="H8" s="141" t="s">
        <v>214</v>
      </c>
      <c r="I8" s="142" t="s">
        <v>136</v>
      </c>
      <c r="J8" s="142" t="s">
        <v>217</v>
      </c>
      <c r="K8" s="141" t="s">
        <v>7449</v>
      </c>
      <c r="L8" s="141">
        <v>79566476</v>
      </c>
      <c r="M8" s="142" t="s">
        <v>130</v>
      </c>
      <c r="N8" s="143">
        <v>46029</v>
      </c>
      <c r="O8" s="143">
        <v>46032</v>
      </c>
      <c r="P8" s="144">
        <v>87109000</v>
      </c>
      <c r="Q8" s="141"/>
      <c r="R8" s="141"/>
      <c r="S8" s="141"/>
      <c r="T8" s="141"/>
      <c r="U8" s="141"/>
      <c r="V8" s="172"/>
      <c r="W8" s="146"/>
      <c r="X8" s="146"/>
      <c r="Y8" s="146"/>
      <c r="Z8" s="146"/>
      <c r="AA8" s="146"/>
      <c r="AB8" s="146"/>
      <c r="AC8" s="146"/>
      <c r="AD8" s="146"/>
      <c r="AE8" s="146"/>
      <c r="AF8" s="146"/>
      <c r="AG8" s="146"/>
    </row>
    <row r="9" spans="1:33" ht="30" customHeight="1">
      <c r="A9" s="131" t="s">
        <v>123</v>
      </c>
      <c r="B9" s="139">
        <v>2026</v>
      </c>
      <c r="C9" s="140" t="s">
        <v>236</v>
      </c>
      <c r="D9" s="142" t="s">
        <v>125</v>
      </c>
      <c r="E9" s="141" t="s">
        <v>209</v>
      </c>
      <c r="F9" s="141" t="s">
        <v>237</v>
      </c>
      <c r="G9" s="142" t="s">
        <v>240</v>
      </c>
      <c r="H9" s="141" t="s">
        <v>214</v>
      </c>
      <c r="I9" s="142" t="s">
        <v>136</v>
      </c>
      <c r="J9" s="142" t="s">
        <v>217</v>
      </c>
      <c r="K9" s="141" t="s">
        <v>7449</v>
      </c>
      <c r="L9" s="141">
        <v>17645087</v>
      </c>
      <c r="M9" s="142" t="s">
        <v>130</v>
      </c>
      <c r="N9" s="143">
        <v>46029</v>
      </c>
      <c r="O9" s="143">
        <v>46031</v>
      </c>
      <c r="P9" s="144">
        <v>87109000</v>
      </c>
      <c r="Q9" s="141"/>
      <c r="R9" s="141"/>
      <c r="S9" s="141"/>
      <c r="T9" s="141"/>
      <c r="U9" s="141"/>
      <c r="V9" s="172"/>
      <c r="W9" s="146"/>
      <c r="X9" s="146"/>
      <c r="Y9" s="146"/>
      <c r="Z9" s="146"/>
      <c r="AA9" s="146"/>
      <c r="AB9" s="146"/>
      <c r="AC9" s="146"/>
      <c r="AD9" s="146"/>
      <c r="AE9" s="146"/>
      <c r="AF9" s="146"/>
      <c r="AG9" s="146"/>
    </row>
    <row r="10" spans="1:33" ht="30" customHeight="1">
      <c r="A10" s="131" t="s">
        <v>123</v>
      </c>
      <c r="B10" s="139">
        <v>2026</v>
      </c>
      <c r="C10" s="140" t="s">
        <v>246</v>
      </c>
      <c r="D10" s="142" t="s">
        <v>125</v>
      </c>
      <c r="E10" s="141" t="s">
        <v>247</v>
      </c>
      <c r="F10" s="141" t="s">
        <v>248</v>
      </c>
      <c r="G10" s="142" t="s">
        <v>251</v>
      </c>
      <c r="H10" s="141" t="s">
        <v>252</v>
      </c>
      <c r="I10" s="142" t="s">
        <v>136</v>
      </c>
      <c r="J10" s="142" t="s">
        <v>255</v>
      </c>
      <c r="K10" s="141" t="s">
        <v>7449</v>
      </c>
      <c r="L10" s="141">
        <v>1032476510</v>
      </c>
      <c r="M10" s="142" t="s">
        <v>130</v>
      </c>
      <c r="N10" s="143">
        <v>46028</v>
      </c>
      <c r="O10" s="143">
        <v>46030</v>
      </c>
      <c r="P10" s="144">
        <v>87109000</v>
      </c>
      <c r="Q10" s="141"/>
      <c r="R10" s="141"/>
      <c r="S10" s="141"/>
      <c r="T10" s="141"/>
      <c r="U10" s="141"/>
      <c r="V10" s="172"/>
      <c r="W10" s="146"/>
      <c r="X10" s="146"/>
      <c r="Y10" s="146"/>
      <c r="Z10" s="146"/>
      <c r="AA10" s="146"/>
      <c r="AB10" s="146"/>
      <c r="AC10" s="146"/>
      <c r="AD10" s="146"/>
      <c r="AE10" s="146"/>
      <c r="AF10" s="146"/>
      <c r="AG10" s="146"/>
    </row>
    <row r="11" spans="1:33" ht="30" customHeight="1">
      <c r="A11" s="131" t="s">
        <v>123</v>
      </c>
      <c r="B11" s="139">
        <v>2026</v>
      </c>
      <c r="C11" s="140" t="s">
        <v>262</v>
      </c>
      <c r="D11" s="142" t="s">
        <v>125</v>
      </c>
      <c r="E11" s="141" t="s">
        <v>247</v>
      </c>
      <c r="F11" s="141" t="s">
        <v>263</v>
      </c>
      <c r="G11" s="142" t="s">
        <v>266</v>
      </c>
      <c r="H11" s="141" t="s">
        <v>252</v>
      </c>
      <c r="I11" s="142" t="s">
        <v>136</v>
      </c>
      <c r="J11" s="142" t="s">
        <v>255</v>
      </c>
      <c r="K11" s="141" t="s">
        <v>7449</v>
      </c>
      <c r="L11" s="141">
        <v>47441578</v>
      </c>
      <c r="M11" s="142" t="s">
        <v>130</v>
      </c>
      <c r="N11" s="143">
        <v>46028</v>
      </c>
      <c r="O11" s="143">
        <v>46031</v>
      </c>
      <c r="P11" s="144">
        <v>87109000</v>
      </c>
      <c r="Q11" s="141"/>
      <c r="R11" s="141"/>
      <c r="S11" s="141"/>
      <c r="T11" s="141"/>
      <c r="U11" s="141"/>
      <c r="V11" s="172"/>
      <c r="W11" s="146"/>
      <c r="X11" s="146"/>
      <c r="Y11" s="146"/>
      <c r="Z11" s="146"/>
      <c r="AA11" s="146"/>
      <c r="AB11" s="146"/>
      <c r="AC11" s="146"/>
      <c r="AD11" s="146"/>
      <c r="AE11" s="146"/>
      <c r="AF11" s="146"/>
      <c r="AG11" s="146"/>
    </row>
    <row r="12" spans="1:33" ht="30" customHeight="1">
      <c r="A12" s="131" t="s">
        <v>123</v>
      </c>
      <c r="B12" s="139">
        <v>2026</v>
      </c>
      <c r="C12" s="140" t="s">
        <v>276</v>
      </c>
      <c r="D12" s="142" t="s">
        <v>125</v>
      </c>
      <c r="E12" s="141" t="s">
        <v>247</v>
      </c>
      <c r="F12" s="141" t="s">
        <v>278</v>
      </c>
      <c r="G12" s="142" t="s">
        <v>281</v>
      </c>
      <c r="H12" s="141" t="s">
        <v>252</v>
      </c>
      <c r="I12" s="142" t="s">
        <v>136</v>
      </c>
      <c r="J12" s="142" t="s">
        <v>255</v>
      </c>
      <c r="K12" s="141" t="s">
        <v>7449</v>
      </c>
      <c r="L12" s="141">
        <v>52716679</v>
      </c>
      <c r="M12" s="142" t="s">
        <v>130</v>
      </c>
      <c r="N12" s="143">
        <v>46028</v>
      </c>
      <c r="O12" s="143">
        <v>46031</v>
      </c>
      <c r="P12" s="144">
        <v>87109000</v>
      </c>
      <c r="Q12" s="141" t="s">
        <v>289</v>
      </c>
      <c r="R12" s="143">
        <v>46070</v>
      </c>
      <c r="S12" s="141" t="s">
        <v>290</v>
      </c>
      <c r="T12" s="141">
        <v>93397043</v>
      </c>
      <c r="U12" s="141" t="s">
        <v>291</v>
      </c>
      <c r="V12" s="172" t="s">
        <v>292</v>
      </c>
      <c r="W12" s="146"/>
      <c r="X12" s="146"/>
      <c r="Y12" s="146"/>
      <c r="Z12" s="146"/>
      <c r="AA12" s="146"/>
      <c r="AB12" s="146"/>
      <c r="AC12" s="146"/>
      <c r="AD12" s="146"/>
      <c r="AE12" s="146"/>
      <c r="AF12" s="146"/>
      <c r="AG12" s="146"/>
    </row>
    <row r="13" spans="1:33" ht="30" customHeight="1">
      <c r="A13" s="131" t="s">
        <v>123</v>
      </c>
      <c r="B13" s="139">
        <v>2026</v>
      </c>
      <c r="C13" s="140" t="s">
        <v>293</v>
      </c>
      <c r="D13" s="142" t="s">
        <v>125</v>
      </c>
      <c r="E13" s="141" t="s">
        <v>247</v>
      </c>
      <c r="F13" s="141" t="s">
        <v>294</v>
      </c>
      <c r="G13" s="142" t="s">
        <v>297</v>
      </c>
      <c r="H13" s="147" t="s">
        <v>252</v>
      </c>
      <c r="I13" s="142" t="s">
        <v>136</v>
      </c>
      <c r="J13" s="142" t="s">
        <v>255</v>
      </c>
      <c r="K13" s="141" t="s">
        <v>7449</v>
      </c>
      <c r="L13" s="141">
        <v>55225495</v>
      </c>
      <c r="M13" s="142" t="s">
        <v>130</v>
      </c>
      <c r="N13" s="143">
        <v>46028</v>
      </c>
      <c r="O13" s="143">
        <v>46035</v>
      </c>
      <c r="P13" s="144">
        <v>87109000</v>
      </c>
      <c r="Q13" s="141" t="s">
        <v>303</v>
      </c>
      <c r="R13" s="143">
        <v>46054</v>
      </c>
      <c r="S13" s="141" t="s">
        <v>304</v>
      </c>
      <c r="T13" s="141">
        <v>1014241981</v>
      </c>
      <c r="U13" s="141">
        <v>3227502178</v>
      </c>
      <c r="V13" s="172" t="s">
        <v>305</v>
      </c>
      <c r="W13" s="146"/>
      <c r="X13" s="146"/>
      <c r="Y13" s="146"/>
      <c r="Z13" s="146"/>
      <c r="AA13" s="146"/>
      <c r="AB13" s="146"/>
      <c r="AC13" s="146"/>
      <c r="AD13" s="146"/>
      <c r="AE13" s="146"/>
      <c r="AF13" s="146"/>
      <c r="AG13" s="146"/>
    </row>
    <row r="14" spans="1:33" ht="30" customHeight="1">
      <c r="A14" s="131" t="s">
        <v>123</v>
      </c>
      <c r="B14" s="139">
        <v>2026</v>
      </c>
      <c r="C14" s="140" t="s">
        <v>306</v>
      </c>
      <c r="D14" s="142" t="s">
        <v>125</v>
      </c>
      <c r="E14" s="141" t="s">
        <v>247</v>
      </c>
      <c r="F14" s="141" t="s">
        <v>307</v>
      </c>
      <c r="G14" s="142" t="s">
        <v>310</v>
      </c>
      <c r="H14" s="141" t="s">
        <v>252</v>
      </c>
      <c r="I14" s="142" t="s">
        <v>136</v>
      </c>
      <c r="J14" s="142" t="s">
        <v>255</v>
      </c>
      <c r="K14" s="141" t="s">
        <v>7449</v>
      </c>
      <c r="L14" s="141">
        <v>53041952</v>
      </c>
      <c r="M14" s="142" t="s">
        <v>130</v>
      </c>
      <c r="N14" s="143">
        <v>46028</v>
      </c>
      <c r="O14" s="143">
        <v>46031</v>
      </c>
      <c r="P14" s="144">
        <v>87109000</v>
      </c>
      <c r="Q14" s="141"/>
      <c r="R14" s="141"/>
      <c r="S14" s="141"/>
      <c r="T14" s="141"/>
      <c r="U14" s="141"/>
      <c r="V14" s="172"/>
      <c r="W14" s="146"/>
      <c r="X14" s="146"/>
      <c r="Y14" s="146"/>
      <c r="Z14" s="146"/>
      <c r="AA14" s="146"/>
      <c r="AB14" s="146"/>
      <c r="AC14" s="146"/>
      <c r="AD14" s="146"/>
      <c r="AE14" s="146"/>
      <c r="AF14" s="146"/>
      <c r="AG14" s="146"/>
    </row>
    <row r="15" spans="1:33" ht="30" customHeight="1">
      <c r="A15" s="131" t="s">
        <v>123</v>
      </c>
      <c r="B15" s="139">
        <v>2026</v>
      </c>
      <c r="C15" s="140" t="s">
        <v>315</v>
      </c>
      <c r="D15" s="142" t="s">
        <v>125</v>
      </c>
      <c r="E15" s="141" t="s">
        <v>247</v>
      </c>
      <c r="F15" s="141" t="s">
        <v>316</v>
      </c>
      <c r="G15" s="142" t="s">
        <v>319</v>
      </c>
      <c r="H15" s="141" t="s">
        <v>252</v>
      </c>
      <c r="I15" s="142" t="s">
        <v>136</v>
      </c>
      <c r="J15" s="142" t="s">
        <v>255</v>
      </c>
      <c r="K15" s="141" t="s">
        <v>7449</v>
      </c>
      <c r="L15" s="141">
        <v>1016047711</v>
      </c>
      <c r="M15" s="142" t="s">
        <v>130</v>
      </c>
      <c r="N15" s="143">
        <v>46028</v>
      </c>
      <c r="O15" s="143">
        <v>46031</v>
      </c>
      <c r="P15" s="144">
        <v>87109000</v>
      </c>
      <c r="Q15" s="141"/>
      <c r="R15" s="141"/>
      <c r="S15" s="141"/>
      <c r="T15" s="141"/>
      <c r="U15" s="141"/>
      <c r="V15" s="172"/>
      <c r="W15" s="146"/>
      <c r="X15" s="146"/>
      <c r="Y15" s="146"/>
      <c r="Z15" s="146"/>
      <c r="AA15" s="146"/>
      <c r="AB15" s="146"/>
      <c r="AC15" s="146"/>
      <c r="AD15" s="146"/>
      <c r="AE15" s="146"/>
      <c r="AF15" s="146"/>
      <c r="AG15" s="146"/>
    </row>
    <row r="16" spans="1:33" ht="30" customHeight="1">
      <c r="A16" s="131" t="s">
        <v>123</v>
      </c>
      <c r="B16" s="139">
        <v>2026</v>
      </c>
      <c r="C16" s="140" t="s">
        <v>325</v>
      </c>
      <c r="D16" s="142" t="s">
        <v>125</v>
      </c>
      <c r="E16" s="141" t="s">
        <v>247</v>
      </c>
      <c r="F16" s="141" t="s">
        <v>326</v>
      </c>
      <c r="G16" s="142" t="s">
        <v>329</v>
      </c>
      <c r="H16" s="141" t="s">
        <v>252</v>
      </c>
      <c r="I16" s="142" t="s">
        <v>136</v>
      </c>
      <c r="J16" s="142" t="s">
        <v>255</v>
      </c>
      <c r="K16" s="141" t="s">
        <v>7449</v>
      </c>
      <c r="L16" s="141">
        <v>1000047774</v>
      </c>
      <c r="M16" s="142" t="s">
        <v>130</v>
      </c>
      <c r="N16" s="143">
        <v>46028</v>
      </c>
      <c r="O16" s="143">
        <v>46031</v>
      </c>
      <c r="P16" s="144">
        <v>87109000</v>
      </c>
      <c r="Q16" s="141"/>
      <c r="R16" s="141"/>
      <c r="S16" s="141"/>
      <c r="T16" s="141"/>
      <c r="U16" s="141"/>
      <c r="V16" s="172"/>
      <c r="W16" s="146"/>
      <c r="X16" s="146"/>
      <c r="Y16" s="146"/>
      <c r="Z16" s="146"/>
      <c r="AA16" s="146"/>
      <c r="AB16" s="146"/>
      <c r="AC16" s="146"/>
      <c r="AD16" s="146"/>
      <c r="AE16" s="146"/>
      <c r="AF16" s="146"/>
      <c r="AG16" s="146"/>
    </row>
    <row r="17" spans="1:33" ht="30" customHeight="1">
      <c r="A17" s="131" t="s">
        <v>123</v>
      </c>
      <c r="B17" s="139">
        <v>2026</v>
      </c>
      <c r="C17" s="140" t="s">
        <v>334</v>
      </c>
      <c r="D17" s="142" t="s">
        <v>125</v>
      </c>
      <c r="E17" s="141" t="s">
        <v>247</v>
      </c>
      <c r="F17" s="141" t="s">
        <v>335</v>
      </c>
      <c r="G17" s="142" t="s">
        <v>338</v>
      </c>
      <c r="H17" s="141" t="s">
        <v>252</v>
      </c>
      <c r="I17" s="142" t="s">
        <v>136</v>
      </c>
      <c r="J17" s="142" t="s">
        <v>255</v>
      </c>
      <c r="K17" s="141" t="s">
        <v>7449</v>
      </c>
      <c r="L17" s="141">
        <v>1001216964</v>
      </c>
      <c r="M17" s="142" t="s">
        <v>130</v>
      </c>
      <c r="N17" s="143">
        <v>46028</v>
      </c>
      <c r="O17" s="143">
        <v>46031</v>
      </c>
      <c r="P17" s="144">
        <v>87109000</v>
      </c>
      <c r="Q17" s="141"/>
      <c r="R17" s="141"/>
      <c r="S17" s="141"/>
      <c r="T17" s="141"/>
      <c r="U17" s="141"/>
      <c r="V17" s="172"/>
      <c r="W17" s="146"/>
      <c r="X17" s="146"/>
      <c r="Y17" s="146"/>
      <c r="Z17" s="146"/>
      <c r="AA17" s="146"/>
      <c r="AB17" s="146"/>
      <c r="AC17" s="146"/>
      <c r="AD17" s="146"/>
      <c r="AE17" s="146"/>
      <c r="AF17" s="146"/>
      <c r="AG17" s="146"/>
    </row>
    <row r="18" spans="1:33" ht="30" customHeight="1">
      <c r="A18" s="131" t="s">
        <v>123</v>
      </c>
      <c r="B18" s="139">
        <v>2026</v>
      </c>
      <c r="C18" s="140" t="s">
        <v>345</v>
      </c>
      <c r="D18" s="142" t="s">
        <v>125</v>
      </c>
      <c r="E18" s="141" t="s">
        <v>247</v>
      </c>
      <c r="F18" s="141" t="s">
        <v>346</v>
      </c>
      <c r="G18" s="142" t="s">
        <v>349</v>
      </c>
      <c r="H18" s="141" t="s">
        <v>252</v>
      </c>
      <c r="I18" s="142" t="s">
        <v>136</v>
      </c>
      <c r="J18" s="142" t="s">
        <v>255</v>
      </c>
      <c r="K18" s="141" t="s">
        <v>7449</v>
      </c>
      <c r="L18" s="141">
        <v>1110480582</v>
      </c>
      <c r="M18" s="142" t="s">
        <v>130</v>
      </c>
      <c r="N18" s="143">
        <v>46028</v>
      </c>
      <c r="O18" s="143">
        <v>46031</v>
      </c>
      <c r="P18" s="144">
        <v>87109000</v>
      </c>
      <c r="Q18" s="141"/>
      <c r="R18" s="141"/>
      <c r="S18" s="141"/>
      <c r="T18" s="141"/>
      <c r="U18" s="141"/>
      <c r="V18" s="172"/>
      <c r="W18" s="146"/>
      <c r="X18" s="146"/>
      <c r="Y18" s="146"/>
      <c r="Z18" s="146"/>
      <c r="AA18" s="146"/>
      <c r="AB18" s="146"/>
      <c r="AC18" s="146"/>
      <c r="AD18" s="146"/>
      <c r="AE18" s="146"/>
      <c r="AF18" s="146"/>
      <c r="AG18" s="146"/>
    </row>
    <row r="19" spans="1:33" ht="30" customHeight="1">
      <c r="A19" s="131" t="s">
        <v>123</v>
      </c>
      <c r="B19" s="139">
        <v>2026</v>
      </c>
      <c r="C19" s="140" t="s">
        <v>354</v>
      </c>
      <c r="D19" s="142" t="s">
        <v>125</v>
      </c>
      <c r="E19" s="141" t="s">
        <v>247</v>
      </c>
      <c r="F19" s="141" t="s">
        <v>355</v>
      </c>
      <c r="G19" s="142" t="s">
        <v>358</v>
      </c>
      <c r="H19" s="141" t="s">
        <v>252</v>
      </c>
      <c r="I19" s="142" t="s">
        <v>136</v>
      </c>
      <c r="J19" s="142" t="s">
        <v>255</v>
      </c>
      <c r="K19" s="141" t="s">
        <v>7449</v>
      </c>
      <c r="L19" s="141">
        <v>39543297</v>
      </c>
      <c r="M19" s="142" t="s">
        <v>130</v>
      </c>
      <c r="N19" s="143">
        <v>46028</v>
      </c>
      <c r="O19" s="143">
        <v>46031</v>
      </c>
      <c r="P19" s="144">
        <v>87109000</v>
      </c>
      <c r="Q19" s="141"/>
      <c r="R19" s="141"/>
      <c r="S19" s="141"/>
      <c r="T19" s="141"/>
      <c r="U19" s="141"/>
      <c r="V19" s="172"/>
      <c r="W19" s="146"/>
      <c r="X19" s="146"/>
      <c r="Y19" s="146"/>
      <c r="Z19" s="146"/>
      <c r="AA19" s="146"/>
      <c r="AB19" s="146"/>
      <c r="AC19" s="146"/>
      <c r="AD19" s="146"/>
      <c r="AE19" s="146"/>
      <c r="AF19" s="146"/>
      <c r="AG19" s="146"/>
    </row>
    <row r="20" spans="1:33" ht="30" customHeight="1">
      <c r="A20" s="131" t="s">
        <v>123</v>
      </c>
      <c r="B20" s="139">
        <v>2026</v>
      </c>
      <c r="C20" s="140" t="s">
        <v>364</v>
      </c>
      <c r="D20" s="142" t="s">
        <v>125</v>
      </c>
      <c r="E20" s="141" t="s">
        <v>247</v>
      </c>
      <c r="F20" s="141" t="s">
        <v>365</v>
      </c>
      <c r="G20" s="142" t="s">
        <v>368</v>
      </c>
      <c r="H20" s="141" t="s">
        <v>252</v>
      </c>
      <c r="I20" s="142" t="s">
        <v>136</v>
      </c>
      <c r="J20" s="142" t="s">
        <v>255</v>
      </c>
      <c r="K20" s="141" t="s">
        <v>7449</v>
      </c>
      <c r="L20" s="141">
        <v>1030530488</v>
      </c>
      <c r="M20" s="142" t="s">
        <v>130</v>
      </c>
      <c r="N20" s="143">
        <v>46028</v>
      </c>
      <c r="O20" s="143">
        <v>46030</v>
      </c>
      <c r="P20" s="144">
        <v>87109000</v>
      </c>
      <c r="Q20" s="141"/>
      <c r="R20" s="141"/>
      <c r="S20" s="141"/>
      <c r="T20" s="141"/>
      <c r="U20" s="141"/>
      <c r="V20" s="172"/>
      <c r="W20" s="146"/>
      <c r="X20" s="146"/>
      <c r="Y20" s="146"/>
      <c r="Z20" s="146"/>
      <c r="AA20" s="146"/>
      <c r="AB20" s="146"/>
      <c r="AC20" s="146"/>
      <c r="AD20" s="146"/>
      <c r="AE20" s="146"/>
      <c r="AF20" s="146"/>
      <c r="AG20" s="146"/>
    </row>
    <row r="21" spans="1:33" ht="30" customHeight="1">
      <c r="A21" s="131" t="s">
        <v>123</v>
      </c>
      <c r="B21" s="139">
        <v>2026</v>
      </c>
      <c r="C21" s="140" t="s">
        <v>373</v>
      </c>
      <c r="D21" s="142" t="s">
        <v>125</v>
      </c>
      <c r="E21" s="141" t="s">
        <v>374</v>
      </c>
      <c r="F21" s="141" t="s">
        <v>375</v>
      </c>
      <c r="G21" s="142" t="s">
        <v>378</v>
      </c>
      <c r="H21" s="141" t="s">
        <v>379</v>
      </c>
      <c r="I21" s="142" t="s">
        <v>136</v>
      </c>
      <c r="J21" s="142" t="s">
        <v>382</v>
      </c>
      <c r="K21" s="141" t="s">
        <v>7449</v>
      </c>
      <c r="L21" s="141">
        <v>53074893</v>
      </c>
      <c r="M21" s="142" t="s">
        <v>130</v>
      </c>
      <c r="N21" s="143">
        <v>46029</v>
      </c>
      <c r="O21" s="143">
        <v>46030</v>
      </c>
      <c r="P21" s="144">
        <v>87109000</v>
      </c>
      <c r="Q21" s="141"/>
      <c r="R21" s="141"/>
      <c r="S21" s="141"/>
      <c r="T21" s="141"/>
      <c r="U21" s="141"/>
      <c r="V21" s="172"/>
      <c r="W21" s="146"/>
      <c r="X21" s="146"/>
      <c r="Y21" s="146"/>
      <c r="Z21" s="146"/>
      <c r="AA21" s="146"/>
      <c r="AB21" s="146"/>
      <c r="AC21" s="146"/>
      <c r="AD21" s="146"/>
      <c r="AE21" s="146"/>
      <c r="AF21" s="146"/>
      <c r="AG21" s="146"/>
    </row>
    <row r="22" spans="1:33" ht="30" customHeight="1">
      <c r="A22" s="131" t="s">
        <v>123</v>
      </c>
      <c r="B22" s="139">
        <v>2026</v>
      </c>
      <c r="C22" s="140" t="s">
        <v>388</v>
      </c>
      <c r="D22" s="142" t="s">
        <v>125</v>
      </c>
      <c r="E22" s="141" t="s">
        <v>389</v>
      </c>
      <c r="F22" s="141" t="s">
        <v>390</v>
      </c>
      <c r="G22" s="142" t="s">
        <v>393</v>
      </c>
      <c r="H22" s="141" t="s">
        <v>394</v>
      </c>
      <c r="I22" s="142" t="s">
        <v>136</v>
      </c>
      <c r="J22" s="142" t="s">
        <v>397</v>
      </c>
      <c r="K22" s="141" t="s">
        <v>7449</v>
      </c>
      <c r="L22" s="141">
        <v>1030690977</v>
      </c>
      <c r="M22" s="142" t="s">
        <v>400</v>
      </c>
      <c r="N22" s="143">
        <v>46029</v>
      </c>
      <c r="O22" s="143">
        <v>46032</v>
      </c>
      <c r="P22" s="144">
        <v>63844000</v>
      </c>
      <c r="Q22" s="141"/>
      <c r="R22" s="141"/>
      <c r="S22" s="141"/>
      <c r="T22" s="141"/>
      <c r="U22" s="141"/>
      <c r="V22" s="172"/>
      <c r="W22" s="146"/>
      <c r="X22" s="146"/>
      <c r="Y22" s="146"/>
      <c r="Z22" s="146"/>
      <c r="AA22" s="146"/>
      <c r="AB22" s="146"/>
      <c r="AC22" s="146"/>
      <c r="AD22" s="146"/>
      <c r="AE22" s="146"/>
      <c r="AF22" s="146"/>
      <c r="AG22" s="146"/>
    </row>
    <row r="23" spans="1:33" ht="30" customHeight="1">
      <c r="A23" s="131" t="s">
        <v>123</v>
      </c>
      <c r="B23" s="139">
        <v>2026</v>
      </c>
      <c r="C23" s="140" t="s">
        <v>403</v>
      </c>
      <c r="D23" s="142" t="s">
        <v>125</v>
      </c>
      <c r="E23" s="141" t="s">
        <v>389</v>
      </c>
      <c r="F23" s="141" t="s">
        <v>404</v>
      </c>
      <c r="G23" s="142" t="s">
        <v>407</v>
      </c>
      <c r="H23" s="141" t="s">
        <v>394</v>
      </c>
      <c r="I23" s="142" t="s">
        <v>136</v>
      </c>
      <c r="J23" s="142" t="s">
        <v>397</v>
      </c>
      <c r="K23" s="141" t="s">
        <v>7449</v>
      </c>
      <c r="L23" s="141">
        <v>79940456</v>
      </c>
      <c r="M23" s="142" t="s">
        <v>400</v>
      </c>
      <c r="N23" s="143">
        <v>46029</v>
      </c>
      <c r="O23" s="143">
        <v>46031</v>
      </c>
      <c r="P23" s="144">
        <v>63844000</v>
      </c>
      <c r="Q23" s="141"/>
      <c r="R23" s="141"/>
      <c r="S23" s="141"/>
      <c r="T23" s="141"/>
      <c r="U23" s="141"/>
      <c r="V23" s="172"/>
      <c r="W23" s="146"/>
      <c r="X23" s="146"/>
      <c r="Y23" s="146"/>
      <c r="Z23" s="146"/>
      <c r="AA23" s="146"/>
      <c r="AB23" s="146"/>
      <c r="AC23" s="146"/>
      <c r="AD23" s="146"/>
      <c r="AE23" s="146"/>
      <c r="AF23" s="146"/>
      <c r="AG23" s="146"/>
    </row>
    <row r="24" spans="1:33" ht="30" customHeight="1">
      <c r="A24" s="131" t="s">
        <v>123</v>
      </c>
      <c r="B24" s="139">
        <v>2026</v>
      </c>
      <c r="C24" s="140" t="s">
        <v>411</v>
      </c>
      <c r="D24" s="142" t="s">
        <v>125</v>
      </c>
      <c r="E24" s="141" t="s">
        <v>389</v>
      </c>
      <c r="F24" s="141" t="s">
        <v>412</v>
      </c>
      <c r="G24" s="142" t="s">
        <v>415</v>
      </c>
      <c r="H24" s="141" t="s">
        <v>394</v>
      </c>
      <c r="I24" s="142" t="s">
        <v>136</v>
      </c>
      <c r="J24" s="142" t="s">
        <v>397</v>
      </c>
      <c r="K24" s="141" t="s">
        <v>7449</v>
      </c>
      <c r="L24" s="141">
        <v>1023962248</v>
      </c>
      <c r="M24" s="142" t="s">
        <v>400</v>
      </c>
      <c r="N24" s="143">
        <v>46029</v>
      </c>
      <c r="O24" s="143">
        <v>46032</v>
      </c>
      <c r="P24" s="144">
        <v>63844000</v>
      </c>
      <c r="Q24" s="141"/>
      <c r="R24" s="141"/>
      <c r="S24" s="141"/>
      <c r="T24" s="141"/>
      <c r="U24" s="141"/>
      <c r="V24" s="172"/>
      <c r="W24" s="146"/>
      <c r="X24" s="146"/>
      <c r="Y24" s="146"/>
      <c r="Z24" s="146"/>
      <c r="AA24" s="146"/>
      <c r="AB24" s="146"/>
      <c r="AC24" s="146"/>
      <c r="AD24" s="146"/>
      <c r="AE24" s="146"/>
      <c r="AF24" s="146"/>
      <c r="AG24" s="146"/>
    </row>
    <row r="25" spans="1:33" ht="30" customHeight="1">
      <c r="A25" s="131" t="s">
        <v>123</v>
      </c>
      <c r="B25" s="139">
        <v>2026</v>
      </c>
      <c r="C25" s="140" t="s">
        <v>420</v>
      </c>
      <c r="D25" s="142" t="s">
        <v>125</v>
      </c>
      <c r="E25" s="141" t="s">
        <v>389</v>
      </c>
      <c r="F25" s="141" t="s">
        <v>421</v>
      </c>
      <c r="G25" s="142" t="s">
        <v>424</v>
      </c>
      <c r="H25" s="141" t="s">
        <v>394</v>
      </c>
      <c r="I25" s="142" t="s">
        <v>136</v>
      </c>
      <c r="J25" s="142" t="s">
        <v>397</v>
      </c>
      <c r="K25" s="141" t="s">
        <v>7449</v>
      </c>
      <c r="L25" s="141">
        <v>1010231719</v>
      </c>
      <c r="M25" s="142" t="s">
        <v>400</v>
      </c>
      <c r="N25" s="143">
        <v>46029</v>
      </c>
      <c r="O25" s="143">
        <v>46031</v>
      </c>
      <c r="P25" s="144">
        <v>63844000</v>
      </c>
      <c r="Q25" s="141"/>
      <c r="R25" s="141"/>
      <c r="S25" s="141"/>
      <c r="T25" s="141"/>
      <c r="U25" s="141"/>
      <c r="V25" s="172"/>
      <c r="W25" s="146"/>
      <c r="X25" s="146"/>
      <c r="Y25" s="146"/>
      <c r="Z25" s="146"/>
      <c r="AA25" s="146"/>
      <c r="AB25" s="146"/>
      <c r="AC25" s="146"/>
      <c r="AD25" s="146"/>
      <c r="AE25" s="146"/>
      <c r="AF25" s="146"/>
      <c r="AG25" s="146"/>
    </row>
    <row r="26" spans="1:33" ht="30" customHeight="1">
      <c r="A26" s="131" t="s">
        <v>123</v>
      </c>
      <c r="B26" s="139">
        <v>2026</v>
      </c>
      <c r="C26" s="140" t="s">
        <v>429</v>
      </c>
      <c r="D26" s="142" t="s">
        <v>125</v>
      </c>
      <c r="E26" s="141" t="s">
        <v>389</v>
      </c>
      <c r="F26" s="141" t="s">
        <v>430</v>
      </c>
      <c r="G26" s="142" t="s">
        <v>433</v>
      </c>
      <c r="H26" s="141" t="s">
        <v>394</v>
      </c>
      <c r="I26" s="142" t="s">
        <v>136</v>
      </c>
      <c r="J26" s="142" t="s">
        <v>397</v>
      </c>
      <c r="K26" s="141" t="s">
        <v>7449</v>
      </c>
      <c r="L26" s="141">
        <v>1121858712</v>
      </c>
      <c r="M26" s="142" t="s">
        <v>400</v>
      </c>
      <c r="N26" s="143">
        <v>46029</v>
      </c>
      <c r="O26" s="143">
        <v>46031</v>
      </c>
      <c r="P26" s="144">
        <v>63844000</v>
      </c>
      <c r="Q26" s="141"/>
      <c r="R26" s="141"/>
      <c r="S26" s="141"/>
      <c r="T26" s="141"/>
      <c r="U26" s="141"/>
      <c r="V26" s="172"/>
      <c r="W26" s="146"/>
      <c r="X26" s="146"/>
      <c r="Y26" s="146"/>
      <c r="Z26" s="146"/>
      <c r="AA26" s="146"/>
      <c r="AB26" s="146"/>
      <c r="AC26" s="146"/>
      <c r="AD26" s="146"/>
      <c r="AE26" s="146"/>
      <c r="AF26" s="146"/>
      <c r="AG26" s="146"/>
    </row>
    <row r="27" spans="1:33" ht="30" customHeight="1">
      <c r="A27" s="131" t="s">
        <v>123</v>
      </c>
      <c r="B27" s="139">
        <v>2026</v>
      </c>
      <c r="C27" s="140" t="s">
        <v>437</v>
      </c>
      <c r="D27" s="142" t="s">
        <v>125</v>
      </c>
      <c r="E27" s="141" t="s">
        <v>438</v>
      </c>
      <c r="F27" s="141" t="s">
        <v>439</v>
      </c>
      <c r="G27" s="142" t="s">
        <v>442</v>
      </c>
      <c r="H27" s="141" t="s">
        <v>443</v>
      </c>
      <c r="I27" s="142" t="s">
        <v>136</v>
      </c>
      <c r="J27" s="142" t="s">
        <v>446</v>
      </c>
      <c r="K27" s="141" t="s">
        <v>7449</v>
      </c>
      <c r="L27" s="141">
        <v>1018425481</v>
      </c>
      <c r="M27" s="142" t="s">
        <v>450</v>
      </c>
      <c r="N27" s="143">
        <v>46030</v>
      </c>
      <c r="O27" s="143">
        <v>46031</v>
      </c>
      <c r="P27" s="144">
        <v>55715000</v>
      </c>
      <c r="Q27" s="141"/>
      <c r="R27" s="141"/>
      <c r="S27" s="141"/>
      <c r="T27" s="141"/>
      <c r="U27" s="141"/>
      <c r="V27" s="172"/>
      <c r="W27" s="146"/>
      <c r="X27" s="146"/>
      <c r="Y27" s="146"/>
      <c r="Z27" s="146"/>
      <c r="AA27" s="146"/>
      <c r="AB27" s="146"/>
      <c r="AC27" s="146"/>
      <c r="AD27" s="146"/>
      <c r="AE27" s="146"/>
      <c r="AF27" s="146"/>
      <c r="AG27" s="146"/>
    </row>
    <row r="28" spans="1:33" ht="30" customHeight="1">
      <c r="A28" s="131" t="s">
        <v>123</v>
      </c>
      <c r="B28" s="139">
        <v>2026</v>
      </c>
      <c r="C28" s="140" t="s">
        <v>454</v>
      </c>
      <c r="D28" s="142" t="s">
        <v>125</v>
      </c>
      <c r="E28" s="141" t="s">
        <v>438</v>
      </c>
      <c r="F28" s="141" t="s">
        <v>455</v>
      </c>
      <c r="G28" s="142" t="s">
        <v>458</v>
      </c>
      <c r="H28" s="141" t="s">
        <v>443</v>
      </c>
      <c r="I28" s="142" t="s">
        <v>460</v>
      </c>
      <c r="J28" s="142" t="s">
        <v>446</v>
      </c>
      <c r="K28" s="141" t="s">
        <v>7449</v>
      </c>
      <c r="L28" s="141">
        <v>26472416</v>
      </c>
      <c r="M28" s="142" t="s">
        <v>450</v>
      </c>
      <c r="N28" s="143">
        <v>46030</v>
      </c>
      <c r="O28" s="143">
        <v>46032</v>
      </c>
      <c r="P28" s="144">
        <v>55715000</v>
      </c>
      <c r="Q28" s="141"/>
      <c r="R28" s="141"/>
      <c r="S28" s="141"/>
      <c r="T28" s="141"/>
      <c r="U28" s="141"/>
      <c r="V28" s="172"/>
      <c r="W28" s="146"/>
      <c r="X28" s="146"/>
      <c r="Y28" s="146"/>
      <c r="Z28" s="146"/>
      <c r="AA28" s="146"/>
      <c r="AB28" s="146"/>
      <c r="AC28" s="146"/>
      <c r="AD28" s="146"/>
      <c r="AE28" s="146"/>
      <c r="AF28" s="146"/>
      <c r="AG28" s="146"/>
    </row>
    <row r="29" spans="1:33" ht="30" customHeight="1">
      <c r="A29" s="131" t="s">
        <v>123</v>
      </c>
      <c r="B29" s="139">
        <v>2026</v>
      </c>
      <c r="C29" s="140" t="s">
        <v>465</v>
      </c>
      <c r="D29" s="142" t="s">
        <v>125</v>
      </c>
      <c r="E29" s="141" t="s">
        <v>438</v>
      </c>
      <c r="F29" s="141" t="s">
        <v>466</v>
      </c>
      <c r="G29" s="142" t="s">
        <v>469</v>
      </c>
      <c r="H29" s="141" t="s">
        <v>443</v>
      </c>
      <c r="I29" s="142" t="s">
        <v>136</v>
      </c>
      <c r="J29" s="142" t="s">
        <v>471</v>
      </c>
      <c r="K29" s="141" t="s">
        <v>7449</v>
      </c>
      <c r="L29" s="141">
        <v>52908088</v>
      </c>
      <c r="M29" s="142" t="s">
        <v>450</v>
      </c>
      <c r="N29" s="143">
        <v>46030</v>
      </c>
      <c r="O29" s="143">
        <v>46031</v>
      </c>
      <c r="P29" s="144">
        <v>55715000</v>
      </c>
      <c r="Q29" s="141"/>
      <c r="R29" s="141"/>
      <c r="S29" s="141"/>
      <c r="T29" s="141"/>
      <c r="U29" s="141"/>
      <c r="V29" s="172"/>
      <c r="W29" s="146"/>
      <c r="X29" s="146"/>
      <c r="Y29" s="146"/>
      <c r="Z29" s="146"/>
      <c r="AA29" s="146"/>
      <c r="AB29" s="146"/>
      <c r="AC29" s="146"/>
      <c r="AD29" s="146"/>
      <c r="AE29" s="146"/>
      <c r="AF29" s="146"/>
      <c r="AG29" s="146"/>
    </row>
    <row r="30" spans="1:33" ht="30" customHeight="1">
      <c r="A30" s="131" t="s">
        <v>123</v>
      </c>
      <c r="B30" s="139">
        <v>2026</v>
      </c>
      <c r="C30" s="140" t="s">
        <v>476</v>
      </c>
      <c r="D30" s="142" t="s">
        <v>125</v>
      </c>
      <c r="E30" s="141" t="s">
        <v>438</v>
      </c>
      <c r="F30" s="141" t="s">
        <v>477</v>
      </c>
      <c r="G30" s="142" t="s">
        <v>480</v>
      </c>
      <c r="H30" s="141" t="s">
        <v>443</v>
      </c>
      <c r="I30" s="142" t="s">
        <v>136</v>
      </c>
      <c r="J30" s="142" t="s">
        <v>446</v>
      </c>
      <c r="K30" s="141" t="s">
        <v>7449</v>
      </c>
      <c r="L30" s="141">
        <v>1019131782</v>
      </c>
      <c r="M30" s="142" t="s">
        <v>450</v>
      </c>
      <c r="N30" s="143">
        <v>46030</v>
      </c>
      <c r="O30" s="143">
        <v>46031</v>
      </c>
      <c r="P30" s="144">
        <v>55715000</v>
      </c>
      <c r="Q30" s="141"/>
      <c r="R30" s="141"/>
      <c r="S30" s="141"/>
      <c r="T30" s="141"/>
      <c r="U30" s="141"/>
      <c r="V30" s="172"/>
      <c r="W30" s="146"/>
      <c r="X30" s="146"/>
      <c r="Y30" s="146"/>
      <c r="Z30" s="146"/>
      <c r="AA30" s="146"/>
      <c r="AB30" s="146"/>
      <c r="AC30" s="146"/>
      <c r="AD30" s="146"/>
      <c r="AE30" s="146"/>
      <c r="AF30" s="146"/>
      <c r="AG30" s="146"/>
    </row>
    <row r="31" spans="1:33" ht="30" customHeight="1">
      <c r="A31" s="131" t="s">
        <v>123</v>
      </c>
      <c r="B31" s="139">
        <v>2026</v>
      </c>
      <c r="C31" s="140" t="s">
        <v>487</v>
      </c>
      <c r="D31" s="142" t="s">
        <v>125</v>
      </c>
      <c r="E31" s="141" t="s">
        <v>488</v>
      </c>
      <c r="F31" s="141" t="s">
        <v>489</v>
      </c>
      <c r="G31" s="142" t="s">
        <v>492</v>
      </c>
      <c r="H31" s="141" t="s">
        <v>493</v>
      </c>
      <c r="I31" s="142" t="s">
        <v>460</v>
      </c>
      <c r="J31" s="142" t="s">
        <v>496</v>
      </c>
      <c r="K31" s="141" t="s">
        <v>7449</v>
      </c>
      <c r="L31" s="141">
        <v>1019043487</v>
      </c>
      <c r="M31" s="142" t="s">
        <v>400</v>
      </c>
      <c r="N31" s="143">
        <v>46030</v>
      </c>
      <c r="O31" s="143">
        <v>46031</v>
      </c>
      <c r="P31" s="144">
        <v>33715000</v>
      </c>
      <c r="Q31" s="141"/>
      <c r="R31" s="141"/>
      <c r="S31" s="141"/>
      <c r="T31" s="141"/>
      <c r="U31" s="141"/>
      <c r="V31" s="172"/>
      <c r="W31" s="146"/>
      <c r="X31" s="146"/>
      <c r="Y31" s="146"/>
      <c r="Z31" s="146"/>
      <c r="AA31" s="146"/>
      <c r="AB31" s="146"/>
      <c r="AC31" s="146"/>
      <c r="AD31" s="146"/>
      <c r="AE31" s="146"/>
      <c r="AF31" s="146"/>
      <c r="AG31" s="146"/>
    </row>
    <row r="32" spans="1:33" ht="30" customHeight="1">
      <c r="A32" s="131" t="s">
        <v>123</v>
      </c>
      <c r="B32" s="139">
        <v>2026</v>
      </c>
      <c r="C32" s="140" t="s">
        <v>502</v>
      </c>
      <c r="D32" s="142" t="s">
        <v>125</v>
      </c>
      <c r="E32" s="141" t="s">
        <v>503</v>
      </c>
      <c r="F32" s="141" t="s">
        <v>504</v>
      </c>
      <c r="G32" s="142" t="s">
        <v>507</v>
      </c>
      <c r="H32" s="141" t="s">
        <v>508</v>
      </c>
      <c r="I32" s="142" t="s">
        <v>136</v>
      </c>
      <c r="J32" s="142" t="s">
        <v>511</v>
      </c>
      <c r="K32" s="141" t="s">
        <v>7449</v>
      </c>
      <c r="L32" s="141">
        <v>1019012029</v>
      </c>
      <c r="M32" s="142" t="s">
        <v>400</v>
      </c>
      <c r="N32" s="143">
        <v>46030</v>
      </c>
      <c r="O32" s="143">
        <v>46030</v>
      </c>
      <c r="P32" s="144">
        <v>93500000</v>
      </c>
      <c r="Q32" s="141"/>
      <c r="R32" s="141"/>
      <c r="S32" s="141"/>
      <c r="T32" s="141"/>
      <c r="U32" s="141"/>
      <c r="V32" s="172"/>
      <c r="W32" s="146"/>
      <c r="X32" s="146"/>
      <c r="Y32" s="146"/>
      <c r="Z32" s="146"/>
      <c r="AA32" s="146"/>
      <c r="AB32" s="146"/>
      <c r="AC32" s="146"/>
      <c r="AD32" s="146"/>
      <c r="AE32" s="146"/>
      <c r="AF32" s="146"/>
      <c r="AG32" s="146"/>
    </row>
    <row r="33" spans="1:33" ht="30" customHeight="1">
      <c r="A33" s="131" t="s">
        <v>123</v>
      </c>
      <c r="B33" s="139">
        <v>2026</v>
      </c>
      <c r="C33" s="140" t="s">
        <v>516</v>
      </c>
      <c r="D33" s="142" t="s">
        <v>125</v>
      </c>
      <c r="E33" s="141" t="s">
        <v>517</v>
      </c>
      <c r="F33" s="141" t="s">
        <v>518</v>
      </c>
      <c r="G33" s="142" t="s">
        <v>521</v>
      </c>
      <c r="H33" s="141" t="s">
        <v>522</v>
      </c>
      <c r="I33" s="142" t="s">
        <v>136</v>
      </c>
      <c r="J33" s="142" t="s">
        <v>525</v>
      </c>
      <c r="K33" s="141" t="s">
        <v>7449</v>
      </c>
      <c r="L33" s="141">
        <v>80186585</v>
      </c>
      <c r="M33" s="142" t="s">
        <v>130</v>
      </c>
      <c r="N33" s="143">
        <v>46030</v>
      </c>
      <c r="O33" s="143">
        <v>46031</v>
      </c>
      <c r="P33" s="144">
        <v>87109000</v>
      </c>
      <c r="Q33" s="141"/>
      <c r="R33" s="141"/>
      <c r="S33" s="141"/>
      <c r="T33" s="141"/>
      <c r="U33" s="141"/>
      <c r="V33" s="172"/>
      <c r="W33" s="146"/>
      <c r="X33" s="146"/>
      <c r="Y33" s="146"/>
      <c r="Z33" s="146"/>
      <c r="AA33" s="146"/>
      <c r="AB33" s="146"/>
      <c r="AC33" s="146"/>
      <c r="AD33" s="146"/>
      <c r="AE33" s="146"/>
      <c r="AF33" s="146"/>
      <c r="AG33" s="146"/>
    </row>
    <row r="34" spans="1:33" ht="30" customHeight="1">
      <c r="A34" s="131" t="s">
        <v>123</v>
      </c>
      <c r="B34" s="139">
        <v>2026</v>
      </c>
      <c r="C34" s="140" t="s">
        <v>529</v>
      </c>
      <c r="D34" s="142" t="s">
        <v>125</v>
      </c>
      <c r="E34" s="141" t="s">
        <v>517</v>
      </c>
      <c r="F34" s="141" t="s">
        <v>530</v>
      </c>
      <c r="G34" s="142" t="s">
        <v>533</v>
      </c>
      <c r="H34" s="141" t="s">
        <v>522</v>
      </c>
      <c r="I34" s="142" t="s">
        <v>136</v>
      </c>
      <c r="J34" s="142" t="s">
        <v>525</v>
      </c>
      <c r="K34" s="141" t="s">
        <v>7449</v>
      </c>
      <c r="L34" s="141">
        <v>80189483</v>
      </c>
      <c r="M34" s="142" t="s">
        <v>130</v>
      </c>
      <c r="N34" s="143">
        <v>46030</v>
      </c>
      <c r="O34" s="143">
        <v>46031</v>
      </c>
      <c r="P34" s="144">
        <v>87109000</v>
      </c>
      <c r="Q34" s="141"/>
      <c r="R34" s="141"/>
      <c r="S34" s="141"/>
      <c r="T34" s="141"/>
      <c r="U34" s="141"/>
      <c r="V34" s="172"/>
      <c r="W34" s="146"/>
      <c r="X34" s="146"/>
      <c r="Y34" s="146"/>
      <c r="Z34" s="146"/>
      <c r="AA34" s="146"/>
      <c r="AB34" s="146"/>
      <c r="AC34" s="146"/>
      <c r="AD34" s="146"/>
      <c r="AE34" s="146"/>
      <c r="AF34" s="146"/>
      <c r="AG34" s="146"/>
    </row>
    <row r="35" spans="1:33" ht="30" customHeight="1">
      <c r="A35" s="131" t="s">
        <v>123</v>
      </c>
      <c r="B35" s="139">
        <v>2026</v>
      </c>
      <c r="C35" s="140" t="s">
        <v>537</v>
      </c>
      <c r="D35" s="142" t="s">
        <v>125</v>
      </c>
      <c r="E35" s="141" t="s">
        <v>538</v>
      </c>
      <c r="F35" s="141" t="s">
        <v>539</v>
      </c>
      <c r="G35" s="142" t="s">
        <v>542</v>
      </c>
      <c r="H35" s="141" t="s">
        <v>543</v>
      </c>
      <c r="I35" s="142" t="s">
        <v>136</v>
      </c>
      <c r="J35" s="142" t="s">
        <v>546</v>
      </c>
      <c r="K35" s="141" t="s">
        <v>7449</v>
      </c>
      <c r="L35" s="141">
        <v>1020762698</v>
      </c>
      <c r="M35" s="141" t="s">
        <v>145</v>
      </c>
      <c r="N35" s="143">
        <v>46032</v>
      </c>
      <c r="O35" s="143">
        <v>46032</v>
      </c>
      <c r="P35" s="144">
        <v>127974000</v>
      </c>
      <c r="Q35" s="141"/>
      <c r="R35" s="141"/>
      <c r="S35" s="141"/>
      <c r="T35" s="141"/>
      <c r="U35" s="141"/>
      <c r="V35" s="172"/>
      <c r="W35" s="146"/>
      <c r="X35" s="146"/>
      <c r="Y35" s="146"/>
      <c r="Z35" s="146"/>
      <c r="AA35" s="146"/>
      <c r="AB35" s="146"/>
      <c r="AC35" s="146"/>
      <c r="AD35" s="146"/>
      <c r="AE35" s="146"/>
      <c r="AF35" s="146"/>
      <c r="AG35" s="146"/>
    </row>
    <row r="36" spans="1:33" ht="30" customHeight="1">
      <c r="A36" s="131" t="s">
        <v>123</v>
      </c>
      <c r="B36" s="139">
        <v>2026</v>
      </c>
      <c r="C36" s="140" t="s">
        <v>551</v>
      </c>
      <c r="D36" s="142" t="s">
        <v>125</v>
      </c>
      <c r="E36" s="141" t="s">
        <v>552</v>
      </c>
      <c r="F36" s="141" t="s">
        <v>553</v>
      </c>
      <c r="G36" s="142" t="s">
        <v>556</v>
      </c>
      <c r="H36" s="141" t="s">
        <v>557</v>
      </c>
      <c r="I36" s="142" t="s">
        <v>136</v>
      </c>
      <c r="J36" s="142" t="s">
        <v>560</v>
      </c>
      <c r="K36" s="141" t="s">
        <v>7449</v>
      </c>
      <c r="L36" s="141">
        <v>53064832</v>
      </c>
      <c r="M36" s="142" t="s">
        <v>145</v>
      </c>
      <c r="N36" s="143">
        <v>46032</v>
      </c>
      <c r="O36" s="143">
        <v>46033</v>
      </c>
      <c r="P36" s="144">
        <v>127974000</v>
      </c>
      <c r="Q36" s="141"/>
      <c r="R36" s="141"/>
      <c r="S36" s="141"/>
      <c r="T36" s="141"/>
      <c r="U36" s="141"/>
      <c r="V36" s="172"/>
      <c r="W36" s="146"/>
      <c r="X36" s="146"/>
      <c r="Y36" s="146"/>
      <c r="Z36" s="146"/>
      <c r="AA36" s="146"/>
      <c r="AB36" s="146"/>
      <c r="AC36" s="146"/>
      <c r="AD36" s="146"/>
      <c r="AE36" s="146"/>
      <c r="AF36" s="146"/>
      <c r="AG36" s="146"/>
    </row>
    <row r="37" spans="1:33" ht="30" customHeight="1">
      <c r="A37" s="131" t="s">
        <v>123</v>
      </c>
      <c r="B37" s="139">
        <v>2026</v>
      </c>
      <c r="C37" s="140" t="s">
        <v>565</v>
      </c>
      <c r="D37" s="142" t="s">
        <v>125</v>
      </c>
      <c r="E37" s="141" t="s">
        <v>566</v>
      </c>
      <c r="F37" s="141" t="s">
        <v>567</v>
      </c>
      <c r="G37" s="142" t="s">
        <v>570</v>
      </c>
      <c r="H37" s="149" t="s">
        <v>571</v>
      </c>
      <c r="I37" s="142" t="s">
        <v>136</v>
      </c>
      <c r="J37" s="142" t="s">
        <v>574</v>
      </c>
      <c r="K37" s="141" t="s">
        <v>7449</v>
      </c>
      <c r="L37" s="141">
        <v>52410879</v>
      </c>
      <c r="M37" s="142" t="s">
        <v>145</v>
      </c>
      <c r="N37" s="143">
        <v>46032</v>
      </c>
      <c r="O37" s="143">
        <v>46033</v>
      </c>
      <c r="P37" s="144">
        <v>99000000</v>
      </c>
      <c r="Q37" s="141"/>
      <c r="R37" s="141"/>
      <c r="S37" s="141"/>
      <c r="T37" s="141"/>
      <c r="U37" s="141"/>
      <c r="V37" s="172"/>
      <c r="W37" s="146"/>
      <c r="X37" s="146"/>
      <c r="Y37" s="146"/>
      <c r="Z37" s="146"/>
      <c r="AA37" s="146"/>
      <c r="AB37" s="146"/>
      <c r="AC37" s="146"/>
      <c r="AD37" s="146"/>
      <c r="AE37" s="146"/>
      <c r="AF37" s="146"/>
      <c r="AG37" s="146"/>
    </row>
    <row r="38" spans="1:33" ht="30" customHeight="1">
      <c r="A38" s="131" t="s">
        <v>123</v>
      </c>
      <c r="B38" s="139">
        <v>2026</v>
      </c>
      <c r="C38" s="140" t="s">
        <v>578</v>
      </c>
      <c r="D38" s="142" t="s">
        <v>125</v>
      </c>
      <c r="E38" s="141" t="s">
        <v>579</v>
      </c>
      <c r="F38" s="141" t="s">
        <v>580</v>
      </c>
      <c r="G38" s="142" t="s">
        <v>583</v>
      </c>
      <c r="H38" s="141" t="s">
        <v>584</v>
      </c>
      <c r="I38" s="142" t="s">
        <v>460</v>
      </c>
      <c r="J38" s="142" t="s">
        <v>587</v>
      </c>
      <c r="K38" s="141" t="s">
        <v>7449</v>
      </c>
      <c r="L38" s="141">
        <v>1019015826</v>
      </c>
      <c r="M38" s="141" t="s">
        <v>145</v>
      </c>
      <c r="N38" s="143">
        <v>46032</v>
      </c>
      <c r="O38" s="143">
        <v>46032</v>
      </c>
      <c r="P38" s="144">
        <v>56254000</v>
      </c>
      <c r="Q38" s="141"/>
      <c r="R38" s="141"/>
      <c r="S38" s="141"/>
      <c r="T38" s="141"/>
      <c r="U38" s="141"/>
      <c r="V38" s="172"/>
      <c r="W38" s="146"/>
      <c r="X38" s="146"/>
      <c r="Y38" s="146"/>
      <c r="Z38" s="146"/>
      <c r="AA38" s="146"/>
      <c r="AB38" s="146"/>
      <c r="AC38" s="146"/>
      <c r="AD38" s="146"/>
      <c r="AE38" s="146"/>
      <c r="AF38" s="146"/>
      <c r="AG38" s="146"/>
    </row>
    <row r="39" spans="1:33" ht="30" customHeight="1">
      <c r="A39" s="131" t="s">
        <v>123</v>
      </c>
      <c r="B39" s="139">
        <v>2026</v>
      </c>
      <c r="C39" s="140" t="s">
        <v>593</v>
      </c>
      <c r="D39" s="142" t="s">
        <v>125</v>
      </c>
      <c r="E39" s="141" t="s">
        <v>594</v>
      </c>
      <c r="F39" s="141" t="s">
        <v>595</v>
      </c>
      <c r="G39" s="142" t="s">
        <v>598</v>
      </c>
      <c r="H39" s="141" t="s">
        <v>599</v>
      </c>
      <c r="I39" s="142" t="s">
        <v>460</v>
      </c>
      <c r="J39" s="142" t="s">
        <v>602</v>
      </c>
      <c r="K39" s="141" t="s">
        <v>7449</v>
      </c>
      <c r="L39" s="141">
        <v>9398950</v>
      </c>
      <c r="M39" s="141" t="s">
        <v>145</v>
      </c>
      <c r="N39" s="143">
        <v>46032</v>
      </c>
      <c r="O39" s="143">
        <v>46033</v>
      </c>
      <c r="P39" s="144">
        <v>34045000</v>
      </c>
      <c r="Q39" s="141"/>
      <c r="R39" s="141"/>
      <c r="S39" s="141"/>
      <c r="T39" s="141"/>
      <c r="U39" s="141"/>
      <c r="V39" s="172"/>
      <c r="W39" s="146"/>
      <c r="X39" s="146"/>
      <c r="Y39" s="146"/>
      <c r="Z39" s="146"/>
      <c r="AA39" s="146"/>
      <c r="AB39" s="146"/>
      <c r="AC39" s="146"/>
      <c r="AD39" s="146"/>
      <c r="AE39" s="146"/>
      <c r="AF39" s="146"/>
      <c r="AG39" s="146"/>
    </row>
    <row r="40" spans="1:33" ht="30" customHeight="1">
      <c r="A40" s="131" t="s">
        <v>123</v>
      </c>
      <c r="B40" s="139">
        <v>2026</v>
      </c>
      <c r="C40" s="140" t="s">
        <v>607</v>
      </c>
      <c r="D40" s="142" t="s">
        <v>125</v>
      </c>
      <c r="E40" s="141" t="s">
        <v>608</v>
      </c>
      <c r="F40" s="141" t="s">
        <v>609</v>
      </c>
      <c r="G40" s="142" t="s">
        <v>612</v>
      </c>
      <c r="H40" s="141" t="s">
        <v>613</v>
      </c>
      <c r="I40" s="142" t="s">
        <v>460</v>
      </c>
      <c r="J40" s="142" t="s">
        <v>616</v>
      </c>
      <c r="K40" s="141" t="s">
        <v>7449</v>
      </c>
      <c r="L40" s="141">
        <v>52345761</v>
      </c>
      <c r="M40" s="141" t="s">
        <v>145</v>
      </c>
      <c r="N40" s="143">
        <v>46032</v>
      </c>
      <c r="O40" s="143">
        <v>46033</v>
      </c>
      <c r="P40" s="144">
        <v>51557000</v>
      </c>
      <c r="Q40" s="141"/>
      <c r="R40" s="141"/>
      <c r="S40" s="141"/>
      <c r="T40" s="141"/>
      <c r="U40" s="141"/>
      <c r="V40" s="172"/>
      <c r="W40" s="146"/>
      <c r="X40" s="146"/>
      <c r="Y40" s="146"/>
      <c r="Z40" s="146"/>
      <c r="AA40" s="146"/>
      <c r="AB40" s="146"/>
      <c r="AC40" s="146"/>
      <c r="AD40" s="146"/>
      <c r="AE40" s="146"/>
      <c r="AF40" s="146"/>
      <c r="AG40" s="146"/>
    </row>
    <row r="41" spans="1:33" ht="30" customHeight="1">
      <c r="A41" s="131" t="s">
        <v>123</v>
      </c>
      <c r="B41" s="139">
        <v>2026</v>
      </c>
      <c r="C41" s="140" t="s">
        <v>622</v>
      </c>
      <c r="D41" s="142" t="s">
        <v>125</v>
      </c>
      <c r="E41" s="141" t="s">
        <v>608</v>
      </c>
      <c r="F41" s="141" t="s">
        <v>623</v>
      </c>
      <c r="G41" s="142" t="s">
        <v>626</v>
      </c>
      <c r="H41" s="141" t="s">
        <v>613</v>
      </c>
      <c r="I41" s="142" t="s">
        <v>460</v>
      </c>
      <c r="J41" s="142" t="s">
        <v>616</v>
      </c>
      <c r="K41" s="141" t="s">
        <v>7449</v>
      </c>
      <c r="L41" s="141">
        <v>1016060861</v>
      </c>
      <c r="M41" s="141" t="s">
        <v>145</v>
      </c>
      <c r="N41" s="143">
        <v>46032</v>
      </c>
      <c r="O41" s="143">
        <v>46032</v>
      </c>
      <c r="P41" s="144">
        <v>51557000</v>
      </c>
      <c r="Q41" s="141"/>
      <c r="R41" s="141"/>
      <c r="S41" s="141"/>
      <c r="T41" s="141"/>
      <c r="U41" s="141"/>
      <c r="V41" s="172"/>
      <c r="W41" s="146"/>
      <c r="X41" s="146"/>
      <c r="Y41" s="146"/>
      <c r="Z41" s="146"/>
      <c r="AA41" s="146"/>
      <c r="AB41" s="146"/>
      <c r="AC41" s="146"/>
      <c r="AD41" s="146"/>
      <c r="AE41" s="146"/>
      <c r="AF41" s="146"/>
      <c r="AG41" s="146"/>
    </row>
    <row r="42" spans="1:33" ht="30" customHeight="1">
      <c r="A42" s="131" t="s">
        <v>123</v>
      </c>
      <c r="B42" s="139">
        <v>2026</v>
      </c>
      <c r="C42" s="140" t="s">
        <v>630</v>
      </c>
      <c r="D42" s="142" t="s">
        <v>125</v>
      </c>
      <c r="E42" s="141" t="s">
        <v>631</v>
      </c>
      <c r="F42" s="141" t="s">
        <v>632</v>
      </c>
      <c r="G42" s="142" t="s">
        <v>635</v>
      </c>
      <c r="H42" s="141" t="s">
        <v>636</v>
      </c>
      <c r="I42" s="142" t="s">
        <v>136</v>
      </c>
      <c r="J42" s="142" t="s">
        <v>639</v>
      </c>
      <c r="K42" s="141" t="s">
        <v>7449</v>
      </c>
      <c r="L42" s="141">
        <v>51968149</v>
      </c>
      <c r="M42" s="141" t="s">
        <v>145</v>
      </c>
      <c r="N42" s="143">
        <v>46032</v>
      </c>
      <c r="O42" s="143">
        <v>46033</v>
      </c>
      <c r="P42" s="144">
        <v>64460000</v>
      </c>
      <c r="Q42" s="141"/>
      <c r="R42" s="141"/>
      <c r="S42" s="141"/>
      <c r="T42" s="141"/>
      <c r="U42" s="141"/>
      <c r="V42" s="172"/>
      <c r="W42" s="146"/>
      <c r="X42" s="146"/>
      <c r="Y42" s="146"/>
      <c r="Z42" s="146"/>
      <c r="AA42" s="146"/>
      <c r="AB42" s="146"/>
      <c r="AC42" s="146"/>
      <c r="AD42" s="146"/>
      <c r="AE42" s="146"/>
      <c r="AF42" s="146"/>
      <c r="AG42" s="146"/>
    </row>
    <row r="43" spans="1:33" ht="30" customHeight="1">
      <c r="B43" s="139">
        <v>2026</v>
      </c>
      <c r="C43" s="140" t="s">
        <v>644</v>
      </c>
      <c r="D43" s="142" t="s">
        <v>125</v>
      </c>
      <c r="E43" s="141" t="s">
        <v>645</v>
      </c>
      <c r="F43" s="141" t="s">
        <v>646</v>
      </c>
      <c r="G43" s="142" t="s">
        <v>649</v>
      </c>
      <c r="H43" s="141" t="s">
        <v>650</v>
      </c>
      <c r="I43" s="142" t="s">
        <v>136</v>
      </c>
      <c r="J43" s="142" t="s">
        <v>653</v>
      </c>
      <c r="K43" s="141" t="s">
        <v>7449</v>
      </c>
      <c r="L43" s="141">
        <v>1030533128</v>
      </c>
      <c r="M43" s="142" t="s">
        <v>656</v>
      </c>
      <c r="N43" s="143">
        <v>46032</v>
      </c>
      <c r="O43" s="143">
        <v>46032</v>
      </c>
      <c r="P43" s="144">
        <v>87109000</v>
      </c>
      <c r="Q43" s="141"/>
      <c r="R43" s="141"/>
      <c r="S43" s="141"/>
      <c r="T43" s="141"/>
      <c r="U43" s="141"/>
      <c r="V43" s="172"/>
      <c r="W43" s="146"/>
      <c r="X43" s="146"/>
      <c r="Y43" s="146"/>
      <c r="Z43" s="146"/>
      <c r="AA43" s="146"/>
      <c r="AB43" s="146"/>
      <c r="AC43" s="146"/>
      <c r="AD43" s="146"/>
      <c r="AE43" s="146"/>
      <c r="AF43" s="146"/>
      <c r="AG43" s="146"/>
    </row>
    <row r="44" spans="1:33" ht="30" customHeight="1">
      <c r="A44" s="131" t="s">
        <v>123</v>
      </c>
      <c r="B44" s="139">
        <v>2026</v>
      </c>
      <c r="C44" s="140" t="s">
        <v>661</v>
      </c>
      <c r="D44" s="142" t="s">
        <v>125</v>
      </c>
      <c r="E44" s="141" t="s">
        <v>645</v>
      </c>
      <c r="F44" s="141" t="s">
        <v>662</v>
      </c>
      <c r="G44" s="142" t="s">
        <v>665</v>
      </c>
      <c r="H44" s="141" t="s">
        <v>650</v>
      </c>
      <c r="I44" s="142" t="s">
        <v>136</v>
      </c>
      <c r="J44" s="142" t="s">
        <v>653</v>
      </c>
      <c r="K44" s="141" t="s">
        <v>7449</v>
      </c>
      <c r="L44" s="141">
        <v>11794982</v>
      </c>
      <c r="M44" s="142" t="s">
        <v>656</v>
      </c>
      <c r="N44" s="143">
        <v>46032</v>
      </c>
      <c r="O44" s="143">
        <v>46032</v>
      </c>
      <c r="P44" s="144">
        <v>87109000</v>
      </c>
      <c r="Q44" s="141"/>
      <c r="R44" s="141"/>
      <c r="S44" s="141"/>
      <c r="T44" s="141"/>
      <c r="U44" s="141"/>
      <c r="V44" s="172"/>
      <c r="W44" s="146"/>
      <c r="X44" s="146"/>
      <c r="Y44" s="146"/>
      <c r="Z44" s="146"/>
      <c r="AA44" s="146"/>
      <c r="AB44" s="146"/>
      <c r="AC44" s="146"/>
      <c r="AD44" s="146"/>
      <c r="AE44" s="146"/>
      <c r="AF44" s="146"/>
      <c r="AG44" s="146"/>
    </row>
    <row r="45" spans="1:33" ht="30" customHeight="1">
      <c r="A45" s="131" t="s">
        <v>123</v>
      </c>
      <c r="B45" s="139">
        <v>2026</v>
      </c>
      <c r="C45" s="140" t="s">
        <v>670</v>
      </c>
      <c r="D45" s="142" t="s">
        <v>125</v>
      </c>
      <c r="E45" s="141" t="s">
        <v>645</v>
      </c>
      <c r="F45" s="141" t="s">
        <v>671</v>
      </c>
      <c r="G45" s="142" t="s">
        <v>674</v>
      </c>
      <c r="H45" s="141" t="s">
        <v>650</v>
      </c>
      <c r="I45" s="142" t="s">
        <v>136</v>
      </c>
      <c r="J45" s="142" t="s">
        <v>653</v>
      </c>
      <c r="K45" s="141" t="s">
        <v>7449</v>
      </c>
      <c r="L45" s="141">
        <v>33702741</v>
      </c>
      <c r="M45" s="142" t="s">
        <v>656</v>
      </c>
      <c r="N45" s="143">
        <v>46032</v>
      </c>
      <c r="O45" s="143">
        <v>46033</v>
      </c>
      <c r="P45" s="144">
        <v>87109000</v>
      </c>
      <c r="Q45" s="141"/>
      <c r="R45" s="141"/>
      <c r="S45" s="141"/>
      <c r="T45" s="141"/>
      <c r="U45" s="141"/>
      <c r="V45" s="172"/>
      <c r="W45" s="146"/>
      <c r="X45" s="146"/>
      <c r="Y45" s="146"/>
      <c r="Z45" s="146"/>
      <c r="AA45" s="146"/>
      <c r="AB45" s="146"/>
      <c r="AC45" s="146"/>
      <c r="AD45" s="146"/>
      <c r="AE45" s="146"/>
      <c r="AF45" s="146"/>
      <c r="AG45" s="146"/>
    </row>
    <row r="46" spans="1:33" ht="30" customHeight="1">
      <c r="A46" s="131" t="s">
        <v>123</v>
      </c>
      <c r="B46" s="139">
        <v>2026</v>
      </c>
      <c r="C46" s="140" t="s">
        <v>679</v>
      </c>
      <c r="D46" s="142" t="s">
        <v>125</v>
      </c>
      <c r="E46" s="141" t="s">
        <v>680</v>
      </c>
      <c r="F46" s="141" t="s">
        <v>681</v>
      </c>
      <c r="G46" s="142" t="s">
        <v>684</v>
      </c>
      <c r="H46" s="141" t="s">
        <v>685</v>
      </c>
      <c r="I46" s="142" t="s">
        <v>136</v>
      </c>
      <c r="J46" s="142" t="s">
        <v>688</v>
      </c>
      <c r="K46" s="141" t="s">
        <v>7449</v>
      </c>
      <c r="L46" s="141">
        <v>1015426758</v>
      </c>
      <c r="M46" s="142" t="s">
        <v>656</v>
      </c>
      <c r="N46" s="143">
        <v>46032</v>
      </c>
      <c r="O46" s="143">
        <v>46033</v>
      </c>
      <c r="P46" s="144">
        <v>87109000</v>
      </c>
      <c r="Q46" s="141"/>
      <c r="R46" s="141"/>
      <c r="S46" s="141"/>
      <c r="T46" s="141"/>
      <c r="U46" s="141"/>
      <c r="V46" s="172"/>
      <c r="W46" s="146"/>
      <c r="X46" s="146"/>
      <c r="Y46" s="146"/>
      <c r="Z46" s="146"/>
      <c r="AA46" s="146"/>
      <c r="AB46" s="146"/>
      <c r="AC46" s="146"/>
      <c r="AD46" s="146"/>
      <c r="AE46" s="146"/>
      <c r="AF46" s="146"/>
      <c r="AG46" s="146"/>
    </row>
    <row r="47" spans="1:33" ht="30" customHeight="1">
      <c r="A47" s="131" t="s">
        <v>123</v>
      </c>
      <c r="B47" s="139">
        <v>2026</v>
      </c>
      <c r="C47" s="140" t="s">
        <v>693</v>
      </c>
      <c r="D47" s="142" t="s">
        <v>125</v>
      </c>
      <c r="E47" s="141" t="s">
        <v>694</v>
      </c>
      <c r="F47" s="141" t="s">
        <v>695</v>
      </c>
      <c r="G47" s="142" t="s">
        <v>698</v>
      </c>
      <c r="H47" s="141" t="s">
        <v>699</v>
      </c>
      <c r="I47" s="142" t="s">
        <v>460</v>
      </c>
      <c r="J47" s="142" t="s">
        <v>702</v>
      </c>
      <c r="K47" s="141" t="s">
        <v>7449</v>
      </c>
      <c r="L47" s="141">
        <v>80016712</v>
      </c>
      <c r="M47" s="142" t="s">
        <v>656</v>
      </c>
      <c r="N47" s="143">
        <v>46032</v>
      </c>
      <c r="O47" s="143">
        <v>46033</v>
      </c>
      <c r="P47" s="144">
        <v>47514000</v>
      </c>
      <c r="Q47" s="141"/>
      <c r="R47" s="141"/>
      <c r="S47" s="141"/>
      <c r="T47" s="141"/>
      <c r="U47" s="141"/>
      <c r="V47" s="172"/>
      <c r="W47" s="146"/>
      <c r="X47" s="146"/>
      <c r="Y47" s="146"/>
      <c r="Z47" s="146"/>
      <c r="AA47" s="146"/>
      <c r="AB47" s="146"/>
      <c r="AC47" s="146"/>
      <c r="AD47" s="146"/>
      <c r="AE47" s="146"/>
      <c r="AF47" s="146"/>
      <c r="AG47" s="146"/>
    </row>
    <row r="48" spans="1:33" ht="30" customHeight="1">
      <c r="A48" s="131" t="s">
        <v>123</v>
      </c>
      <c r="B48" s="139">
        <v>2026</v>
      </c>
      <c r="C48" s="140" t="s">
        <v>708</v>
      </c>
      <c r="D48" s="142" t="s">
        <v>125</v>
      </c>
      <c r="E48" s="141" t="s">
        <v>709</v>
      </c>
      <c r="F48" s="141" t="s">
        <v>710</v>
      </c>
      <c r="G48" s="142" t="s">
        <v>713</v>
      </c>
      <c r="H48" s="141" t="s">
        <v>714</v>
      </c>
      <c r="I48" s="142" t="s">
        <v>136</v>
      </c>
      <c r="J48" s="142" t="s">
        <v>717</v>
      </c>
      <c r="K48" s="141" t="s">
        <v>7449</v>
      </c>
      <c r="L48" s="141">
        <v>1016052697</v>
      </c>
      <c r="M48" s="142" t="s">
        <v>656</v>
      </c>
      <c r="N48" s="143">
        <v>46032</v>
      </c>
      <c r="O48" s="143">
        <v>46033</v>
      </c>
      <c r="P48" s="144">
        <v>87109000</v>
      </c>
      <c r="Q48" s="141"/>
      <c r="R48" s="141"/>
      <c r="S48" s="141"/>
      <c r="T48" s="141"/>
      <c r="U48" s="141"/>
      <c r="V48" s="172"/>
      <c r="W48" s="146"/>
      <c r="X48" s="146"/>
      <c r="Y48" s="146"/>
      <c r="Z48" s="146"/>
      <c r="AA48" s="146"/>
      <c r="AB48" s="146"/>
      <c r="AC48" s="146"/>
      <c r="AD48" s="146"/>
      <c r="AE48" s="146"/>
      <c r="AF48" s="146"/>
      <c r="AG48" s="146"/>
    </row>
    <row r="49" spans="1:33" ht="30" customHeight="1">
      <c r="A49" s="131" t="s">
        <v>123</v>
      </c>
      <c r="B49" s="139">
        <v>2026</v>
      </c>
      <c r="C49" s="140" t="s">
        <v>721</v>
      </c>
      <c r="D49" s="142" t="s">
        <v>125</v>
      </c>
      <c r="E49" s="141" t="s">
        <v>722</v>
      </c>
      <c r="F49" s="141" t="s">
        <v>723</v>
      </c>
      <c r="G49" s="142" t="s">
        <v>726</v>
      </c>
      <c r="H49" s="141" t="s">
        <v>727</v>
      </c>
      <c r="I49" s="142" t="s">
        <v>460</v>
      </c>
      <c r="J49" s="142" t="s">
        <v>702</v>
      </c>
      <c r="K49" s="141" t="s">
        <v>7449</v>
      </c>
      <c r="L49" s="141">
        <v>1019111592</v>
      </c>
      <c r="M49" s="142" t="s">
        <v>656</v>
      </c>
      <c r="N49" s="143">
        <v>46032</v>
      </c>
      <c r="O49" s="143">
        <v>46033</v>
      </c>
      <c r="P49" s="144">
        <v>34824000</v>
      </c>
      <c r="Q49" s="141"/>
      <c r="R49" s="141"/>
      <c r="S49" s="141"/>
      <c r="T49" s="141"/>
      <c r="U49" s="141"/>
      <c r="V49" s="172"/>
      <c r="W49" s="146"/>
      <c r="X49" s="146"/>
      <c r="Y49" s="146"/>
      <c r="Z49" s="146"/>
      <c r="AA49" s="146"/>
      <c r="AB49" s="146"/>
      <c r="AC49" s="146"/>
      <c r="AD49" s="146"/>
      <c r="AE49" s="146"/>
      <c r="AF49" s="146"/>
      <c r="AG49" s="146"/>
    </row>
    <row r="50" spans="1:33" ht="30" customHeight="1">
      <c r="A50" s="131" t="s">
        <v>123</v>
      </c>
      <c r="B50" s="139">
        <v>2026</v>
      </c>
      <c r="C50" s="140" t="s">
        <v>733</v>
      </c>
      <c r="D50" s="142" t="s">
        <v>125</v>
      </c>
      <c r="E50" s="141" t="s">
        <v>734</v>
      </c>
      <c r="F50" s="141" t="s">
        <v>735</v>
      </c>
      <c r="G50" s="142" t="s">
        <v>738</v>
      </c>
      <c r="H50" s="141" t="s">
        <v>739</v>
      </c>
      <c r="I50" s="142" t="s">
        <v>460</v>
      </c>
      <c r="J50" s="142" t="s">
        <v>742</v>
      </c>
      <c r="K50" s="141" t="s">
        <v>7449</v>
      </c>
      <c r="L50" s="141">
        <v>52588770</v>
      </c>
      <c r="M50" s="142" t="s">
        <v>656</v>
      </c>
      <c r="N50" s="143">
        <v>46032</v>
      </c>
      <c r="O50" s="143">
        <v>46033</v>
      </c>
      <c r="P50" s="144">
        <v>55715000</v>
      </c>
      <c r="Q50" s="141"/>
      <c r="R50" s="141"/>
      <c r="S50" s="141"/>
      <c r="T50" s="141"/>
      <c r="U50" s="141"/>
      <c r="V50" s="172"/>
      <c r="W50" s="146"/>
      <c r="X50" s="146"/>
      <c r="Y50" s="146"/>
      <c r="Z50" s="146"/>
      <c r="AA50" s="146"/>
      <c r="AB50" s="146"/>
      <c r="AC50" s="146"/>
      <c r="AD50" s="146"/>
      <c r="AE50" s="146"/>
      <c r="AF50" s="146"/>
      <c r="AG50" s="146"/>
    </row>
    <row r="51" spans="1:33" ht="30" customHeight="1">
      <c r="A51" s="131" t="s">
        <v>123</v>
      </c>
      <c r="B51" s="139">
        <v>2026</v>
      </c>
      <c r="C51" s="140" t="s">
        <v>747</v>
      </c>
      <c r="D51" s="142" t="s">
        <v>125</v>
      </c>
      <c r="E51" s="141" t="s">
        <v>748</v>
      </c>
      <c r="F51" s="141" t="s">
        <v>749</v>
      </c>
      <c r="G51" s="142" t="s">
        <v>752</v>
      </c>
      <c r="H51" s="141" t="s">
        <v>753</v>
      </c>
      <c r="I51" s="142" t="s">
        <v>460</v>
      </c>
      <c r="J51" s="142" t="s">
        <v>756</v>
      </c>
      <c r="K51" s="141" t="s">
        <v>7449</v>
      </c>
      <c r="L51" s="141">
        <v>3009987</v>
      </c>
      <c r="M51" s="142" t="s">
        <v>656</v>
      </c>
      <c r="N51" s="143">
        <v>46032</v>
      </c>
      <c r="O51" s="143">
        <v>46033</v>
      </c>
      <c r="P51" s="144">
        <v>33715000</v>
      </c>
      <c r="Q51" s="141"/>
      <c r="R51" s="141"/>
      <c r="S51" s="141"/>
      <c r="T51" s="141"/>
      <c r="U51" s="141"/>
      <c r="V51" s="172"/>
      <c r="W51" s="146"/>
      <c r="X51" s="146"/>
      <c r="Y51" s="146"/>
      <c r="Z51" s="146"/>
      <c r="AA51" s="146"/>
      <c r="AB51" s="146"/>
      <c r="AC51" s="146"/>
      <c r="AD51" s="146"/>
      <c r="AE51" s="146"/>
      <c r="AF51" s="146"/>
      <c r="AG51" s="146"/>
    </row>
    <row r="52" spans="1:33" ht="30" customHeight="1">
      <c r="A52" s="131" t="s">
        <v>123</v>
      </c>
      <c r="B52" s="139">
        <v>2026</v>
      </c>
      <c r="C52" s="140" t="s">
        <v>760</v>
      </c>
      <c r="D52" s="142" t="s">
        <v>125</v>
      </c>
      <c r="E52" s="141" t="s">
        <v>748</v>
      </c>
      <c r="F52" s="141" t="s">
        <v>761</v>
      </c>
      <c r="G52" s="142" t="s">
        <v>764</v>
      </c>
      <c r="H52" s="141" t="s">
        <v>753</v>
      </c>
      <c r="I52" s="142" t="s">
        <v>460</v>
      </c>
      <c r="J52" s="142" t="s">
        <v>756</v>
      </c>
      <c r="K52" s="141" t="s">
        <v>7449</v>
      </c>
      <c r="L52" s="141">
        <v>11188726</v>
      </c>
      <c r="M52" s="142" t="s">
        <v>656</v>
      </c>
      <c r="N52" s="143">
        <v>46032</v>
      </c>
      <c r="O52" s="143">
        <v>46032</v>
      </c>
      <c r="P52" s="144">
        <v>33715000</v>
      </c>
      <c r="Q52" s="141"/>
      <c r="R52" s="141"/>
      <c r="S52" s="141"/>
      <c r="T52" s="141"/>
      <c r="U52" s="141"/>
      <c r="V52" s="172"/>
      <c r="W52" s="146"/>
      <c r="X52" s="146"/>
      <c r="Y52" s="146"/>
      <c r="Z52" s="146"/>
      <c r="AA52" s="146"/>
      <c r="AB52" s="146"/>
      <c r="AC52" s="146"/>
      <c r="AD52" s="146"/>
      <c r="AE52" s="146"/>
      <c r="AF52" s="146"/>
      <c r="AG52" s="146"/>
    </row>
    <row r="53" spans="1:33" ht="30" customHeight="1">
      <c r="A53" s="131" t="s">
        <v>123</v>
      </c>
      <c r="B53" s="139">
        <v>2026</v>
      </c>
      <c r="C53" s="140" t="s">
        <v>768</v>
      </c>
      <c r="D53" s="142" t="s">
        <v>125</v>
      </c>
      <c r="E53" s="141" t="s">
        <v>748</v>
      </c>
      <c r="F53" s="141" t="s">
        <v>769</v>
      </c>
      <c r="G53" s="142" t="s">
        <v>772</v>
      </c>
      <c r="H53" s="141" t="s">
        <v>753</v>
      </c>
      <c r="I53" s="142" t="s">
        <v>460</v>
      </c>
      <c r="J53" s="142" t="s">
        <v>756</v>
      </c>
      <c r="K53" s="141" t="s">
        <v>7449</v>
      </c>
      <c r="L53" s="141">
        <v>1019072370</v>
      </c>
      <c r="M53" s="142" t="s">
        <v>656</v>
      </c>
      <c r="N53" s="143">
        <v>46032</v>
      </c>
      <c r="O53" s="143">
        <v>46034</v>
      </c>
      <c r="P53" s="144">
        <v>33715000</v>
      </c>
      <c r="Q53" s="141" t="s">
        <v>303</v>
      </c>
      <c r="R53" s="143">
        <v>46059</v>
      </c>
      <c r="S53" s="141" t="s">
        <v>777</v>
      </c>
      <c r="T53" s="141">
        <v>1015435607</v>
      </c>
      <c r="U53" s="141">
        <v>3223032086</v>
      </c>
      <c r="V53" s="172" t="s">
        <v>778</v>
      </c>
      <c r="W53" s="146"/>
      <c r="X53" s="146"/>
      <c r="Y53" s="146"/>
      <c r="Z53" s="146"/>
      <c r="AA53" s="146"/>
      <c r="AB53" s="146"/>
      <c r="AC53" s="146"/>
      <c r="AD53" s="146"/>
      <c r="AE53" s="146"/>
      <c r="AF53" s="146"/>
      <c r="AG53" s="146"/>
    </row>
    <row r="54" spans="1:33" ht="30" customHeight="1">
      <c r="A54" s="131" t="s">
        <v>123</v>
      </c>
      <c r="B54" s="139">
        <v>2026</v>
      </c>
      <c r="C54" s="140" t="s">
        <v>779</v>
      </c>
      <c r="D54" s="142" t="s">
        <v>125</v>
      </c>
      <c r="E54" s="141" t="s">
        <v>748</v>
      </c>
      <c r="F54" s="141" t="s">
        <v>780</v>
      </c>
      <c r="G54" s="142" t="s">
        <v>783</v>
      </c>
      <c r="H54" s="141" t="s">
        <v>753</v>
      </c>
      <c r="I54" s="142" t="s">
        <v>460</v>
      </c>
      <c r="J54" s="142" t="s">
        <v>756</v>
      </c>
      <c r="K54" s="141" t="s">
        <v>7449</v>
      </c>
      <c r="L54" s="141">
        <v>53154527</v>
      </c>
      <c r="M54" s="142" t="s">
        <v>656</v>
      </c>
      <c r="N54" s="143">
        <v>46032</v>
      </c>
      <c r="O54" s="143">
        <v>46033</v>
      </c>
      <c r="P54" s="144">
        <v>33715000</v>
      </c>
      <c r="Q54" s="141"/>
      <c r="R54" s="141"/>
      <c r="S54" s="141"/>
      <c r="T54" s="141"/>
      <c r="U54" s="141"/>
      <c r="V54" s="172"/>
      <c r="W54" s="146"/>
      <c r="X54" s="146"/>
      <c r="Y54" s="146"/>
      <c r="Z54" s="146"/>
      <c r="AA54" s="146"/>
      <c r="AB54" s="146"/>
      <c r="AC54" s="146"/>
      <c r="AD54" s="146"/>
      <c r="AE54" s="146"/>
      <c r="AF54" s="146"/>
      <c r="AG54" s="146"/>
    </row>
    <row r="55" spans="1:33" ht="30" customHeight="1">
      <c r="A55" s="131" t="s">
        <v>123</v>
      </c>
      <c r="B55" s="139">
        <v>2026</v>
      </c>
      <c r="C55" s="140" t="s">
        <v>787</v>
      </c>
      <c r="D55" s="142" t="s">
        <v>125</v>
      </c>
      <c r="E55" s="141" t="s">
        <v>748</v>
      </c>
      <c r="F55" s="141" t="s">
        <v>788</v>
      </c>
      <c r="G55" s="142" t="s">
        <v>791</v>
      </c>
      <c r="H55" s="141" t="s">
        <v>753</v>
      </c>
      <c r="I55" s="142" t="s">
        <v>460</v>
      </c>
      <c r="J55" s="142" t="s">
        <v>756</v>
      </c>
      <c r="K55" s="141" t="s">
        <v>7449</v>
      </c>
      <c r="L55" s="141">
        <v>19429219</v>
      </c>
      <c r="M55" s="142" t="s">
        <v>656</v>
      </c>
      <c r="N55" s="143">
        <v>46032</v>
      </c>
      <c r="O55" s="143">
        <v>46034</v>
      </c>
      <c r="P55" s="144">
        <v>33715000</v>
      </c>
      <c r="Q55" s="141"/>
      <c r="R55" s="141"/>
      <c r="S55" s="141"/>
      <c r="T55" s="141"/>
      <c r="U55" s="141"/>
      <c r="V55" s="172"/>
      <c r="W55" s="146"/>
      <c r="X55" s="146"/>
      <c r="Y55" s="146"/>
      <c r="Z55" s="146"/>
      <c r="AA55" s="146"/>
      <c r="AB55" s="146"/>
      <c r="AC55" s="146"/>
      <c r="AD55" s="146"/>
      <c r="AE55" s="146"/>
      <c r="AF55" s="146"/>
      <c r="AG55" s="146"/>
    </row>
    <row r="56" spans="1:33" ht="30" customHeight="1">
      <c r="A56" s="131" t="s">
        <v>123</v>
      </c>
      <c r="B56" s="139">
        <v>2026</v>
      </c>
      <c r="C56" s="140" t="s">
        <v>795</v>
      </c>
      <c r="D56" s="142" t="s">
        <v>125</v>
      </c>
      <c r="E56" s="141" t="s">
        <v>748</v>
      </c>
      <c r="F56" s="141" t="s">
        <v>796</v>
      </c>
      <c r="G56" s="142" t="s">
        <v>7450</v>
      </c>
      <c r="H56" s="141" t="s">
        <v>753</v>
      </c>
      <c r="I56" s="142" t="s">
        <v>460</v>
      </c>
      <c r="J56" s="142" t="s">
        <v>756</v>
      </c>
      <c r="K56" s="141" t="s">
        <v>7449</v>
      </c>
      <c r="L56" s="141">
        <v>1026559022</v>
      </c>
      <c r="M56" s="142" t="s">
        <v>656</v>
      </c>
      <c r="N56" s="143">
        <v>46032</v>
      </c>
      <c r="O56" s="143">
        <v>46033</v>
      </c>
      <c r="P56" s="144">
        <v>33715000</v>
      </c>
      <c r="Q56" s="141"/>
      <c r="R56" s="141"/>
      <c r="S56" s="141"/>
      <c r="T56" s="141"/>
      <c r="U56" s="141"/>
      <c r="V56" s="172"/>
      <c r="W56" s="146"/>
      <c r="X56" s="146"/>
      <c r="Y56" s="146"/>
      <c r="Z56" s="146"/>
      <c r="AA56" s="146"/>
      <c r="AB56" s="146"/>
      <c r="AC56" s="146"/>
      <c r="AD56" s="146"/>
      <c r="AE56" s="146"/>
      <c r="AF56" s="146"/>
      <c r="AG56" s="146"/>
    </row>
    <row r="57" spans="1:33" ht="30" customHeight="1">
      <c r="A57" s="131" t="s">
        <v>123</v>
      </c>
      <c r="B57" s="139">
        <v>2026</v>
      </c>
      <c r="C57" s="140" t="s">
        <v>805</v>
      </c>
      <c r="D57" s="142" t="s">
        <v>125</v>
      </c>
      <c r="E57" s="141" t="s">
        <v>748</v>
      </c>
      <c r="F57" s="141" t="s">
        <v>806</v>
      </c>
      <c r="G57" s="142" t="s">
        <v>809</v>
      </c>
      <c r="H57" s="141" t="s">
        <v>753</v>
      </c>
      <c r="I57" s="142" t="s">
        <v>460</v>
      </c>
      <c r="J57" s="142" t="s">
        <v>756</v>
      </c>
      <c r="K57" s="141" t="s">
        <v>7449</v>
      </c>
      <c r="L57" s="141">
        <v>79879817</v>
      </c>
      <c r="M57" s="142" t="s">
        <v>656</v>
      </c>
      <c r="N57" s="143">
        <v>46032</v>
      </c>
      <c r="O57" s="143">
        <v>46034</v>
      </c>
      <c r="P57" s="144">
        <v>33715000</v>
      </c>
      <c r="Q57" s="141"/>
      <c r="R57" s="141"/>
      <c r="S57" s="141"/>
      <c r="T57" s="141"/>
      <c r="U57" s="141"/>
      <c r="V57" s="172"/>
      <c r="W57" s="146"/>
      <c r="X57" s="146"/>
      <c r="Y57" s="146"/>
      <c r="Z57" s="146"/>
      <c r="AA57" s="146"/>
      <c r="AB57" s="146"/>
      <c r="AC57" s="146"/>
      <c r="AD57" s="146"/>
      <c r="AE57" s="146"/>
      <c r="AF57" s="146"/>
      <c r="AG57" s="146"/>
    </row>
    <row r="58" spans="1:33" ht="30" customHeight="1">
      <c r="A58" s="131" t="s">
        <v>123</v>
      </c>
      <c r="B58" s="139">
        <v>2026</v>
      </c>
      <c r="C58" s="140" t="s">
        <v>813</v>
      </c>
      <c r="D58" s="142" t="s">
        <v>125</v>
      </c>
      <c r="E58" s="141" t="s">
        <v>748</v>
      </c>
      <c r="F58" s="141" t="s">
        <v>814</v>
      </c>
      <c r="G58" s="142" t="s">
        <v>817</v>
      </c>
      <c r="H58" s="141" t="s">
        <v>753</v>
      </c>
      <c r="I58" s="142" t="s">
        <v>460</v>
      </c>
      <c r="J58" s="142" t="s">
        <v>756</v>
      </c>
      <c r="K58" s="141" t="s">
        <v>7449</v>
      </c>
      <c r="L58" s="141">
        <v>79049993</v>
      </c>
      <c r="M58" s="142" t="s">
        <v>656</v>
      </c>
      <c r="N58" s="143">
        <v>46032</v>
      </c>
      <c r="O58" s="143">
        <v>46034</v>
      </c>
      <c r="P58" s="144">
        <v>33715000</v>
      </c>
      <c r="Q58" s="141"/>
      <c r="R58" s="141"/>
      <c r="S58" s="141"/>
      <c r="T58" s="141"/>
      <c r="U58" s="141"/>
      <c r="V58" s="172"/>
      <c r="W58" s="146"/>
      <c r="X58" s="146"/>
      <c r="Y58" s="146"/>
      <c r="Z58" s="146"/>
      <c r="AA58" s="146"/>
      <c r="AB58" s="146"/>
      <c r="AC58" s="146"/>
      <c r="AD58" s="146"/>
      <c r="AE58" s="146"/>
      <c r="AF58" s="146"/>
      <c r="AG58" s="146"/>
    </row>
    <row r="59" spans="1:33" ht="30" customHeight="1">
      <c r="A59" s="131" t="s">
        <v>123</v>
      </c>
      <c r="B59" s="139">
        <v>2026</v>
      </c>
      <c r="C59" s="140" t="s">
        <v>822</v>
      </c>
      <c r="D59" s="142" t="s">
        <v>125</v>
      </c>
      <c r="E59" s="141" t="s">
        <v>823</v>
      </c>
      <c r="F59" s="141" t="s">
        <v>824</v>
      </c>
      <c r="G59" s="142" t="s">
        <v>827</v>
      </c>
      <c r="H59" s="141" t="s">
        <v>828</v>
      </c>
      <c r="I59" s="142" t="s">
        <v>460</v>
      </c>
      <c r="J59" s="142" t="s">
        <v>831</v>
      </c>
      <c r="K59" s="141" t="s">
        <v>7449</v>
      </c>
      <c r="L59" s="141">
        <v>1024475276</v>
      </c>
      <c r="M59" s="142" t="s">
        <v>656</v>
      </c>
      <c r="N59" s="143">
        <v>46032</v>
      </c>
      <c r="O59" s="143">
        <v>46033</v>
      </c>
      <c r="P59" s="144">
        <v>55715000</v>
      </c>
      <c r="Q59" s="141"/>
      <c r="R59" s="141"/>
      <c r="S59" s="141"/>
      <c r="T59" s="141"/>
      <c r="U59" s="141"/>
      <c r="V59" s="172"/>
      <c r="W59" s="146"/>
      <c r="X59" s="146"/>
      <c r="Y59" s="146"/>
      <c r="Z59" s="146"/>
      <c r="AA59" s="146"/>
      <c r="AB59" s="146"/>
      <c r="AC59" s="146"/>
      <c r="AD59" s="146"/>
      <c r="AE59" s="146"/>
      <c r="AF59" s="146"/>
      <c r="AG59" s="146"/>
    </row>
    <row r="60" spans="1:33" ht="30" customHeight="1">
      <c r="A60" s="131" t="s">
        <v>123</v>
      </c>
      <c r="B60" s="139">
        <v>2026</v>
      </c>
      <c r="C60" s="140" t="s">
        <v>836</v>
      </c>
      <c r="D60" s="142" t="s">
        <v>125</v>
      </c>
      <c r="E60" s="141" t="s">
        <v>837</v>
      </c>
      <c r="F60" s="141" t="s">
        <v>838</v>
      </c>
      <c r="G60" s="142" t="s">
        <v>841</v>
      </c>
      <c r="H60" s="141" t="s">
        <v>842</v>
      </c>
      <c r="I60" s="142" t="s">
        <v>136</v>
      </c>
      <c r="J60" s="142" t="s">
        <v>845</v>
      </c>
      <c r="K60" s="141" t="s">
        <v>7449</v>
      </c>
      <c r="L60" s="141">
        <v>80240908</v>
      </c>
      <c r="M60" s="142" t="s">
        <v>656</v>
      </c>
      <c r="N60" s="143">
        <v>46032</v>
      </c>
      <c r="O60" s="143">
        <v>46035</v>
      </c>
      <c r="P60" s="144">
        <v>63844000</v>
      </c>
      <c r="Q60" s="141"/>
      <c r="R60" s="141"/>
      <c r="S60" s="141"/>
      <c r="T60" s="141"/>
      <c r="U60" s="141"/>
      <c r="V60" s="172"/>
      <c r="W60" s="146"/>
      <c r="X60" s="146"/>
      <c r="Y60" s="146"/>
      <c r="Z60" s="146"/>
      <c r="AA60" s="146"/>
      <c r="AB60" s="146"/>
      <c r="AC60" s="146"/>
      <c r="AD60" s="146"/>
      <c r="AE60" s="146"/>
      <c r="AF60" s="146"/>
      <c r="AG60" s="146"/>
    </row>
    <row r="61" spans="1:33" ht="30" customHeight="1">
      <c r="A61" s="131" t="s">
        <v>123</v>
      </c>
      <c r="B61" s="139">
        <v>2026</v>
      </c>
      <c r="C61" s="140" t="s">
        <v>852</v>
      </c>
      <c r="D61" s="142" t="s">
        <v>125</v>
      </c>
      <c r="E61" s="141" t="s">
        <v>853</v>
      </c>
      <c r="F61" s="141" t="s">
        <v>854</v>
      </c>
      <c r="G61" s="142" t="s">
        <v>857</v>
      </c>
      <c r="H61" s="141" t="s">
        <v>858</v>
      </c>
      <c r="I61" s="142" t="s">
        <v>136</v>
      </c>
      <c r="J61" s="142" t="s">
        <v>861</v>
      </c>
      <c r="K61" s="141" t="s">
        <v>7449</v>
      </c>
      <c r="L61" s="141">
        <v>80034539</v>
      </c>
      <c r="M61" s="141" t="s">
        <v>145</v>
      </c>
      <c r="N61" s="143">
        <v>46032</v>
      </c>
      <c r="O61" s="143">
        <v>46033</v>
      </c>
      <c r="P61" s="144">
        <v>127974000</v>
      </c>
      <c r="Q61" s="141"/>
      <c r="R61" s="141"/>
      <c r="S61" s="141"/>
      <c r="T61" s="141"/>
      <c r="U61" s="141"/>
      <c r="V61" s="172"/>
      <c r="W61" s="146"/>
      <c r="X61" s="146"/>
      <c r="Y61" s="146"/>
      <c r="Z61" s="146"/>
      <c r="AA61" s="146"/>
      <c r="AB61" s="146"/>
      <c r="AC61" s="146"/>
      <c r="AD61" s="146"/>
      <c r="AE61" s="146"/>
      <c r="AF61" s="146"/>
      <c r="AG61" s="146"/>
    </row>
    <row r="62" spans="1:33" ht="30" customHeight="1">
      <c r="A62" s="131" t="s">
        <v>123</v>
      </c>
      <c r="B62" s="139">
        <v>2026</v>
      </c>
      <c r="C62" s="140" t="s">
        <v>868</v>
      </c>
      <c r="D62" s="142" t="s">
        <v>125</v>
      </c>
      <c r="E62" s="141" t="s">
        <v>869</v>
      </c>
      <c r="F62" s="141" t="s">
        <v>870</v>
      </c>
      <c r="G62" s="142" t="s">
        <v>873</v>
      </c>
      <c r="H62" s="141" t="s">
        <v>874</v>
      </c>
      <c r="I62" s="142" t="s">
        <v>136</v>
      </c>
      <c r="J62" s="142" t="s">
        <v>877</v>
      </c>
      <c r="K62" s="141" t="s">
        <v>7449</v>
      </c>
      <c r="L62" s="141">
        <v>1024483230</v>
      </c>
      <c r="M62" s="141" t="s">
        <v>145</v>
      </c>
      <c r="N62" s="143">
        <v>46032</v>
      </c>
      <c r="O62" s="143">
        <v>46034</v>
      </c>
      <c r="P62" s="144">
        <v>121836000</v>
      </c>
      <c r="Q62" s="141"/>
      <c r="R62" s="141"/>
      <c r="S62" s="141"/>
      <c r="T62" s="141"/>
      <c r="U62" s="141"/>
      <c r="V62" s="172"/>
      <c r="W62" s="146"/>
      <c r="X62" s="146"/>
      <c r="Y62" s="146"/>
      <c r="Z62" s="146"/>
      <c r="AA62" s="146"/>
      <c r="AB62" s="146"/>
      <c r="AC62" s="146"/>
      <c r="AD62" s="146"/>
      <c r="AE62" s="146"/>
      <c r="AF62" s="146"/>
      <c r="AG62" s="146"/>
    </row>
    <row r="63" spans="1:33" ht="30" customHeight="1">
      <c r="A63" s="131" t="s">
        <v>123</v>
      </c>
      <c r="B63" s="139">
        <v>2026</v>
      </c>
      <c r="C63" s="140" t="s">
        <v>882</v>
      </c>
      <c r="D63" s="142" t="s">
        <v>125</v>
      </c>
      <c r="E63" s="141" t="s">
        <v>883</v>
      </c>
      <c r="F63" s="141" t="s">
        <v>884</v>
      </c>
      <c r="G63" s="142" t="s">
        <v>887</v>
      </c>
      <c r="H63" s="141" t="s">
        <v>888</v>
      </c>
      <c r="I63" s="142" t="s">
        <v>136</v>
      </c>
      <c r="J63" s="142" t="s">
        <v>891</v>
      </c>
      <c r="K63" s="141" t="s">
        <v>7449</v>
      </c>
      <c r="L63" s="141">
        <v>1015464011</v>
      </c>
      <c r="M63" s="142" t="s">
        <v>894</v>
      </c>
      <c r="N63" s="143">
        <v>46038</v>
      </c>
      <c r="O63" s="143">
        <v>46038</v>
      </c>
      <c r="P63" s="144">
        <v>63844000</v>
      </c>
      <c r="Q63" s="141"/>
      <c r="R63" s="141"/>
      <c r="S63" s="141"/>
      <c r="T63" s="141"/>
      <c r="U63" s="141"/>
      <c r="V63" s="172"/>
      <c r="W63" s="146"/>
      <c r="X63" s="146"/>
      <c r="Y63" s="146"/>
      <c r="Z63" s="146"/>
      <c r="AA63" s="146"/>
      <c r="AB63" s="146"/>
      <c r="AC63" s="146"/>
      <c r="AD63" s="146"/>
      <c r="AE63" s="146"/>
      <c r="AF63" s="146"/>
      <c r="AG63" s="146"/>
    </row>
    <row r="64" spans="1:33" ht="30" customHeight="1">
      <c r="A64" s="131" t="s">
        <v>123</v>
      </c>
      <c r="B64" s="139">
        <v>2026</v>
      </c>
      <c r="C64" s="140" t="s">
        <v>899</v>
      </c>
      <c r="D64" s="142" t="s">
        <v>125</v>
      </c>
      <c r="E64" s="141" t="s">
        <v>900</v>
      </c>
      <c r="F64" s="141" t="s">
        <v>901</v>
      </c>
      <c r="G64" s="142" t="s">
        <v>904</v>
      </c>
      <c r="H64" s="141" t="s">
        <v>905</v>
      </c>
      <c r="I64" s="142" t="s">
        <v>460</v>
      </c>
      <c r="J64" s="142" t="s">
        <v>908</v>
      </c>
      <c r="K64" s="141" t="s">
        <v>7449</v>
      </c>
      <c r="L64" s="141">
        <v>1019099233</v>
      </c>
      <c r="M64" s="142" t="s">
        <v>894</v>
      </c>
      <c r="N64" s="143">
        <v>46042</v>
      </c>
      <c r="O64" s="143">
        <v>46043</v>
      </c>
      <c r="P64" s="144">
        <v>55715000</v>
      </c>
      <c r="Q64" s="141"/>
      <c r="R64" s="141"/>
      <c r="S64" s="141"/>
      <c r="T64" s="141"/>
      <c r="U64" s="141"/>
      <c r="V64" s="172"/>
      <c r="W64" s="146"/>
      <c r="X64" s="146"/>
      <c r="Y64" s="146"/>
      <c r="Z64" s="146"/>
      <c r="AA64" s="146"/>
      <c r="AB64" s="146"/>
      <c r="AC64" s="146"/>
      <c r="AD64" s="146"/>
      <c r="AE64" s="146"/>
      <c r="AF64" s="146"/>
      <c r="AG64" s="146"/>
    </row>
    <row r="65" spans="1:33" ht="30" customHeight="1">
      <c r="A65" s="131" t="s">
        <v>123</v>
      </c>
      <c r="B65" s="139">
        <v>2026</v>
      </c>
      <c r="C65" s="140" t="s">
        <v>914</v>
      </c>
      <c r="D65" s="142" t="s">
        <v>125</v>
      </c>
      <c r="E65" s="141" t="s">
        <v>915</v>
      </c>
      <c r="F65" s="141" t="s">
        <v>916</v>
      </c>
      <c r="G65" s="142" t="s">
        <v>919</v>
      </c>
      <c r="H65" s="141" t="s">
        <v>920</v>
      </c>
      <c r="I65" s="142" t="s">
        <v>460</v>
      </c>
      <c r="J65" s="142" t="s">
        <v>923</v>
      </c>
      <c r="K65" s="141" t="s">
        <v>7449</v>
      </c>
      <c r="L65" s="141">
        <v>1019119765</v>
      </c>
      <c r="M65" s="142" t="s">
        <v>926</v>
      </c>
      <c r="N65" s="143">
        <v>46032</v>
      </c>
      <c r="O65" s="143">
        <v>46033</v>
      </c>
      <c r="P65" s="144">
        <v>40520000</v>
      </c>
      <c r="Q65" s="141"/>
      <c r="R65" s="141"/>
      <c r="S65" s="141"/>
      <c r="T65" s="141"/>
      <c r="U65" s="141"/>
      <c r="V65" s="172"/>
      <c r="W65" s="146"/>
      <c r="X65" s="146"/>
      <c r="Y65" s="146"/>
      <c r="Z65" s="146"/>
      <c r="AA65" s="146"/>
      <c r="AB65" s="146"/>
      <c r="AC65" s="146"/>
      <c r="AD65" s="146"/>
      <c r="AE65" s="146"/>
      <c r="AF65" s="146"/>
      <c r="AG65" s="146"/>
    </row>
    <row r="66" spans="1:33" ht="30" customHeight="1">
      <c r="A66" s="131" t="s">
        <v>123</v>
      </c>
      <c r="B66" s="139">
        <v>2026</v>
      </c>
      <c r="C66" s="140" t="s">
        <v>933</v>
      </c>
      <c r="D66" s="142" t="s">
        <v>125</v>
      </c>
      <c r="E66" s="141" t="s">
        <v>934</v>
      </c>
      <c r="F66" s="141" t="s">
        <v>935</v>
      </c>
      <c r="G66" s="142" t="s">
        <v>938</v>
      </c>
      <c r="H66" s="141" t="s">
        <v>939</v>
      </c>
      <c r="I66" s="142" t="s">
        <v>460</v>
      </c>
      <c r="J66" s="142" t="s">
        <v>942</v>
      </c>
      <c r="K66" s="141" t="s">
        <v>7449</v>
      </c>
      <c r="L66" s="141">
        <v>1015476536</v>
      </c>
      <c r="M66" s="142" t="s">
        <v>926</v>
      </c>
      <c r="N66" s="143">
        <v>46032</v>
      </c>
      <c r="O66" s="143">
        <v>46033</v>
      </c>
      <c r="P66" s="144">
        <v>24520000</v>
      </c>
      <c r="Q66" s="141"/>
      <c r="R66" s="141"/>
      <c r="S66" s="141"/>
      <c r="T66" s="141"/>
      <c r="U66" s="141"/>
      <c r="V66" s="172"/>
      <c r="W66" s="146"/>
      <c r="X66" s="146"/>
      <c r="Y66" s="146"/>
      <c r="Z66" s="146"/>
      <c r="AA66" s="146"/>
      <c r="AB66" s="146"/>
      <c r="AC66" s="146"/>
      <c r="AD66" s="146"/>
      <c r="AE66" s="146"/>
      <c r="AF66" s="146"/>
      <c r="AG66" s="146"/>
    </row>
    <row r="67" spans="1:33" ht="30" customHeight="1">
      <c r="A67" s="131" t="s">
        <v>123</v>
      </c>
      <c r="B67" s="139">
        <v>2026</v>
      </c>
      <c r="C67" s="140" t="s">
        <v>948</v>
      </c>
      <c r="D67" s="142" t="s">
        <v>125</v>
      </c>
      <c r="E67" s="141" t="s">
        <v>934</v>
      </c>
      <c r="F67" s="141" t="s">
        <v>949</v>
      </c>
      <c r="G67" s="142" t="s">
        <v>7451</v>
      </c>
      <c r="H67" s="141" t="s">
        <v>939</v>
      </c>
      <c r="I67" s="142" t="s">
        <v>460</v>
      </c>
      <c r="J67" s="142" t="s">
        <v>942</v>
      </c>
      <c r="K67" s="141" t="s">
        <v>7449</v>
      </c>
      <c r="L67" s="145">
        <v>1011080831</v>
      </c>
      <c r="M67" s="142" t="s">
        <v>926</v>
      </c>
      <c r="N67" s="143">
        <v>46032</v>
      </c>
      <c r="O67" s="143">
        <v>46034</v>
      </c>
      <c r="P67" s="144">
        <v>24520000</v>
      </c>
      <c r="Q67" s="141"/>
      <c r="R67" s="141"/>
      <c r="S67" s="141"/>
      <c r="T67" s="141"/>
      <c r="U67" s="141"/>
      <c r="V67" s="172"/>
      <c r="W67" s="146"/>
      <c r="X67" s="146"/>
      <c r="Y67" s="146"/>
      <c r="Z67" s="146"/>
      <c r="AA67" s="146"/>
      <c r="AB67" s="146"/>
      <c r="AC67" s="146"/>
      <c r="AD67" s="146"/>
      <c r="AE67" s="146"/>
      <c r="AF67" s="146"/>
      <c r="AG67" s="146"/>
    </row>
    <row r="68" spans="1:33" ht="30" customHeight="1">
      <c r="A68" s="131" t="s">
        <v>123</v>
      </c>
      <c r="B68" s="139">
        <v>2026</v>
      </c>
      <c r="C68" s="140" t="s">
        <v>958</v>
      </c>
      <c r="D68" s="142" t="s">
        <v>125</v>
      </c>
      <c r="E68" s="141" t="s">
        <v>959</v>
      </c>
      <c r="F68" s="143" t="s">
        <v>960</v>
      </c>
      <c r="G68" s="142" t="s">
        <v>7452</v>
      </c>
      <c r="H68" s="141" t="s">
        <v>964</v>
      </c>
      <c r="I68" s="142" t="s">
        <v>136</v>
      </c>
      <c r="J68" s="142" t="s">
        <v>967</v>
      </c>
      <c r="K68" s="141" t="s">
        <v>7449</v>
      </c>
      <c r="L68" s="141">
        <v>1031158759</v>
      </c>
      <c r="M68" s="142" t="s">
        <v>926</v>
      </c>
      <c r="N68" s="143">
        <v>46036</v>
      </c>
      <c r="O68" s="143">
        <v>46036</v>
      </c>
      <c r="P68" s="144">
        <v>46432000</v>
      </c>
      <c r="Q68" s="141"/>
      <c r="R68" s="141"/>
      <c r="S68" s="141"/>
      <c r="T68" s="141"/>
      <c r="U68" s="141"/>
      <c r="V68" s="172"/>
      <c r="W68" s="146"/>
      <c r="X68" s="146"/>
      <c r="Y68" s="146"/>
      <c r="Z68" s="146"/>
      <c r="AA68" s="146"/>
      <c r="AB68" s="146"/>
      <c r="AC68" s="146"/>
      <c r="AD68" s="146"/>
      <c r="AE68" s="146"/>
      <c r="AF68" s="146"/>
      <c r="AG68" s="146"/>
    </row>
    <row r="69" spans="1:33" ht="30" customHeight="1">
      <c r="A69" s="131" t="s">
        <v>123</v>
      </c>
      <c r="B69" s="139">
        <v>2026</v>
      </c>
      <c r="C69" s="140" t="s">
        <v>972</v>
      </c>
      <c r="D69" s="142" t="s">
        <v>125</v>
      </c>
      <c r="E69" s="141" t="s">
        <v>973</v>
      </c>
      <c r="F69" s="141" t="s">
        <v>974</v>
      </c>
      <c r="G69" s="142" t="s">
        <v>977</v>
      </c>
      <c r="H69" s="141" t="s">
        <v>978</v>
      </c>
      <c r="I69" s="142" t="s">
        <v>460</v>
      </c>
      <c r="J69" s="142" t="s">
        <v>981</v>
      </c>
      <c r="K69" s="141" t="s">
        <v>7449</v>
      </c>
      <c r="L69" s="141">
        <v>52489642</v>
      </c>
      <c r="M69" s="142" t="s">
        <v>985</v>
      </c>
      <c r="N69" s="143">
        <v>46032</v>
      </c>
      <c r="O69" s="143">
        <v>46033</v>
      </c>
      <c r="P69" s="144">
        <v>51062000</v>
      </c>
      <c r="Q69" s="141"/>
      <c r="R69" s="141"/>
      <c r="S69" s="141"/>
      <c r="T69" s="141"/>
      <c r="U69" s="141"/>
      <c r="V69" s="172"/>
      <c r="W69" s="146"/>
      <c r="X69" s="146"/>
      <c r="Y69" s="146"/>
      <c r="Z69" s="146"/>
      <c r="AA69" s="146"/>
      <c r="AB69" s="146"/>
      <c r="AC69" s="146"/>
      <c r="AD69" s="146"/>
      <c r="AE69" s="146"/>
      <c r="AF69" s="146"/>
      <c r="AG69" s="146"/>
    </row>
    <row r="70" spans="1:33" ht="30" customHeight="1">
      <c r="A70" s="131" t="s">
        <v>123</v>
      </c>
      <c r="B70" s="139">
        <v>2026</v>
      </c>
      <c r="C70" s="140" t="s">
        <v>991</v>
      </c>
      <c r="D70" s="142" t="s">
        <v>125</v>
      </c>
      <c r="E70" s="141" t="s">
        <v>992</v>
      </c>
      <c r="F70" s="141" t="s">
        <v>993</v>
      </c>
      <c r="G70" s="142" t="s">
        <v>996</v>
      </c>
      <c r="H70" s="141" t="s">
        <v>997</v>
      </c>
      <c r="I70" s="142" t="s">
        <v>136</v>
      </c>
      <c r="J70" s="142" t="s">
        <v>1000</v>
      </c>
      <c r="K70" s="141" t="s">
        <v>7449</v>
      </c>
      <c r="L70" s="141">
        <v>1032390087</v>
      </c>
      <c r="M70" s="142" t="s">
        <v>985</v>
      </c>
      <c r="N70" s="143">
        <v>46032</v>
      </c>
      <c r="O70" s="143">
        <v>46035</v>
      </c>
      <c r="P70" s="144">
        <v>87109000</v>
      </c>
      <c r="Q70" s="141"/>
      <c r="R70" s="141"/>
      <c r="S70" s="141"/>
      <c r="T70" s="141"/>
      <c r="U70" s="141"/>
      <c r="V70" s="172"/>
      <c r="W70" s="146"/>
      <c r="X70" s="146"/>
      <c r="Y70" s="146"/>
      <c r="Z70" s="146"/>
      <c r="AA70" s="146"/>
      <c r="AB70" s="146"/>
      <c r="AC70" s="146"/>
      <c r="AD70" s="146"/>
      <c r="AE70" s="146"/>
      <c r="AF70" s="146"/>
      <c r="AG70" s="146"/>
    </row>
    <row r="71" spans="1:33" ht="30" customHeight="1">
      <c r="A71" s="131" t="s">
        <v>123</v>
      </c>
      <c r="B71" s="139">
        <v>2026</v>
      </c>
      <c r="C71" s="140" t="s">
        <v>1004</v>
      </c>
      <c r="D71" s="142" t="s">
        <v>125</v>
      </c>
      <c r="E71" s="141" t="s">
        <v>992</v>
      </c>
      <c r="F71" s="141" t="s">
        <v>1005</v>
      </c>
      <c r="G71" s="142" t="s">
        <v>1008</v>
      </c>
      <c r="H71" s="141" t="s">
        <v>997</v>
      </c>
      <c r="I71" s="142" t="s">
        <v>136</v>
      </c>
      <c r="J71" s="142" t="s">
        <v>1010</v>
      </c>
      <c r="K71" s="141" t="s">
        <v>7449</v>
      </c>
      <c r="L71" s="141">
        <v>79602034</v>
      </c>
      <c r="M71" s="142" t="s">
        <v>985</v>
      </c>
      <c r="N71" s="143">
        <v>46032</v>
      </c>
      <c r="O71" s="143">
        <v>46033</v>
      </c>
      <c r="P71" s="144">
        <v>87109000</v>
      </c>
      <c r="Q71" s="141"/>
      <c r="R71" s="141"/>
      <c r="S71" s="141"/>
      <c r="T71" s="141"/>
      <c r="U71" s="141"/>
      <c r="V71" s="172"/>
      <c r="W71" s="146"/>
      <c r="X71" s="146"/>
      <c r="Y71" s="146"/>
      <c r="Z71" s="146"/>
      <c r="AA71" s="146"/>
      <c r="AB71" s="146"/>
      <c r="AC71" s="146"/>
      <c r="AD71" s="146"/>
      <c r="AE71" s="146"/>
      <c r="AF71" s="146"/>
      <c r="AG71" s="146"/>
    </row>
    <row r="72" spans="1:33" ht="30" customHeight="1">
      <c r="A72" s="131" t="s">
        <v>123</v>
      </c>
      <c r="B72" s="139">
        <v>2026</v>
      </c>
      <c r="C72" s="140" t="s">
        <v>1013</v>
      </c>
      <c r="D72" s="142" t="s">
        <v>125</v>
      </c>
      <c r="E72" s="141" t="s">
        <v>992</v>
      </c>
      <c r="F72" s="141" t="s">
        <v>1014</v>
      </c>
      <c r="G72" s="142" t="s">
        <v>1017</v>
      </c>
      <c r="H72" s="141" t="s">
        <v>997</v>
      </c>
      <c r="I72" s="142" t="s">
        <v>136</v>
      </c>
      <c r="J72" s="142" t="s">
        <v>1010</v>
      </c>
      <c r="K72" s="141" t="s">
        <v>7449</v>
      </c>
      <c r="L72" s="141">
        <v>1049652057</v>
      </c>
      <c r="M72" s="142" t="s">
        <v>985</v>
      </c>
      <c r="N72" s="143">
        <v>46032</v>
      </c>
      <c r="O72" s="143">
        <v>46035</v>
      </c>
      <c r="P72" s="144">
        <v>87109000</v>
      </c>
      <c r="Q72" s="141"/>
      <c r="R72" s="141"/>
      <c r="S72" s="141"/>
      <c r="T72" s="141"/>
      <c r="U72" s="141"/>
      <c r="V72" s="172"/>
      <c r="W72" s="146"/>
      <c r="X72" s="146"/>
      <c r="Y72" s="146"/>
      <c r="Z72" s="146"/>
      <c r="AA72" s="146"/>
      <c r="AB72" s="146"/>
      <c r="AC72" s="146"/>
      <c r="AD72" s="146"/>
      <c r="AE72" s="146"/>
      <c r="AF72" s="146"/>
      <c r="AG72" s="146"/>
    </row>
    <row r="73" spans="1:33" ht="30" customHeight="1">
      <c r="A73" s="131" t="s">
        <v>123</v>
      </c>
      <c r="B73" s="139">
        <v>2026</v>
      </c>
      <c r="C73" s="140" t="s">
        <v>1022</v>
      </c>
      <c r="D73" s="142" t="s">
        <v>125</v>
      </c>
      <c r="E73" s="141" t="s">
        <v>1023</v>
      </c>
      <c r="F73" s="141" t="s">
        <v>1024</v>
      </c>
      <c r="G73" s="142" t="s">
        <v>1027</v>
      </c>
      <c r="H73" s="141" t="s">
        <v>1028</v>
      </c>
      <c r="I73" s="142" t="s">
        <v>136</v>
      </c>
      <c r="J73" s="142" t="s">
        <v>1031</v>
      </c>
      <c r="K73" s="141" t="s">
        <v>7449</v>
      </c>
      <c r="L73" s="141">
        <v>1124169</v>
      </c>
      <c r="M73" s="142" t="s">
        <v>985</v>
      </c>
      <c r="N73" s="143">
        <v>46036</v>
      </c>
      <c r="O73" s="143">
        <v>46036</v>
      </c>
      <c r="P73" s="144">
        <v>87109000</v>
      </c>
      <c r="Q73" s="141"/>
      <c r="R73" s="141"/>
      <c r="S73" s="141"/>
      <c r="T73" s="141"/>
      <c r="U73" s="141"/>
      <c r="V73" s="172"/>
      <c r="W73" s="146"/>
      <c r="X73" s="146"/>
      <c r="Y73" s="146"/>
      <c r="Z73" s="146"/>
      <c r="AA73" s="146"/>
      <c r="AB73" s="146"/>
      <c r="AC73" s="146"/>
      <c r="AD73" s="146"/>
      <c r="AE73" s="146"/>
      <c r="AF73" s="146"/>
      <c r="AG73" s="146"/>
    </row>
    <row r="74" spans="1:33" ht="30" customHeight="1">
      <c r="A74" s="131" t="s">
        <v>123</v>
      </c>
      <c r="B74" s="139">
        <v>2026</v>
      </c>
      <c r="C74" s="140" t="s">
        <v>1037</v>
      </c>
      <c r="D74" s="142" t="s">
        <v>125</v>
      </c>
      <c r="E74" s="141" t="s">
        <v>1038</v>
      </c>
      <c r="F74" s="141" t="s">
        <v>1039</v>
      </c>
      <c r="G74" s="142" t="s">
        <v>1042</v>
      </c>
      <c r="H74" s="141" t="s">
        <v>1043</v>
      </c>
      <c r="I74" s="142" t="s">
        <v>136</v>
      </c>
      <c r="J74" s="142" t="s">
        <v>1046</v>
      </c>
      <c r="K74" s="141" t="s">
        <v>7449</v>
      </c>
      <c r="L74" s="141">
        <v>79053156</v>
      </c>
      <c r="M74" s="142" t="s">
        <v>1049</v>
      </c>
      <c r="N74" s="143">
        <v>46032</v>
      </c>
      <c r="O74" s="143">
        <v>46035</v>
      </c>
      <c r="P74" s="144">
        <v>72656000</v>
      </c>
      <c r="Q74" s="141"/>
      <c r="R74" s="141"/>
      <c r="S74" s="141"/>
      <c r="T74" s="141"/>
      <c r="U74" s="141"/>
      <c r="V74" s="172"/>
      <c r="W74" s="146"/>
      <c r="X74" s="146"/>
      <c r="Y74" s="146"/>
      <c r="Z74" s="146"/>
      <c r="AA74" s="146"/>
      <c r="AB74" s="146"/>
      <c r="AC74" s="146"/>
      <c r="AD74" s="146"/>
      <c r="AE74" s="146"/>
      <c r="AF74" s="146"/>
      <c r="AG74" s="146"/>
    </row>
    <row r="75" spans="1:33" ht="30" customHeight="1">
      <c r="A75" s="131" t="s">
        <v>123</v>
      </c>
      <c r="B75" s="139">
        <v>2026</v>
      </c>
      <c r="C75" s="140" t="s">
        <v>1054</v>
      </c>
      <c r="D75" s="142" t="s">
        <v>125</v>
      </c>
      <c r="E75" s="141" t="s">
        <v>1055</v>
      </c>
      <c r="F75" s="141" t="s">
        <v>1056</v>
      </c>
      <c r="G75" s="142" t="s">
        <v>1059</v>
      </c>
      <c r="H75" s="141" t="s">
        <v>1060</v>
      </c>
      <c r="I75" s="142" t="s">
        <v>136</v>
      </c>
      <c r="J75" s="142" t="s">
        <v>1063</v>
      </c>
      <c r="K75" s="141" t="s">
        <v>7449</v>
      </c>
      <c r="L75" s="141">
        <v>53006221</v>
      </c>
      <c r="M75" s="142" t="s">
        <v>1049</v>
      </c>
      <c r="N75" s="143">
        <v>46032</v>
      </c>
      <c r="O75" s="143">
        <v>46034</v>
      </c>
      <c r="P75" s="144">
        <v>63352000</v>
      </c>
      <c r="Q75" s="141"/>
      <c r="R75" s="141"/>
      <c r="S75" s="141"/>
      <c r="T75" s="141"/>
      <c r="U75" s="141"/>
      <c r="V75" s="172"/>
      <c r="W75" s="146"/>
      <c r="X75" s="146"/>
      <c r="Y75" s="146"/>
      <c r="Z75" s="146"/>
      <c r="AA75" s="146"/>
      <c r="AB75" s="146"/>
      <c r="AC75" s="146"/>
      <c r="AD75" s="146"/>
      <c r="AE75" s="146"/>
      <c r="AF75" s="146"/>
      <c r="AG75" s="146"/>
    </row>
    <row r="76" spans="1:33" ht="30" customHeight="1">
      <c r="A76" s="131" t="s">
        <v>123</v>
      </c>
      <c r="B76" s="139">
        <v>2026</v>
      </c>
      <c r="C76" s="140" t="s">
        <v>1070</v>
      </c>
      <c r="D76" s="142" t="s">
        <v>125</v>
      </c>
      <c r="E76" s="141" t="s">
        <v>1071</v>
      </c>
      <c r="F76" s="141" t="s">
        <v>1072</v>
      </c>
      <c r="G76" s="142" t="s">
        <v>1075</v>
      </c>
      <c r="H76" s="141" t="s">
        <v>1076</v>
      </c>
      <c r="I76" s="142" t="s">
        <v>136</v>
      </c>
      <c r="J76" s="142" t="s">
        <v>1079</v>
      </c>
      <c r="K76" s="141" t="s">
        <v>7449</v>
      </c>
      <c r="L76" s="141">
        <v>52503852</v>
      </c>
      <c r="M76" s="142" t="s">
        <v>1049</v>
      </c>
      <c r="N76" s="143">
        <v>46030</v>
      </c>
      <c r="O76" s="143">
        <v>46030</v>
      </c>
      <c r="P76" s="144">
        <v>63352000</v>
      </c>
      <c r="Q76" s="141"/>
      <c r="R76" s="141"/>
      <c r="S76" s="141"/>
      <c r="T76" s="141"/>
      <c r="U76" s="141"/>
      <c r="V76" s="172"/>
      <c r="W76" s="146"/>
      <c r="X76" s="146"/>
      <c r="Y76" s="146"/>
      <c r="Z76" s="146"/>
      <c r="AA76" s="146"/>
      <c r="AB76" s="146"/>
      <c r="AC76" s="146"/>
      <c r="AD76" s="146"/>
      <c r="AE76" s="146"/>
      <c r="AF76" s="146"/>
      <c r="AG76" s="146"/>
    </row>
    <row r="77" spans="1:33" ht="30" customHeight="1">
      <c r="A77" s="131" t="s">
        <v>123</v>
      </c>
      <c r="B77" s="139">
        <v>2026</v>
      </c>
      <c r="C77" s="140" t="s">
        <v>1083</v>
      </c>
      <c r="D77" s="142" t="s">
        <v>125</v>
      </c>
      <c r="E77" s="141" t="s">
        <v>1084</v>
      </c>
      <c r="F77" s="141" t="s">
        <v>1085</v>
      </c>
      <c r="G77" s="142" t="s">
        <v>1088</v>
      </c>
      <c r="H77" s="141" t="s">
        <v>1089</v>
      </c>
      <c r="I77" s="142" t="s">
        <v>136</v>
      </c>
      <c r="J77" s="142" t="s">
        <v>1092</v>
      </c>
      <c r="K77" s="141" t="s">
        <v>7449</v>
      </c>
      <c r="L77" s="141">
        <v>1030692697</v>
      </c>
      <c r="M77" s="142" t="s">
        <v>1049</v>
      </c>
      <c r="N77" s="143">
        <v>46032</v>
      </c>
      <c r="O77" s="143">
        <v>46035</v>
      </c>
      <c r="P77" s="144">
        <v>63352000</v>
      </c>
      <c r="Q77" s="141"/>
      <c r="R77" s="141"/>
      <c r="S77" s="141"/>
      <c r="T77" s="141"/>
      <c r="U77" s="141"/>
      <c r="V77" s="172"/>
      <c r="W77" s="146"/>
      <c r="X77" s="146"/>
      <c r="Y77" s="146"/>
      <c r="Z77" s="146"/>
      <c r="AA77" s="146"/>
      <c r="AB77" s="146"/>
      <c r="AC77" s="146"/>
      <c r="AD77" s="146"/>
      <c r="AE77" s="146"/>
      <c r="AF77" s="146"/>
      <c r="AG77" s="146"/>
    </row>
    <row r="78" spans="1:33" ht="30" customHeight="1">
      <c r="A78" s="131" t="s">
        <v>123</v>
      </c>
      <c r="B78" s="139">
        <v>2026</v>
      </c>
      <c r="C78" s="140" t="s">
        <v>1097</v>
      </c>
      <c r="D78" s="142" t="s">
        <v>125</v>
      </c>
      <c r="E78" s="141" t="s">
        <v>1098</v>
      </c>
      <c r="F78" s="141" t="s">
        <v>1099</v>
      </c>
      <c r="G78" s="142" t="s">
        <v>1102</v>
      </c>
      <c r="H78" s="141" t="s">
        <v>1103</v>
      </c>
      <c r="I78" s="142" t="s">
        <v>136</v>
      </c>
      <c r="J78" s="142" t="s">
        <v>1106</v>
      </c>
      <c r="K78" s="141" t="s">
        <v>7449</v>
      </c>
      <c r="L78" s="141">
        <v>1019052561</v>
      </c>
      <c r="M78" s="142" t="s">
        <v>1049</v>
      </c>
      <c r="N78" s="143">
        <v>46032</v>
      </c>
      <c r="O78" s="143">
        <v>46042</v>
      </c>
      <c r="P78" s="144">
        <v>46432000</v>
      </c>
      <c r="Q78" s="141"/>
      <c r="R78" s="141"/>
      <c r="S78" s="141"/>
      <c r="T78" s="141"/>
      <c r="U78" s="141"/>
      <c r="V78" s="172"/>
      <c r="W78" s="146"/>
      <c r="X78" s="146"/>
      <c r="Y78" s="146"/>
      <c r="Z78" s="146"/>
      <c r="AA78" s="146"/>
      <c r="AB78" s="146"/>
      <c r="AC78" s="146"/>
      <c r="AD78" s="146"/>
      <c r="AE78" s="146"/>
      <c r="AF78" s="146"/>
      <c r="AG78" s="146"/>
    </row>
    <row r="79" spans="1:33" ht="30" customHeight="1">
      <c r="A79" s="131" t="s">
        <v>123</v>
      </c>
      <c r="B79" s="139">
        <v>2026</v>
      </c>
      <c r="C79" s="140" t="s">
        <v>1111</v>
      </c>
      <c r="D79" s="150" t="s">
        <v>1112</v>
      </c>
      <c r="E79" s="141" t="s">
        <v>1113</v>
      </c>
      <c r="F79" s="141" t="s">
        <v>1114</v>
      </c>
      <c r="G79" s="142" t="s">
        <v>1117</v>
      </c>
      <c r="H79" s="141" t="s">
        <v>1118</v>
      </c>
      <c r="I79" s="142" t="s">
        <v>136</v>
      </c>
      <c r="J79" s="142" t="s">
        <v>1121</v>
      </c>
      <c r="K79" s="141" t="s">
        <v>7449</v>
      </c>
      <c r="L79" s="141">
        <v>79939839</v>
      </c>
      <c r="M79" s="142" t="s">
        <v>1049</v>
      </c>
      <c r="N79" s="143">
        <v>46033</v>
      </c>
      <c r="O79" s="143">
        <v>46035</v>
      </c>
      <c r="P79" s="144">
        <v>46432000</v>
      </c>
      <c r="Q79" s="141"/>
      <c r="R79" s="141"/>
      <c r="S79" s="141"/>
      <c r="T79" s="141"/>
      <c r="U79" s="141"/>
      <c r="V79" s="172"/>
      <c r="W79" s="146"/>
      <c r="X79" s="146"/>
      <c r="Y79" s="146"/>
      <c r="Z79" s="146"/>
      <c r="AA79" s="146"/>
      <c r="AB79" s="146"/>
      <c r="AC79" s="146"/>
      <c r="AD79" s="146"/>
      <c r="AE79" s="146"/>
      <c r="AF79" s="146"/>
      <c r="AG79" s="146"/>
    </row>
    <row r="80" spans="1:33" ht="30" customHeight="1">
      <c r="A80" s="131" t="s">
        <v>123</v>
      </c>
      <c r="B80" s="139">
        <v>2026</v>
      </c>
      <c r="C80" s="140" t="s">
        <v>1126</v>
      </c>
      <c r="D80" s="142" t="s">
        <v>125</v>
      </c>
      <c r="E80" s="141" t="s">
        <v>1113</v>
      </c>
      <c r="F80" s="141" t="s">
        <v>1127</v>
      </c>
      <c r="G80" s="142" t="s">
        <v>1130</v>
      </c>
      <c r="H80" s="141" t="s">
        <v>1118</v>
      </c>
      <c r="I80" s="142" t="s">
        <v>136</v>
      </c>
      <c r="J80" s="142" t="s">
        <v>1121</v>
      </c>
      <c r="K80" s="141" t="s">
        <v>7449</v>
      </c>
      <c r="L80" s="141">
        <v>1000378752</v>
      </c>
      <c r="M80" s="142" t="s">
        <v>1049</v>
      </c>
      <c r="N80" s="143">
        <v>46033</v>
      </c>
      <c r="O80" s="143">
        <v>46035</v>
      </c>
      <c r="P80" s="144">
        <v>46432000</v>
      </c>
      <c r="Q80" s="141"/>
      <c r="R80" s="141"/>
      <c r="S80" s="141"/>
      <c r="T80" s="141"/>
      <c r="U80" s="141"/>
      <c r="V80" s="172"/>
      <c r="W80" s="146"/>
      <c r="X80" s="146"/>
      <c r="Y80" s="146"/>
      <c r="Z80" s="146"/>
      <c r="AA80" s="146"/>
      <c r="AB80" s="146"/>
      <c r="AC80" s="146"/>
      <c r="AD80" s="146"/>
      <c r="AE80" s="146"/>
      <c r="AF80" s="146"/>
      <c r="AG80" s="146"/>
    </row>
    <row r="81" spans="1:33" ht="30" customHeight="1">
      <c r="A81" s="131" t="s">
        <v>123</v>
      </c>
      <c r="B81" s="139">
        <v>2026</v>
      </c>
      <c r="C81" s="140" t="s">
        <v>1136</v>
      </c>
      <c r="D81" s="142" t="s">
        <v>125</v>
      </c>
      <c r="E81" s="141" t="s">
        <v>1113</v>
      </c>
      <c r="F81" s="141" t="s">
        <v>1137</v>
      </c>
      <c r="G81" s="142" t="s">
        <v>1140</v>
      </c>
      <c r="H81" s="141" t="s">
        <v>1118</v>
      </c>
      <c r="I81" s="142" t="s">
        <v>136</v>
      </c>
      <c r="J81" s="142" t="s">
        <v>1142</v>
      </c>
      <c r="K81" s="141" t="s">
        <v>7449</v>
      </c>
      <c r="L81" s="141">
        <v>80829029</v>
      </c>
      <c r="M81" s="142" t="s">
        <v>1049</v>
      </c>
      <c r="N81" s="143">
        <v>46033</v>
      </c>
      <c r="O81" s="143">
        <v>46035</v>
      </c>
      <c r="P81" s="144">
        <v>46432000</v>
      </c>
      <c r="Q81" s="141"/>
      <c r="R81" s="141"/>
      <c r="S81" s="141"/>
      <c r="T81" s="141"/>
      <c r="U81" s="141"/>
      <c r="V81" s="172"/>
      <c r="W81" s="146"/>
      <c r="X81" s="146"/>
      <c r="Y81" s="146"/>
      <c r="Z81" s="146"/>
      <c r="AA81" s="146"/>
      <c r="AB81" s="146"/>
      <c r="AC81" s="146"/>
      <c r="AD81" s="146"/>
      <c r="AE81" s="146"/>
      <c r="AF81" s="146"/>
      <c r="AG81" s="146"/>
    </row>
    <row r="82" spans="1:33" ht="30" customHeight="1">
      <c r="A82" s="131" t="s">
        <v>123</v>
      </c>
      <c r="B82" s="139">
        <v>2026</v>
      </c>
      <c r="C82" s="140" t="s">
        <v>1146</v>
      </c>
      <c r="D82" s="142" t="s">
        <v>125</v>
      </c>
      <c r="E82" s="141" t="s">
        <v>1147</v>
      </c>
      <c r="F82" s="141" t="s">
        <v>1148</v>
      </c>
      <c r="G82" s="142" t="s">
        <v>1151</v>
      </c>
      <c r="H82" s="141" t="s">
        <v>1152</v>
      </c>
      <c r="I82" s="142" t="s">
        <v>136</v>
      </c>
      <c r="J82" s="142" t="s">
        <v>1155</v>
      </c>
      <c r="K82" s="141" t="s">
        <v>7449</v>
      </c>
      <c r="L82" s="141">
        <v>46386139</v>
      </c>
      <c r="M82" s="142" t="s">
        <v>1049</v>
      </c>
      <c r="N82" s="143">
        <v>46035</v>
      </c>
      <c r="O82" s="143">
        <v>46036</v>
      </c>
      <c r="P82" s="144">
        <v>46432000</v>
      </c>
      <c r="Q82" s="141"/>
      <c r="R82" s="141"/>
      <c r="S82" s="141"/>
      <c r="T82" s="141"/>
      <c r="U82" s="141"/>
      <c r="V82" s="172"/>
      <c r="W82" s="146"/>
      <c r="X82" s="146"/>
      <c r="Y82" s="146"/>
      <c r="Z82" s="146"/>
      <c r="AA82" s="146"/>
      <c r="AB82" s="146"/>
      <c r="AC82" s="146"/>
      <c r="AD82" s="146"/>
      <c r="AE82" s="146"/>
      <c r="AF82" s="146"/>
      <c r="AG82" s="146"/>
    </row>
    <row r="83" spans="1:33" ht="30" customHeight="1">
      <c r="A83" s="131" t="s">
        <v>123</v>
      </c>
      <c r="B83" s="139">
        <v>2026</v>
      </c>
      <c r="C83" s="140" t="s">
        <v>1160</v>
      </c>
      <c r="D83" s="142" t="s">
        <v>125</v>
      </c>
      <c r="E83" s="141" t="s">
        <v>1147</v>
      </c>
      <c r="F83" s="141" t="s">
        <v>1161</v>
      </c>
      <c r="G83" s="142" t="s">
        <v>1164</v>
      </c>
      <c r="H83" s="141" t="s">
        <v>1152</v>
      </c>
      <c r="I83" s="142" t="s">
        <v>136</v>
      </c>
      <c r="J83" s="142" t="s">
        <v>1155</v>
      </c>
      <c r="K83" s="141" t="s">
        <v>7449</v>
      </c>
      <c r="L83" s="141">
        <v>1022325145</v>
      </c>
      <c r="M83" s="142" t="s">
        <v>1049</v>
      </c>
      <c r="N83" s="143">
        <v>46035</v>
      </c>
      <c r="O83" s="143">
        <v>46036</v>
      </c>
      <c r="P83" s="144">
        <v>46432000</v>
      </c>
      <c r="Q83" s="141"/>
      <c r="R83" s="141"/>
      <c r="S83" s="141"/>
      <c r="T83" s="141"/>
      <c r="U83" s="141"/>
      <c r="V83" s="172"/>
      <c r="W83" s="146"/>
      <c r="X83" s="146"/>
      <c r="Y83" s="146"/>
      <c r="Z83" s="146"/>
      <c r="AA83" s="146"/>
      <c r="AB83" s="146"/>
      <c r="AC83" s="146"/>
      <c r="AD83" s="146"/>
      <c r="AE83" s="146"/>
      <c r="AF83" s="146"/>
      <c r="AG83" s="146"/>
    </row>
    <row r="84" spans="1:33" ht="30" customHeight="1">
      <c r="A84" s="131" t="s">
        <v>123</v>
      </c>
      <c r="B84" s="139">
        <v>2026</v>
      </c>
      <c r="C84" s="140" t="s">
        <v>1169</v>
      </c>
      <c r="D84" s="142" t="s">
        <v>125</v>
      </c>
      <c r="E84" s="141" t="s">
        <v>1147</v>
      </c>
      <c r="F84" s="141" t="s">
        <v>1170</v>
      </c>
      <c r="G84" s="142" t="s">
        <v>1173</v>
      </c>
      <c r="H84" s="141" t="s">
        <v>1152</v>
      </c>
      <c r="I84" s="142" t="s">
        <v>136</v>
      </c>
      <c r="J84" s="142" t="s">
        <v>1155</v>
      </c>
      <c r="K84" s="141" t="s">
        <v>7449</v>
      </c>
      <c r="L84" s="141">
        <v>1014200533</v>
      </c>
      <c r="M84" s="142" t="s">
        <v>1049</v>
      </c>
      <c r="N84" s="143">
        <v>46035</v>
      </c>
      <c r="O84" s="143">
        <v>46036</v>
      </c>
      <c r="P84" s="144">
        <v>46432000</v>
      </c>
      <c r="Q84" s="141"/>
      <c r="R84" s="141"/>
      <c r="S84" s="141"/>
      <c r="T84" s="141"/>
      <c r="U84" s="141"/>
      <c r="V84" s="172"/>
      <c r="W84" s="146"/>
      <c r="X84" s="146"/>
      <c r="Y84" s="146"/>
      <c r="Z84" s="146"/>
      <c r="AA84" s="146"/>
      <c r="AB84" s="146"/>
      <c r="AC84" s="146"/>
      <c r="AD84" s="146"/>
      <c r="AE84" s="146"/>
      <c r="AF84" s="146"/>
      <c r="AG84" s="146"/>
    </row>
    <row r="85" spans="1:33" ht="30" customHeight="1">
      <c r="A85" s="131" t="s">
        <v>123</v>
      </c>
      <c r="B85" s="139">
        <v>2026</v>
      </c>
      <c r="C85" s="140" t="s">
        <v>1179</v>
      </c>
      <c r="D85" s="142" t="s">
        <v>125</v>
      </c>
      <c r="E85" s="141" t="s">
        <v>1180</v>
      </c>
      <c r="F85" s="141" t="s">
        <v>1181</v>
      </c>
      <c r="G85" s="142" t="s">
        <v>1184</v>
      </c>
      <c r="H85" s="141" t="s">
        <v>1185</v>
      </c>
      <c r="I85" s="142" t="s">
        <v>136</v>
      </c>
      <c r="J85" s="142" t="s">
        <v>1188</v>
      </c>
      <c r="K85" s="141" t="s">
        <v>7449</v>
      </c>
      <c r="L85" s="141">
        <v>1013639105</v>
      </c>
      <c r="M85" s="142" t="s">
        <v>1049</v>
      </c>
      <c r="N85" s="143">
        <v>46035</v>
      </c>
      <c r="O85" s="143">
        <v>46036</v>
      </c>
      <c r="P85" s="144">
        <v>46432000</v>
      </c>
      <c r="Q85" s="141"/>
      <c r="R85" s="141"/>
      <c r="S85" s="141"/>
      <c r="T85" s="141"/>
      <c r="U85" s="141"/>
      <c r="V85" s="172"/>
      <c r="W85" s="146"/>
      <c r="X85" s="146"/>
      <c r="Y85" s="146"/>
      <c r="Z85" s="146"/>
      <c r="AA85" s="146"/>
      <c r="AB85" s="146"/>
      <c r="AC85" s="146"/>
      <c r="AD85" s="146"/>
      <c r="AE85" s="146"/>
      <c r="AF85" s="146"/>
      <c r="AG85" s="146"/>
    </row>
    <row r="86" spans="1:33" ht="30" customHeight="1">
      <c r="A86" s="131" t="s">
        <v>123</v>
      </c>
      <c r="B86" s="139">
        <v>2026</v>
      </c>
      <c r="C86" s="140" t="s">
        <v>1194</v>
      </c>
      <c r="D86" s="142" t="s">
        <v>125</v>
      </c>
      <c r="E86" s="141" t="s">
        <v>1180</v>
      </c>
      <c r="F86" s="141" t="s">
        <v>1195</v>
      </c>
      <c r="G86" s="142" t="s">
        <v>1198</v>
      </c>
      <c r="H86" s="141" t="s">
        <v>1185</v>
      </c>
      <c r="I86" s="142" t="s">
        <v>136</v>
      </c>
      <c r="J86" s="142" t="s">
        <v>1188</v>
      </c>
      <c r="K86" s="141" t="s">
        <v>7449</v>
      </c>
      <c r="L86" s="141">
        <v>52736698</v>
      </c>
      <c r="M86" s="142" t="s">
        <v>1049</v>
      </c>
      <c r="N86" s="143">
        <v>46035</v>
      </c>
      <c r="O86" s="143">
        <v>46036</v>
      </c>
      <c r="P86" s="144">
        <v>46432000</v>
      </c>
      <c r="Q86" s="141"/>
      <c r="R86" s="141"/>
      <c r="S86" s="141"/>
      <c r="T86" s="141"/>
      <c r="U86" s="141"/>
      <c r="V86" s="172"/>
      <c r="W86" s="146"/>
      <c r="X86" s="146"/>
      <c r="Y86" s="146"/>
      <c r="Z86" s="146"/>
      <c r="AA86" s="146"/>
      <c r="AB86" s="146"/>
      <c r="AC86" s="146"/>
      <c r="AD86" s="146"/>
      <c r="AE86" s="146"/>
      <c r="AF86" s="146"/>
      <c r="AG86" s="146"/>
    </row>
    <row r="87" spans="1:33" ht="30" customHeight="1">
      <c r="A87" s="131" t="s">
        <v>123</v>
      </c>
      <c r="B87" s="139">
        <v>2026</v>
      </c>
      <c r="C87" s="140" t="s">
        <v>1205</v>
      </c>
      <c r="D87" s="142" t="s">
        <v>125</v>
      </c>
      <c r="E87" s="141" t="s">
        <v>1180</v>
      </c>
      <c r="F87" s="141" t="s">
        <v>1206</v>
      </c>
      <c r="G87" s="142" t="s">
        <v>1209</v>
      </c>
      <c r="H87" s="141" t="s">
        <v>1185</v>
      </c>
      <c r="I87" s="142" t="s">
        <v>136</v>
      </c>
      <c r="J87" s="142" t="s">
        <v>1188</v>
      </c>
      <c r="K87" s="141" t="s">
        <v>7449</v>
      </c>
      <c r="L87" s="141">
        <v>1023029852</v>
      </c>
      <c r="M87" s="142" t="s">
        <v>1049</v>
      </c>
      <c r="N87" s="143">
        <v>46035</v>
      </c>
      <c r="O87" s="143">
        <v>46036</v>
      </c>
      <c r="P87" s="144">
        <v>46432000</v>
      </c>
      <c r="Q87" s="141"/>
      <c r="R87" s="141"/>
      <c r="S87" s="141"/>
      <c r="T87" s="141"/>
      <c r="U87" s="141"/>
      <c r="V87" s="172"/>
      <c r="W87" s="146"/>
      <c r="X87" s="146"/>
      <c r="Y87" s="146"/>
      <c r="Z87" s="146"/>
      <c r="AA87" s="146"/>
      <c r="AB87" s="146"/>
      <c r="AC87" s="146"/>
      <c r="AD87" s="146"/>
      <c r="AE87" s="146"/>
      <c r="AF87" s="146"/>
      <c r="AG87" s="146"/>
    </row>
    <row r="88" spans="1:33" ht="30" customHeight="1">
      <c r="A88" s="131" t="s">
        <v>123</v>
      </c>
      <c r="B88" s="139">
        <v>2026</v>
      </c>
      <c r="C88" s="140" t="s">
        <v>1215</v>
      </c>
      <c r="D88" s="142" t="s">
        <v>125</v>
      </c>
      <c r="E88" s="141" t="s">
        <v>1180</v>
      </c>
      <c r="F88" s="141" t="s">
        <v>1216</v>
      </c>
      <c r="G88" s="142" t="s">
        <v>1219</v>
      </c>
      <c r="H88" s="141" t="s">
        <v>1185</v>
      </c>
      <c r="I88" s="142" t="s">
        <v>136</v>
      </c>
      <c r="J88" s="142" t="s">
        <v>1188</v>
      </c>
      <c r="K88" s="141" t="s">
        <v>7449</v>
      </c>
      <c r="L88" s="141">
        <v>1032492446</v>
      </c>
      <c r="M88" s="142" t="s">
        <v>1049</v>
      </c>
      <c r="N88" s="143">
        <v>46035</v>
      </c>
      <c r="O88" s="143">
        <v>46036</v>
      </c>
      <c r="P88" s="144">
        <v>46432000</v>
      </c>
      <c r="Q88" s="141"/>
      <c r="R88" s="141"/>
      <c r="S88" s="141"/>
      <c r="T88" s="141"/>
      <c r="U88" s="141"/>
      <c r="V88" s="172"/>
      <c r="W88" s="146"/>
      <c r="X88" s="146"/>
      <c r="Y88" s="146"/>
      <c r="Z88" s="146"/>
      <c r="AA88" s="146"/>
      <c r="AB88" s="146"/>
      <c r="AC88" s="146"/>
      <c r="AD88" s="146"/>
      <c r="AE88" s="146"/>
      <c r="AF88" s="146"/>
      <c r="AG88" s="146"/>
    </row>
    <row r="89" spans="1:33" ht="30" customHeight="1">
      <c r="A89" s="131" t="s">
        <v>123</v>
      </c>
      <c r="B89" s="139">
        <v>2026</v>
      </c>
      <c r="C89" s="140" t="s">
        <v>1224</v>
      </c>
      <c r="D89" s="142" t="s">
        <v>125</v>
      </c>
      <c r="E89" s="141" t="s">
        <v>1180</v>
      </c>
      <c r="F89" s="141" t="s">
        <v>1225</v>
      </c>
      <c r="G89" s="142" t="s">
        <v>1228</v>
      </c>
      <c r="H89" s="141" t="s">
        <v>1185</v>
      </c>
      <c r="I89" s="142" t="s">
        <v>136</v>
      </c>
      <c r="J89" s="142" t="s">
        <v>1188</v>
      </c>
      <c r="K89" s="141" t="s">
        <v>7449</v>
      </c>
      <c r="L89" s="141">
        <v>22501932</v>
      </c>
      <c r="M89" s="142" t="s">
        <v>1049</v>
      </c>
      <c r="N89" s="143">
        <v>46035</v>
      </c>
      <c r="O89" s="143">
        <v>46036</v>
      </c>
      <c r="P89" s="144">
        <v>46432000</v>
      </c>
      <c r="Q89" s="141"/>
      <c r="R89" s="141"/>
      <c r="S89" s="141"/>
      <c r="T89" s="141"/>
      <c r="U89" s="141"/>
      <c r="V89" s="172"/>
      <c r="W89" s="146"/>
      <c r="X89" s="146"/>
      <c r="Y89" s="146"/>
      <c r="Z89" s="146"/>
      <c r="AA89" s="146"/>
      <c r="AB89" s="146"/>
      <c r="AC89" s="146"/>
      <c r="AD89" s="146"/>
      <c r="AE89" s="146"/>
      <c r="AF89" s="146"/>
      <c r="AG89" s="146"/>
    </row>
    <row r="90" spans="1:33" ht="30" customHeight="1">
      <c r="A90" s="131" t="s">
        <v>123</v>
      </c>
      <c r="B90" s="139">
        <v>2026</v>
      </c>
      <c r="C90" s="140" t="s">
        <v>1233</v>
      </c>
      <c r="D90" s="142" t="s">
        <v>125</v>
      </c>
      <c r="E90" s="141" t="s">
        <v>1180</v>
      </c>
      <c r="F90" s="141" t="s">
        <v>1234</v>
      </c>
      <c r="G90" s="142" t="s">
        <v>1237</v>
      </c>
      <c r="H90" s="141" t="s">
        <v>1185</v>
      </c>
      <c r="I90" s="142" t="s">
        <v>136</v>
      </c>
      <c r="J90" s="142" t="s">
        <v>1188</v>
      </c>
      <c r="K90" s="141" t="s">
        <v>7449</v>
      </c>
      <c r="L90" s="141">
        <v>1000006335</v>
      </c>
      <c r="M90" s="142" t="s">
        <v>1049</v>
      </c>
      <c r="N90" s="143">
        <v>46035</v>
      </c>
      <c r="O90" s="143">
        <v>46036</v>
      </c>
      <c r="P90" s="144">
        <v>46432000</v>
      </c>
      <c r="Q90" s="141"/>
      <c r="R90" s="141"/>
      <c r="S90" s="141"/>
      <c r="T90" s="141"/>
      <c r="U90" s="141"/>
      <c r="V90" s="172"/>
      <c r="W90" s="146"/>
      <c r="X90" s="146"/>
      <c r="Y90" s="146"/>
      <c r="Z90" s="146"/>
      <c r="AA90" s="146"/>
      <c r="AB90" s="146"/>
      <c r="AC90" s="146"/>
      <c r="AD90" s="146"/>
      <c r="AE90" s="146"/>
      <c r="AF90" s="146"/>
      <c r="AG90" s="146"/>
    </row>
    <row r="91" spans="1:33" ht="30" customHeight="1">
      <c r="A91" s="131" t="s">
        <v>123</v>
      </c>
      <c r="B91" s="139">
        <v>2026</v>
      </c>
      <c r="C91" s="140" t="s">
        <v>1242</v>
      </c>
      <c r="D91" s="142" t="s">
        <v>125</v>
      </c>
      <c r="E91" s="141" t="s">
        <v>1180</v>
      </c>
      <c r="F91" s="141" t="s">
        <v>1243</v>
      </c>
      <c r="G91" s="142" t="s">
        <v>1246</v>
      </c>
      <c r="H91" s="141" t="s">
        <v>1185</v>
      </c>
      <c r="I91" s="142" t="s">
        <v>136</v>
      </c>
      <c r="J91" s="142" t="s">
        <v>1188</v>
      </c>
      <c r="K91" s="141" t="s">
        <v>7449</v>
      </c>
      <c r="L91" s="141">
        <v>49744172</v>
      </c>
      <c r="M91" s="142" t="s">
        <v>1049</v>
      </c>
      <c r="N91" s="143">
        <v>46035</v>
      </c>
      <c r="O91" s="143">
        <v>46036</v>
      </c>
      <c r="P91" s="144">
        <v>46432000</v>
      </c>
      <c r="Q91" s="141"/>
      <c r="R91" s="141"/>
      <c r="S91" s="141"/>
      <c r="T91" s="141"/>
      <c r="U91" s="141"/>
      <c r="V91" s="172"/>
      <c r="W91" s="146"/>
      <c r="X91" s="146"/>
      <c r="Y91" s="146"/>
      <c r="Z91" s="146"/>
      <c r="AA91" s="146"/>
      <c r="AB91" s="146"/>
      <c r="AC91" s="146"/>
      <c r="AD91" s="146"/>
      <c r="AE91" s="146"/>
      <c r="AF91" s="146"/>
      <c r="AG91" s="146"/>
    </row>
    <row r="92" spans="1:33" ht="30" customHeight="1">
      <c r="A92" s="131" t="s">
        <v>123</v>
      </c>
      <c r="B92" s="139">
        <v>2026</v>
      </c>
      <c r="C92" s="140" t="s">
        <v>1252</v>
      </c>
      <c r="D92" s="142" t="s">
        <v>125</v>
      </c>
      <c r="E92" s="141" t="s">
        <v>1180</v>
      </c>
      <c r="F92" s="141" t="s">
        <v>1253</v>
      </c>
      <c r="G92" s="142" t="s">
        <v>1256</v>
      </c>
      <c r="H92" s="141" t="s">
        <v>1185</v>
      </c>
      <c r="I92" s="142" t="s">
        <v>136</v>
      </c>
      <c r="J92" s="142" t="s">
        <v>1258</v>
      </c>
      <c r="K92" s="141" t="s">
        <v>7449</v>
      </c>
      <c r="L92" s="141">
        <v>79396373</v>
      </c>
      <c r="M92" s="142" t="s">
        <v>1049</v>
      </c>
      <c r="N92" s="143">
        <v>46035</v>
      </c>
      <c r="O92" s="143">
        <v>46036</v>
      </c>
      <c r="P92" s="144">
        <v>46432000</v>
      </c>
      <c r="Q92" s="141"/>
      <c r="R92" s="141"/>
      <c r="S92" s="141"/>
      <c r="T92" s="141"/>
      <c r="U92" s="141"/>
      <c r="V92" s="172"/>
      <c r="W92" s="146"/>
      <c r="X92" s="146"/>
      <c r="Y92" s="146"/>
      <c r="Z92" s="146"/>
      <c r="AA92" s="146"/>
      <c r="AB92" s="146"/>
      <c r="AC92" s="146"/>
      <c r="AD92" s="146"/>
      <c r="AE92" s="146"/>
      <c r="AF92" s="146"/>
      <c r="AG92" s="146"/>
    </row>
    <row r="93" spans="1:33" ht="30" customHeight="1">
      <c r="A93" s="131" t="s">
        <v>123</v>
      </c>
      <c r="B93" s="139">
        <v>2026</v>
      </c>
      <c r="C93" s="140" t="s">
        <v>1262</v>
      </c>
      <c r="D93" s="142" t="s">
        <v>125</v>
      </c>
      <c r="E93" s="141" t="s">
        <v>1180</v>
      </c>
      <c r="F93" s="141" t="s">
        <v>1263</v>
      </c>
      <c r="G93" s="142" t="s">
        <v>1266</v>
      </c>
      <c r="H93" s="141" t="s">
        <v>1185</v>
      </c>
      <c r="I93" s="142" t="s">
        <v>136</v>
      </c>
      <c r="J93" s="142" t="s">
        <v>1258</v>
      </c>
      <c r="K93" s="141" t="s">
        <v>7449</v>
      </c>
      <c r="L93" s="141">
        <v>1002526340</v>
      </c>
      <c r="M93" s="142" t="s">
        <v>1049</v>
      </c>
      <c r="N93" s="143">
        <v>46035</v>
      </c>
      <c r="O93" s="143">
        <v>46036</v>
      </c>
      <c r="P93" s="144">
        <v>46432000</v>
      </c>
      <c r="Q93" s="141" t="s">
        <v>303</v>
      </c>
      <c r="R93" s="143">
        <v>46045</v>
      </c>
      <c r="S93" s="141" t="s">
        <v>1272</v>
      </c>
      <c r="T93" s="141">
        <v>1065013583</v>
      </c>
      <c r="U93" s="141">
        <v>3014257564</v>
      </c>
      <c r="V93" s="172" t="s">
        <v>1273</v>
      </c>
      <c r="W93" s="146">
        <v>46062</v>
      </c>
      <c r="X93" s="146" t="s">
        <v>1274</v>
      </c>
      <c r="Y93" s="146">
        <v>52455112</v>
      </c>
      <c r="Z93" s="146">
        <v>3208333939</v>
      </c>
      <c r="AA93" s="146" t="s">
        <v>1275</v>
      </c>
      <c r="AB93" s="151">
        <v>46078</v>
      </c>
      <c r="AC93" s="146" t="s">
        <v>1276</v>
      </c>
      <c r="AD93" s="146">
        <v>98338266</v>
      </c>
      <c r="AE93" s="146">
        <v>3167521147</v>
      </c>
      <c r="AF93" s="146" t="s">
        <v>1277</v>
      </c>
      <c r="AG93" s="146"/>
    </row>
    <row r="94" spans="1:33" ht="30" customHeight="1">
      <c r="A94" s="131" t="s">
        <v>123</v>
      </c>
      <c r="B94" s="139">
        <v>2026</v>
      </c>
      <c r="C94" s="140" t="s">
        <v>1278</v>
      </c>
      <c r="D94" s="142" t="s">
        <v>125</v>
      </c>
      <c r="E94" s="141" t="s">
        <v>1180</v>
      </c>
      <c r="F94" s="141" t="s">
        <v>1279</v>
      </c>
      <c r="G94" s="142" t="s">
        <v>7453</v>
      </c>
      <c r="H94" s="141" t="s">
        <v>1185</v>
      </c>
      <c r="I94" s="142" t="s">
        <v>136</v>
      </c>
      <c r="J94" s="142" t="s">
        <v>1188</v>
      </c>
      <c r="K94" s="141" t="s">
        <v>7449</v>
      </c>
      <c r="L94" s="141">
        <v>1014195559</v>
      </c>
      <c r="M94" s="142" t="s">
        <v>1049</v>
      </c>
      <c r="N94" s="143">
        <v>46035</v>
      </c>
      <c r="O94" s="143">
        <v>46036</v>
      </c>
      <c r="P94" s="144">
        <v>46432000</v>
      </c>
      <c r="Q94" s="141"/>
      <c r="R94" s="141"/>
      <c r="S94" s="141"/>
      <c r="T94" s="141"/>
      <c r="U94" s="141"/>
      <c r="V94" s="172"/>
      <c r="W94" s="146"/>
      <c r="X94" s="146"/>
      <c r="Y94" s="146"/>
      <c r="Z94" s="146"/>
      <c r="AA94" s="146"/>
      <c r="AB94" s="146"/>
      <c r="AC94" s="146"/>
      <c r="AD94" s="146"/>
      <c r="AE94" s="146"/>
      <c r="AF94" s="146"/>
      <c r="AG94" s="146"/>
    </row>
    <row r="95" spans="1:33" ht="30" customHeight="1">
      <c r="A95" s="131" t="s">
        <v>123</v>
      </c>
      <c r="B95" s="139">
        <v>2026</v>
      </c>
      <c r="C95" s="140" t="s">
        <v>1287</v>
      </c>
      <c r="D95" s="142" t="s">
        <v>125</v>
      </c>
      <c r="E95" s="141" t="s">
        <v>1180</v>
      </c>
      <c r="F95" s="141" t="s">
        <v>1288</v>
      </c>
      <c r="G95" s="142" t="s">
        <v>1291</v>
      </c>
      <c r="H95" s="141" t="s">
        <v>1185</v>
      </c>
      <c r="I95" s="142" t="s">
        <v>136</v>
      </c>
      <c r="J95" s="142" t="s">
        <v>1188</v>
      </c>
      <c r="K95" s="141" t="s">
        <v>7449</v>
      </c>
      <c r="L95" s="141">
        <v>1085101057</v>
      </c>
      <c r="M95" s="142" t="s">
        <v>1049</v>
      </c>
      <c r="N95" s="143">
        <v>46035</v>
      </c>
      <c r="O95" s="143">
        <v>46036</v>
      </c>
      <c r="P95" s="144">
        <v>46432000</v>
      </c>
      <c r="Q95" s="141"/>
      <c r="R95" s="141"/>
      <c r="S95" s="141"/>
      <c r="T95" s="141"/>
      <c r="U95" s="141"/>
      <c r="V95" s="172"/>
      <c r="W95" s="146"/>
      <c r="X95" s="146"/>
      <c r="Y95" s="146"/>
      <c r="Z95" s="146"/>
      <c r="AA95" s="146"/>
      <c r="AB95" s="146"/>
      <c r="AC95" s="146"/>
      <c r="AD95" s="146"/>
      <c r="AE95" s="146"/>
      <c r="AF95" s="146"/>
      <c r="AG95" s="146"/>
    </row>
    <row r="96" spans="1:33" ht="30" customHeight="1">
      <c r="A96" s="131" t="s">
        <v>123</v>
      </c>
      <c r="B96" s="139">
        <v>2026</v>
      </c>
      <c r="C96" s="140" t="s">
        <v>1296</v>
      </c>
      <c r="D96" s="142" t="s">
        <v>125</v>
      </c>
      <c r="E96" s="141" t="s">
        <v>1180</v>
      </c>
      <c r="F96" s="141" t="s">
        <v>1297</v>
      </c>
      <c r="G96" s="142" t="s">
        <v>1300</v>
      </c>
      <c r="H96" s="141" t="s">
        <v>1185</v>
      </c>
      <c r="I96" s="142" t="s">
        <v>136</v>
      </c>
      <c r="J96" s="142" t="s">
        <v>1258</v>
      </c>
      <c r="K96" s="141" t="s">
        <v>7449</v>
      </c>
      <c r="L96" s="141">
        <v>1098770452</v>
      </c>
      <c r="M96" s="142" t="s">
        <v>1049</v>
      </c>
      <c r="N96" s="143">
        <v>46035</v>
      </c>
      <c r="O96" s="143">
        <v>46036</v>
      </c>
      <c r="P96" s="144">
        <v>46432000</v>
      </c>
      <c r="Q96" s="141"/>
      <c r="R96" s="141"/>
      <c r="S96" s="141"/>
      <c r="T96" s="141"/>
      <c r="U96" s="141"/>
      <c r="V96" s="172"/>
      <c r="W96" s="146"/>
      <c r="X96" s="146"/>
      <c r="Y96" s="146"/>
      <c r="Z96" s="146"/>
      <c r="AA96" s="146"/>
      <c r="AB96" s="146"/>
      <c r="AC96" s="146"/>
      <c r="AD96" s="146"/>
      <c r="AE96" s="146"/>
      <c r="AF96" s="146"/>
      <c r="AG96" s="146"/>
    </row>
    <row r="97" spans="1:33" ht="30" customHeight="1">
      <c r="A97" s="131" t="s">
        <v>123</v>
      </c>
      <c r="B97" s="139">
        <v>2026</v>
      </c>
      <c r="C97" s="140" t="s">
        <v>1304</v>
      </c>
      <c r="D97" s="142" t="s">
        <v>125</v>
      </c>
      <c r="E97" s="141" t="s">
        <v>1305</v>
      </c>
      <c r="F97" s="141" t="s">
        <v>1306</v>
      </c>
      <c r="G97" s="142" t="s">
        <v>1309</v>
      </c>
      <c r="H97" s="141" t="s">
        <v>1310</v>
      </c>
      <c r="I97" s="142" t="s">
        <v>460</v>
      </c>
      <c r="J97" s="142" t="s">
        <v>1313</v>
      </c>
      <c r="K97" s="141" t="s">
        <v>7449</v>
      </c>
      <c r="L97" s="141">
        <v>51794695</v>
      </c>
      <c r="M97" s="142" t="s">
        <v>1049</v>
      </c>
      <c r="N97" s="143">
        <v>46032</v>
      </c>
      <c r="O97" s="143">
        <v>46035</v>
      </c>
      <c r="P97" s="144">
        <v>24520000</v>
      </c>
      <c r="Q97" s="141"/>
      <c r="R97" s="141"/>
      <c r="S97" s="141"/>
      <c r="T97" s="141"/>
      <c r="U97" s="141"/>
      <c r="V97" s="172"/>
      <c r="W97" s="146"/>
      <c r="X97" s="146"/>
      <c r="Y97" s="146"/>
      <c r="Z97" s="146"/>
      <c r="AA97" s="146"/>
      <c r="AB97" s="146"/>
      <c r="AC97" s="146"/>
      <c r="AD97" s="146"/>
      <c r="AE97" s="146"/>
      <c r="AF97" s="146"/>
      <c r="AG97" s="146"/>
    </row>
    <row r="98" spans="1:33" ht="30" customHeight="1">
      <c r="A98" s="131" t="s">
        <v>123</v>
      </c>
      <c r="B98" s="139">
        <v>2026</v>
      </c>
      <c r="C98" s="140" t="s">
        <v>1318</v>
      </c>
      <c r="D98" s="142" t="s">
        <v>125</v>
      </c>
      <c r="E98" s="141" t="s">
        <v>1319</v>
      </c>
      <c r="F98" s="141" t="s">
        <v>1320</v>
      </c>
      <c r="G98" s="142" t="s">
        <v>1049</v>
      </c>
      <c r="H98" s="141" t="s">
        <v>1323</v>
      </c>
      <c r="I98" s="142" t="s">
        <v>136</v>
      </c>
      <c r="J98" s="142" t="s">
        <v>1326</v>
      </c>
      <c r="K98" s="141" t="s">
        <v>7449</v>
      </c>
      <c r="L98" s="141">
        <v>1010190690</v>
      </c>
      <c r="M98" s="141" t="s">
        <v>145</v>
      </c>
      <c r="N98" s="143">
        <v>46032</v>
      </c>
      <c r="O98" s="143">
        <v>46035</v>
      </c>
      <c r="P98" s="144">
        <v>118976000</v>
      </c>
      <c r="Q98" s="141"/>
      <c r="R98" s="141"/>
      <c r="S98" s="141"/>
      <c r="T98" s="141"/>
      <c r="U98" s="141"/>
      <c r="V98" s="172"/>
      <c r="W98" s="146"/>
      <c r="X98" s="146"/>
      <c r="Y98" s="146"/>
      <c r="Z98" s="146"/>
      <c r="AA98" s="146"/>
      <c r="AB98" s="146"/>
      <c r="AC98" s="146"/>
      <c r="AD98" s="146"/>
      <c r="AE98" s="146"/>
      <c r="AF98" s="146"/>
      <c r="AG98" s="146"/>
    </row>
    <row r="99" spans="1:33" ht="30" customHeight="1">
      <c r="A99" s="131" t="s">
        <v>123</v>
      </c>
      <c r="B99" s="139">
        <v>2026</v>
      </c>
      <c r="C99" s="141" t="s">
        <v>1331</v>
      </c>
      <c r="D99" s="142" t="s">
        <v>125</v>
      </c>
      <c r="E99" s="141" t="s">
        <v>1332</v>
      </c>
      <c r="F99" s="141" t="s">
        <v>1333</v>
      </c>
      <c r="G99" s="142" t="s">
        <v>1336</v>
      </c>
      <c r="H99" s="141" t="s">
        <v>1337</v>
      </c>
      <c r="I99" s="142" t="s">
        <v>136</v>
      </c>
      <c r="J99" s="142" t="s">
        <v>1341</v>
      </c>
      <c r="K99" s="141" t="s">
        <v>7449</v>
      </c>
      <c r="L99" s="141">
        <v>33377780</v>
      </c>
      <c r="M99" s="141" t="s">
        <v>145</v>
      </c>
      <c r="N99" s="143">
        <v>46035</v>
      </c>
      <c r="O99" s="143">
        <v>46036</v>
      </c>
      <c r="P99" s="144">
        <v>118976000</v>
      </c>
      <c r="Q99" s="141"/>
      <c r="R99" s="141"/>
      <c r="S99" s="141"/>
      <c r="T99" s="141"/>
      <c r="U99" s="141"/>
      <c r="V99" s="172"/>
      <c r="W99" s="146"/>
      <c r="X99" s="146"/>
      <c r="Y99" s="146"/>
      <c r="Z99" s="146"/>
      <c r="AA99" s="146"/>
      <c r="AB99" s="146"/>
      <c r="AC99" s="146"/>
      <c r="AD99" s="146"/>
      <c r="AE99" s="146"/>
      <c r="AF99" s="146"/>
      <c r="AG99" s="146"/>
    </row>
    <row r="100" spans="1:33" ht="30" customHeight="1">
      <c r="A100" s="131" t="s">
        <v>123</v>
      </c>
      <c r="B100" s="139">
        <v>2026</v>
      </c>
      <c r="C100" s="141" t="s">
        <v>1348</v>
      </c>
      <c r="D100" s="142" t="s">
        <v>125</v>
      </c>
      <c r="E100" s="141" t="s">
        <v>1349</v>
      </c>
      <c r="F100" s="141" t="s">
        <v>1350</v>
      </c>
      <c r="G100" s="142" t="s">
        <v>1353</v>
      </c>
      <c r="H100" s="141" t="s">
        <v>1354</v>
      </c>
      <c r="I100" s="142" t="s">
        <v>136</v>
      </c>
      <c r="J100" s="142" t="s">
        <v>1357</v>
      </c>
      <c r="K100" s="141" t="s">
        <v>7449</v>
      </c>
      <c r="L100" s="141">
        <v>1053347811</v>
      </c>
      <c r="M100" s="142" t="s">
        <v>1360</v>
      </c>
      <c r="N100" s="143">
        <v>46039</v>
      </c>
      <c r="O100" s="143">
        <v>46041</v>
      </c>
      <c r="P100" s="144">
        <v>63352000</v>
      </c>
      <c r="Q100" s="141"/>
      <c r="R100" s="141"/>
      <c r="S100" s="141"/>
      <c r="T100" s="141"/>
      <c r="U100" s="141"/>
      <c r="V100" s="172"/>
      <c r="W100" s="146"/>
      <c r="X100" s="146"/>
      <c r="Y100" s="146"/>
      <c r="Z100" s="146"/>
      <c r="AA100" s="146"/>
      <c r="AB100" s="146"/>
      <c r="AC100" s="146"/>
      <c r="AD100" s="146"/>
      <c r="AE100" s="146"/>
      <c r="AF100" s="146"/>
      <c r="AG100" s="146"/>
    </row>
    <row r="101" spans="1:33" ht="30" customHeight="1">
      <c r="A101" s="131" t="s">
        <v>123</v>
      </c>
      <c r="B101" s="139">
        <v>2026</v>
      </c>
      <c r="C101" s="141" t="s">
        <v>1364</v>
      </c>
      <c r="D101" s="142" t="s">
        <v>125</v>
      </c>
      <c r="E101" s="141" t="s">
        <v>1365</v>
      </c>
      <c r="F101" s="141" t="s">
        <v>1366</v>
      </c>
      <c r="G101" s="142" t="s">
        <v>1369</v>
      </c>
      <c r="H101" s="141" t="s">
        <v>1370</v>
      </c>
      <c r="I101" s="142" t="s">
        <v>136</v>
      </c>
      <c r="J101" s="142" t="s">
        <v>1374</v>
      </c>
      <c r="K101" s="141" t="s">
        <v>7449</v>
      </c>
      <c r="L101" s="141">
        <v>1121905594</v>
      </c>
      <c r="M101" s="142" t="s">
        <v>1360</v>
      </c>
      <c r="N101" s="143">
        <v>46032</v>
      </c>
      <c r="O101" s="143">
        <v>46034</v>
      </c>
      <c r="P101" s="144">
        <v>63352000</v>
      </c>
      <c r="Q101" s="141"/>
      <c r="R101" s="141"/>
      <c r="S101" s="141"/>
      <c r="T101" s="141"/>
      <c r="U101" s="141"/>
      <c r="V101" s="172"/>
      <c r="W101" s="146"/>
      <c r="X101" s="146"/>
      <c r="Y101" s="146"/>
      <c r="Z101" s="146"/>
      <c r="AA101" s="146"/>
      <c r="AB101" s="146"/>
      <c r="AC101" s="146"/>
      <c r="AD101" s="146"/>
      <c r="AE101" s="146"/>
      <c r="AF101" s="146"/>
      <c r="AG101" s="146"/>
    </row>
    <row r="102" spans="1:33" ht="30" customHeight="1">
      <c r="A102" s="131" t="s">
        <v>123</v>
      </c>
      <c r="B102" s="139">
        <v>2026</v>
      </c>
      <c r="C102" s="141" t="s">
        <v>1381</v>
      </c>
      <c r="D102" s="142" t="s">
        <v>125</v>
      </c>
      <c r="E102" s="141" t="s">
        <v>1382</v>
      </c>
      <c r="F102" s="141" t="s">
        <v>1383</v>
      </c>
      <c r="G102" s="142" t="s">
        <v>1386</v>
      </c>
      <c r="H102" s="141" t="s">
        <v>1387</v>
      </c>
      <c r="I102" s="142" t="s">
        <v>136</v>
      </c>
      <c r="J102" s="142" t="s">
        <v>1390</v>
      </c>
      <c r="K102" s="141" t="s">
        <v>7449</v>
      </c>
      <c r="L102" s="141">
        <v>80073055</v>
      </c>
      <c r="M102" s="142" t="s">
        <v>1360</v>
      </c>
      <c r="N102" s="143">
        <v>46032</v>
      </c>
      <c r="O102" s="143">
        <v>46033</v>
      </c>
      <c r="P102" s="144">
        <v>63352000</v>
      </c>
      <c r="Q102" s="141"/>
      <c r="R102" s="141"/>
      <c r="S102" s="141"/>
      <c r="T102" s="141"/>
      <c r="U102" s="141"/>
      <c r="V102" s="172"/>
      <c r="W102" s="146"/>
      <c r="X102" s="146"/>
      <c r="Y102" s="146"/>
      <c r="Z102" s="146"/>
      <c r="AA102" s="146"/>
      <c r="AB102" s="146"/>
      <c r="AC102" s="146"/>
      <c r="AD102" s="146"/>
      <c r="AE102" s="146"/>
      <c r="AF102" s="146"/>
      <c r="AG102" s="146"/>
    </row>
    <row r="103" spans="1:33" ht="30" customHeight="1">
      <c r="A103" s="131" t="s">
        <v>123</v>
      </c>
      <c r="B103" s="139">
        <v>2026</v>
      </c>
      <c r="C103" s="141" t="s">
        <v>1395</v>
      </c>
      <c r="D103" s="142" t="s">
        <v>125</v>
      </c>
      <c r="E103" s="141" t="s">
        <v>1396</v>
      </c>
      <c r="F103" s="141" t="s">
        <v>1397</v>
      </c>
      <c r="G103" s="142" t="s">
        <v>1400</v>
      </c>
      <c r="H103" s="141" t="s">
        <v>1401</v>
      </c>
      <c r="I103" s="142" t="s">
        <v>136</v>
      </c>
      <c r="J103" s="142" t="s">
        <v>1404</v>
      </c>
      <c r="K103" s="141" t="s">
        <v>7449</v>
      </c>
      <c r="L103" s="141">
        <v>1098695857</v>
      </c>
      <c r="M103" s="142" t="s">
        <v>1360</v>
      </c>
      <c r="N103" s="143">
        <v>46032</v>
      </c>
      <c r="O103" s="143">
        <v>46035</v>
      </c>
      <c r="P103" s="144">
        <v>63352000</v>
      </c>
      <c r="Q103" s="141"/>
      <c r="R103" s="141"/>
      <c r="S103" s="141"/>
      <c r="T103" s="141"/>
      <c r="U103" s="141"/>
      <c r="V103" s="172"/>
      <c r="W103" s="146"/>
      <c r="X103" s="146"/>
      <c r="Y103" s="146"/>
      <c r="Z103" s="146"/>
      <c r="AA103" s="146"/>
      <c r="AB103" s="146"/>
      <c r="AC103" s="146"/>
      <c r="AD103" s="146"/>
      <c r="AE103" s="146"/>
      <c r="AF103" s="146"/>
      <c r="AG103" s="146"/>
    </row>
    <row r="104" spans="1:33" ht="30" customHeight="1">
      <c r="A104" s="131" t="s">
        <v>123</v>
      </c>
      <c r="B104" s="139">
        <v>2026</v>
      </c>
      <c r="C104" s="141" t="s">
        <v>1408</v>
      </c>
      <c r="D104" s="142" t="s">
        <v>125</v>
      </c>
      <c r="E104" s="141" t="s">
        <v>1409</v>
      </c>
      <c r="F104" s="143" t="s">
        <v>1410</v>
      </c>
      <c r="G104" s="142" t="s">
        <v>1413</v>
      </c>
      <c r="H104" s="141" t="s">
        <v>1414</v>
      </c>
      <c r="I104" s="142" t="s">
        <v>136</v>
      </c>
      <c r="J104" s="142" t="s">
        <v>1417</v>
      </c>
      <c r="K104" s="141" t="s">
        <v>7449</v>
      </c>
      <c r="L104" s="141">
        <v>1022371353</v>
      </c>
      <c r="M104" s="142" t="s">
        <v>1360</v>
      </c>
      <c r="N104" s="143">
        <v>46039</v>
      </c>
      <c r="O104" s="143">
        <v>46042</v>
      </c>
      <c r="P104" s="144">
        <v>46432000</v>
      </c>
      <c r="Q104" s="141"/>
      <c r="R104" s="141"/>
      <c r="S104" s="141"/>
      <c r="T104" s="141"/>
      <c r="U104" s="141"/>
      <c r="V104" s="172"/>
      <c r="W104" s="146"/>
      <c r="X104" s="146"/>
      <c r="Y104" s="146"/>
      <c r="Z104" s="146"/>
      <c r="AA104" s="146"/>
      <c r="AB104" s="146"/>
      <c r="AC104" s="146"/>
      <c r="AD104" s="146"/>
      <c r="AE104" s="146"/>
      <c r="AF104" s="146"/>
      <c r="AG104" s="146"/>
    </row>
    <row r="105" spans="1:33" ht="30" customHeight="1">
      <c r="A105" s="131" t="s">
        <v>123</v>
      </c>
      <c r="B105" s="139">
        <v>2026</v>
      </c>
      <c r="C105" s="141" t="s">
        <v>1421</v>
      </c>
      <c r="D105" s="142" t="s">
        <v>125</v>
      </c>
      <c r="E105" s="141" t="s">
        <v>1422</v>
      </c>
      <c r="F105" s="141" t="s">
        <v>1423</v>
      </c>
      <c r="G105" s="142" t="s">
        <v>1426</v>
      </c>
      <c r="H105" s="141" t="s">
        <v>1427</v>
      </c>
      <c r="I105" s="142" t="s">
        <v>136</v>
      </c>
      <c r="J105" s="142" t="s">
        <v>1430</v>
      </c>
      <c r="K105" s="141" t="s">
        <v>7449</v>
      </c>
      <c r="L105" s="141">
        <v>1026585212</v>
      </c>
      <c r="M105" s="142" t="s">
        <v>1360</v>
      </c>
      <c r="N105" s="143">
        <v>46038</v>
      </c>
      <c r="O105" s="143">
        <v>46041</v>
      </c>
      <c r="P105" s="144">
        <v>46432000</v>
      </c>
      <c r="Q105" s="141"/>
      <c r="R105" s="141"/>
      <c r="S105" s="141"/>
      <c r="T105" s="141"/>
      <c r="U105" s="141"/>
      <c r="V105" s="172"/>
      <c r="W105" s="146"/>
      <c r="X105" s="146"/>
      <c r="Y105" s="146"/>
      <c r="Z105" s="146"/>
      <c r="AA105" s="146"/>
      <c r="AB105" s="146"/>
      <c r="AC105" s="146"/>
      <c r="AD105" s="146"/>
      <c r="AE105" s="146"/>
      <c r="AF105" s="146"/>
      <c r="AG105" s="146"/>
    </row>
    <row r="106" spans="1:33" ht="30" customHeight="1">
      <c r="A106" s="131" t="s">
        <v>123</v>
      </c>
      <c r="B106" s="139">
        <v>2026</v>
      </c>
      <c r="C106" s="141" t="s">
        <v>1434</v>
      </c>
      <c r="D106" s="142" t="s">
        <v>125</v>
      </c>
      <c r="E106" s="141" t="s">
        <v>1435</v>
      </c>
      <c r="F106" s="141" t="s">
        <v>1436</v>
      </c>
      <c r="G106" s="142" t="s">
        <v>1439</v>
      </c>
      <c r="H106" s="141" t="s">
        <v>1440</v>
      </c>
      <c r="I106" s="142" t="s">
        <v>136</v>
      </c>
      <c r="J106" s="142" t="s">
        <v>1444</v>
      </c>
      <c r="K106" s="141" t="s">
        <v>7449</v>
      </c>
      <c r="L106" s="141">
        <v>52992039</v>
      </c>
      <c r="M106" s="142" t="s">
        <v>1360</v>
      </c>
      <c r="N106" s="143">
        <v>46038</v>
      </c>
      <c r="O106" s="143">
        <v>46039</v>
      </c>
      <c r="P106" s="144">
        <v>46432000</v>
      </c>
      <c r="Q106" s="141"/>
      <c r="R106" s="141"/>
      <c r="S106" s="141"/>
      <c r="T106" s="141"/>
      <c r="U106" s="141"/>
      <c r="V106" s="172"/>
      <c r="W106" s="146"/>
      <c r="X106" s="146"/>
      <c r="Y106" s="146"/>
      <c r="Z106" s="146"/>
      <c r="AA106" s="146"/>
      <c r="AB106" s="146"/>
      <c r="AC106" s="146"/>
      <c r="AD106" s="146"/>
      <c r="AE106" s="146"/>
      <c r="AF106" s="146"/>
      <c r="AG106" s="146"/>
    </row>
    <row r="107" spans="1:33" ht="30" customHeight="1">
      <c r="A107" s="131" t="s">
        <v>123</v>
      </c>
      <c r="B107" s="139">
        <v>2026</v>
      </c>
      <c r="C107" s="141" t="s">
        <v>1452</v>
      </c>
      <c r="D107" s="142" t="s">
        <v>125</v>
      </c>
      <c r="E107" s="141" t="s">
        <v>1453</v>
      </c>
      <c r="F107" s="141" t="s">
        <v>1454</v>
      </c>
      <c r="G107" s="142" t="s">
        <v>1457</v>
      </c>
      <c r="H107" s="141" t="s">
        <v>1458</v>
      </c>
      <c r="I107" s="142" t="s">
        <v>136</v>
      </c>
      <c r="J107" s="142" t="s">
        <v>1461</v>
      </c>
      <c r="K107" s="141" t="s">
        <v>7449</v>
      </c>
      <c r="L107" s="141">
        <v>52796567</v>
      </c>
      <c r="M107" s="142" t="s">
        <v>1360</v>
      </c>
      <c r="N107" s="143">
        <v>46039</v>
      </c>
      <c r="O107" s="143">
        <v>46041</v>
      </c>
      <c r="P107" s="144">
        <v>46432000</v>
      </c>
      <c r="Q107" s="141"/>
      <c r="R107" s="141"/>
      <c r="S107" s="141"/>
      <c r="T107" s="141"/>
      <c r="U107" s="141"/>
      <c r="V107" s="172"/>
      <c r="W107" s="146"/>
      <c r="X107" s="146"/>
      <c r="Y107" s="146"/>
      <c r="Z107" s="146"/>
      <c r="AA107" s="146"/>
      <c r="AB107" s="146"/>
      <c r="AC107" s="146"/>
      <c r="AD107" s="146"/>
      <c r="AE107" s="146"/>
      <c r="AF107" s="146"/>
      <c r="AG107" s="146"/>
    </row>
    <row r="108" spans="1:33" ht="30" customHeight="1">
      <c r="A108" s="131" t="s">
        <v>123</v>
      </c>
      <c r="B108" s="139">
        <v>2026</v>
      </c>
      <c r="C108" s="141" t="s">
        <v>1468</v>
      </c>
      <c r="D108" s="142" t="s">
        <v>125</v>
      </c>
      <c r="E108" s="141" t="s">
        <v>1469</v>
      </c>
      <c r="F108" s="141" t="s">
        <v>1470</v>
      </c>
      <c r="G108" s="142" t="s">
        <v>1473</v>
      </c>
      <c r="H108" s="141" t="s">
        <v>1474</v>
      </c>
      <c r="I108" s="142" t="s">
        <v>136</v>
      </c>
      <c r="J108" s="142" t="s">
        <v>1477</v>
      </c>
      <c r="K108" s="141" t="s">
        <v>7449</v>
      </c>
      <c r="L108" s="141">
        <v>1129044844</v>
      </c>
      <c r="M108" s="142" t="s">
        <v>1360</v>
      </c>
      <c r="N108" s="143">
        <v>46040</v>
      </c>
      <c r="O108" s="143">
        <v>46041</v>
      </c>
      <c r="P108" s="144">
        <v>46432000</v>
      </c>
      <c r="Q108" s="141"/>
      <c r="R108" s="141"/>
      <c r="S108" s="141"/>
      <c r="T108" s="141"/>
      <c r="U108" s="141"/>
      <c r="V108" s="172"/>
      <c r="W108" s="146"/>
      <c r="X108" s="146"/>
      <c r="Y108" s="146"/>
      <c r="Z108" s="146"/>
      <c r="AA108" s="146"/>
      <c r="AB108" s="146"/>
      <c r="AC108" s="146"/>
      <c r="AD108" s="146"/>
      <c r="AE108" s="146"/>
      <c r="AF108" s="146"/>
      <c r="AG108" s="146"/>
    </row>
    <row r="109" spans="1:33" ht="30" customHeight="1">
      <c r="A109" s="131" t="s">
        <v>123</v>
      </c>
      <c r="B109" s="139">
        <v>2026</v>
      </c>
      <c r="C109" s="141" t="s">
        <v>1482</v>
      </c>
      <c r="D109" s="142" t="s">
        <v>125</v>
      </c>
      <c r="E109" s="141" t="s">
        <v>1483</v>
      </c>
      <c r="F109" s="141" t="s">
        <v>1484</v>
      </c>
      <c r="G109" s="142" t="s">
        <v>1487</v>
      </c>
      <c r="H109" s="141" t="s">
        <v>1488</v>
      </c>
      <c r="I109" s="142" t="s">
        <v>136</v>
      </c>
      <c r="J109" s="142" t="s">
        <v>1491</v>
      </c>
      <c r="K109" s="141" t="s">
        <v>7449</v>
      </c>
      <c r="L109" s="141">
        <v>1007409585</v>
      </c>
      <c r="M109" s="142" t="s">
        <v>1360</v>
      </c>
      <c r="N109" s="143">
        <v>46040</v>
      </c>
      <c r="O109" s="143">
        <v>46042</v>
      </c>
      <c r="P109" s="144">
        <v>46432000</v>
      </c>
      <c r="Q109" s="141"/>
      <c r="R109" s="141"/>
      <c r="S109" s="141"/>
      <c r="T109" s="141"/>
      <c r="U109" s="141"/>
      <c r="V109" s="172"/>
      <c r="W109" s="146"/>
      <c r="X109" s="146"/>
      <c r="Y109" s="146"/>
      <c r="Z109" s="146"/>
      <c r="AA109" s="146"/>
      <c r="AB109" s="146"/>
      <c r="AC109" s="146"/>
      <c r="AD109" s="146"/>
      <c r="AE109" s="146"/>
      <c r="AF109" s="146"/>
      <c r="AG109" s="146"/>
    </row>
    <row r="110" spans="1:33" ht="30" customHeight="1">
      <c r="A110" s="131" t="s">
        <v>123</v>
      </c>
      <c r="B110" s="139">
        <v>2026</v>
      </c>
      <c r="C110" s="141" t="s">
        <v>1496</v>
      </c>
      <c r="D110" s="142" t="s">
        <v>125</v>
      </c>
      <c r="E110" s="141" t="s">
        <v>1497</v>
      </c>
      <c r="F110" s="141" t="s">
        <v>1498</v>
      </c>
      <c r="G110" s="142" t="s">
        <v>1501</v>
      </c>
      <c r="H110" s="141" t="s">
        <v>1502</v>
      </c>
      <c r="I110" s="142" t="s">
        <v>460</v>
      </c>
      <c r="J110" s="142" t="s">
        <v>1505</v>
      </c>
      <c r="K110" s="141" t="s">
        <v>7449</v>
      </c>
      <c r="L110" s="141">
        <v>1022445211</v>
      </c>
      <c r="M110" s="142" t="s">
        <v>1360</v>
      </c>
      <c r="N110" s="143">
        <v>46032</v>
      </c>
      <c r="O110" s="143">
        <v>46034</v>
      </c>
      <c r="P110" s="144">
        <v>40520000</v>
      </c>
      <c r="Q110" s="141"/>
      <c r="R110" s="141"/>
      <c r="S110" s="141"/>
      <c r="T110" s="141"/>
      <c r="U110" s="141"/>
      <c r="V110" s="172"/>
      <c r="W110" s="146"/>
      <c r="X110" s="146"/>
      <c r="Y110" s="146"/>
      <c r="Z110" s="146"/>
      <c r="AA110" s="146"/>
      <c r="AB110" s="146"/>
      <c r="AC110" s="146"/>
      <c r="AD110" s="146"/>
      <c r="AE110" s="146"/>
      <c r="AF110" s="146"/>
      <c r="AG110" s="146"/>
    </row>
    <row r="111" spans="1:33" ht="30" customHeight="1">
      <c r="A111" s="131" t="s">
        <v>123</v>
      </c>
      <c r="B111" s="139">
        <v>2026</v>
      </c>
      <c r="C111" s="141" t="s">
        <v>1509</v>
      </c>
      <c r="D111" s="142" t="s">
        <v>125</v>
      </c>
      <c r="E111" s="141" t="s">
        <v>1510</v>
      </c>
      <c r="F111" s="141" t="s">
        <v>1511</v>
      </c>
      <c r="G111" s="142" t="s">
        <v>1514</v>
      </c>
      <c r="H111" s="141" t="s">
        <v>1515</v>
      </c>
      <c r="I111" s="142" t="s">
        <v>460</v>
      </c>
      <c r="J111" s="142" t="s">
        <v>1518</v>
      </c>
      <c r="K111" s="141" t="s">
        <v>7449</v>
      </c>
      <c r="L111" s="141">
        <v>1019147600</v>
      </c>
      <c r="M111" s="142" t="s">
        <v>1360</v>
      </c>
      <c r="N111" s="143">
        <v>46039</v>
      </c>
      <c r="O111" s="143">
        <v>46041</v>
      </c>
      <c r="P111" s="144">
        <v>40520000</v>
      </c>
      <c r="Q111" s="141"/>
      <c r="R111" s="141"/>
      <c r="S111" s="141"/>
      <c r="T111" s="141"/>
      <c r="U111" s="141"/>
      <c r="V111" s="172"/>
      <c r="W111" s="146"/>
      <c r="X111" s="146"/>
      <c r="Y111" s="146"/>
      <c r="Z111" s="146"/>
      <c r="AA111" s="146"/>
      <c r="AB111" s="146"/>
      <c r="AC111" s="146"/>
      <c r="AD111" s="146"/>
      <c r="AE111" s="146"/>
      <c r="AF111" s="146"/>
      <c r="AG111" s="146"/>
    </row>
    <row r="112" spans="1:33" ht="30" customHeight="1">
      <c r="A112" s="131" t="s">
        <v>123</v>
      </c>
      <c r="B112" s="139">
        <v>2026</v>
      </c>
      <c r="C112" s="141" t="s">
        <v>1522</v>
      </c>
      <c r="D112" s="142" t="s">
        <v>125</v>
      </c>
      <c r="E112" s="141" t="s">
        <v>1523</v>
      </c>
      <c r="F112" s="141" t="s">
        <v>1524</v>
      </c>
      <c r="G112" s="142" t="s">
        <v>1527</v>
      </c>
      <c r="H112" s="141" t="s">
        <v>1528</v>
      </c>
      <c r="I112" s="142" t="s">
        <v>460</v>
      </c>
      <c r="J112" s="142" t="s">
        <v>1531</v>
      </c>
      <c r="K112" s="141" t="s">
        <v>7449</v>
      </c>
      <c r="L112" s="141">
        <v>1015447350</v>
      </c>
      <c r="M112" s="142" t="s">
        <v>1360</v>
      </c>
      <c r="N112" s="143">
        <v>46038</v>
      </c>
      <c r="O112" s="143">
        <v>46039</v>
      </c>
      <c r="P112" s="144">
        <v>40520000</v>
      </c>
      <c r="Q112" s="141"/>
      <c r="R112" s="141"/>
      <c r="S112" s="141"/>
      <c r="T112" s="141"/>
      <c r="U112" s="141"/>
      <c r="V112" s="172"/>
      <c r="W112" s="146"/>
      <c r="X112" s="146"/>
      <c r="Y112" s="146"/>
      <c r="Z112" s="146"/>
      <c r="AA112" s="146"/>
      <c r="AB112" s="146"/>
      <c r="AC112" s="146"/>
      <c r="AD112" s="146"/>
      <c r="AE112" s="146"/>
      <c r="AF112" s="146"/>
      <c r="AG112" s="146"/>
    </row>
    <row r="113" spans="1:33" ht="30" customHeight="1">
      <c r="A113" s="131" t="s">
        <v>123</v>
      </c>
      <c r="B113" s="139">
        <v>2026</v>
      </c>
      <c r="C113" s="141" t="s">
        <v>1536</v>
      </c>
      <c r="D113" s="142" t="s">
        <v>125</v>
      </c>
      <c r="E113" s="141" t="s">
        <v>1523</v>
      </c>
      <c r="F113" s="141" t="s">
        <v>1537</v>
      </c>
      <c r="G113" s="142" t="s">
        <v>1540</v>
      </c>
      <c r="H113" s="141" t="s">
        <v>1528</v>
      </c>
      <c r="I113" s="142" t="s">
        <v>460</v>
      </c>
      <c r="J113" s="142" t="s">
        <v>1531</v>
      </c>
      <c r="K113" s="141" t="s">
        <v>7449</v>
      </c>
      <c r="L113" s="141">
        <v>52786137</v>
      </c>
      <c r="M113" s="142" t="s">
        <v>1360</v>
      </c>
      <c r="N113" s="143">
        <v>46038</v>
      </c>
      <c r="O113" s="143">
        <v>46042</v>
      </c>
      <c r="P113" s="144">
        <v>40520000</v>
      </c>
      <c r="Q113" s="141"/>
      <c r="R113" s="141"/>
      <c r="S113" s="141"/>
      <c r="T113" s="141"/>
      <c r="U113" s="141"/>
      <c r="V113" s="172"/>
      <c r="W113" s="146"/>
      <c r="X113" s="146"/>
      <c r="Y113" s="146"/>
      <c r="Z113" s="146"/>
      <c r="AA113" s="146"/>
      <c r="AB113" s="146"/>
      <c r="AC113" s="146"/>
      <c r="AD113" s="146"/>
      <c r="AE113" s="146"/>
      <c r="AF113" s="146"/>
      <c r="AG113" s="146"/>
    </row>
    <row r="114" spans="1:33" ht="30" customHeight="1">
      <c r="A114" s="131" t="s">
        <v>123</v>
      </c>
      <c r="B114" s="139">
        <v>2026</v>
      </c>
      <c r="C114" s="141" t="s">
        <v>1544</v>
      </c>
      <c r="D114" s="142" t="s">
        <v>125</v>
      </c>
      <c r="E114" s="141" t="s">
        <v>1545</v>
      </c>
      <c r="F114" s="141" t="s">
        <v>1546</v>
      </c>
      <c r="G114" s="142" t="s">
        <v>1549</v>
      </c>
      <c r="H114" s="141" t="s">
        <v>1550</v>
      </c>
      <c r="I114" s="142" t="s">
        <v>460</v>
      </c>
      <c r="J114" s="142" t="s">
        <v>1553</v>
      </c>
      <c r="K114" s="141" t="s">
        <v>7449</v>
      </c>
      <c r="L114" s="141">
        <v>1022409783</v>
      </c>
      <c r="M114" s="142" t="s">
        <v>1360</v>
      </c>
      <c r="N114" s="143">
        <v>46032</v>
      </c>
      <c r="O114" s="143">
        <v>46035</v>
      </c>
      <c r="P114" s="144">
        <v>37136000</v>
      </c>
      <c r="Q114" s="141"/>
      <c r="R114" s="141"/>
      <c r="S114" s="141"/>
      <c r="T114" s="141"/>
      <c r="U114" s="141"/>
      <c r="V114" s="172"/>
      <c r="W114" s="146"/>
      <c r="X114" s="146"/>
      <c r="Y114" s="146"/>
      <c r="Z114" s="146"/>
      <c r="AA114" s="146"/>
      <c r="AB114" s="146"/>
      <c r="AC114" s="146"/>
      <c r="AD114" s="146"/>
      <c r="AE114" s="146"/>
      <c r="AF114" s="146"/>
      <c r="AG114" s="146"/>
    </row>
    <row r="115" spans="1:33" ht="30" customHeight="1">
      <c r="A115" s="131" t="s">
        <v>123</v>
      </c>
      <c r="B115" s="139">
        <v>2026</v>
      </c>
      <c r="C115" s="141" t="s">
        <v>1557</v>
      </c>
      <c r="D115" s="142" t="s">
        <v>125</v>
      </c>
      <c r="E115" s="141" t="s">
        <v>1558</v>
      </c>
      <c r="F115" s="141" t="s">
        <v>1559</v>
      </c>
      <c r="G115" s="142" t="s">
        <v>1562</v>
      </c>
      <c r="H115" s="141" t="s">
        <v>1563</v>
      </c>
      <c r="I115" s="142" t="s">
        <v>136</v>
      </c>
      <c r="J115" s="142" t="s">
        <v>1566</v>
      </c>
      <c r="K115" s="141" t="s">
        <v>7449</v>
      </c>
      <c r="L115" s="141">
        <v>52697415</v>
      </c>
      <c r="M115" s="142" t="s">
        <v>1360</v>
      </c>
      <c r="N115" s="143">
        <v>46032</v>
      </c>
      <c r="O115" s="143">
        <v>46035</v>
      </c>
      <c r="P115" s="144">
        <v>63352000</v>
      </c>
      <c r="Q115" s="141"/>
      <c r="R115" s="141"/>
      <c r="S115" s="141"/>
      <c r="T115" s="141"/>
      <c r="U115" s="141"/>
      <c r="V115" s="172"/>
      <c r="W115" s="146"/>
      <c r="X115" s="146"/>
      <c r="Y115" s="146"/>
      <c r="Z115" s="146"/>
      <c r="AA115" s="146"/>
      <c r="AB115" s="146"/>
      <c r="AC115" s="146"/>
      <c r="AD115" s="146"/>
      <c r="AE115" s="146"/>
      <c r="AF115" s="146"/>
      <c r="AG115" s="146"/>
    </row>
    <row r="116" spans="1:33" ht="26.25" customHeight="1">
      <c r="A116" s="131" t="s">
        <v>123</v>
      </c>
      <c r="B116" s="139">
        <v>2026</v>
      </c>
      <c r="C116" s="141" t="s">
        <v>1571</v>
      </c>
      <c r="D116" s="142" t="s">
        <v>125</v>
      </c>
      <c r="E116" s="141" t="s">
        <v>1572</v>
      </c>
      <c r="F116" s="142" t="s">
        <v>1573</v>
      </c>
      <c r="G116" s="142" t="s">
        <v>1576</v>
      </c>
      <c r="H116" s="141" t="s">
        <v>1577</v>
      </c>
      <c r="I116" s="142" t="s">
        <v>136</v>
      </c>
      <c r="J116" s="142" t="s">
        <v>1580</v>
      </c>
      <c r="K116" s="141" t="s">
        <v>7449</v>
      </c>
      <c r="L116" s="141">
        <v>52113577</v>
      </c>
      <c r="M116" s="142" t="s">
        <v>1360</v>
      </c>
      <c r="N116" s="143">
        <v>46040</v>
      </c>
      <c r="O116" s="143">
        <v>46041</v>
      </c>
      <c r="P116" s="144">
        <v>63352000</v>
      </c>
      <c r="Q116" s="141"/>
      <c r="R116" s="141"/>
      <c r="S116" s="141"/>
      <c r="T116" s="141"/>
      <c r="U116" s="141"/>
      <c r="V116" s="172"/>
      <c r="W116" s="146"/>
      <c r="X116" s="146"/>
      <c r="Y116" s="146"/>
      <c r="Z116" s="146"/>
      <c r="AA116" s="146"/>
      <c r="AB116" s="146"/>
      <c r="AC116" s="146"/>
      <c r="AD116" s="146"/>
      <c r="AE116" s="146"/>
      <c r="AF116" s="146"/>
      <c r="AG116" s="146"/>
    </row>
    <row r="117" spans="1:33" ht="30" customHeight="1">
      <c r="A117" s="131" t="s">
        <v>123</v>
      </c>
      <c r="B117" s="139">
        <v>2026</v>
      </c>
      <c r="C117" s="141" t="s">
        <v>1585</v>
      </c>
      <c r="D117" s="142" t="s">
        <v>125</v>
      </c>
      <c r="E117" s="141" t="s">
        <v>1586</v>
      </c>
      <c r="F117" s="141" t="s">
        <v>1587</v>
      </c>
      <c r="G117" s="142" t="s">
        <v>1590</v>
      </c>
      <c r="H117" s="141" t="s">
        <v>1591</v>
      </c>
      <c r="I117" s="142" t="s">
        <v>136</v>
      </c>
      <c r="J117" s="142" t="s">
        <v>1594</v>
      </c>
      <c r="K117" s="141" t="s">
        <v>7449</v>
      </c>
      <c r="L117" s="141">
        <v>1015401209</v>
      </c>
      <c r="M117" s="142" t="s">
        <v>1360</v>
      </c>
      <c r="N117" s="143">
        <v>46040</v>
      </c>
      <c r="O117" s="143">
        <v>46041</v>
      </c>
      <c r="P117" s="144">
        <v>63352000</v>
      </c>
      <c r="Q117" s="141"/>
      <c r="R117" s="141"/>
      <c r="S117" s="141"/>
      <c r="T117" s="141"/>
      <c r="U117" s="141"/>
      <c r="V117" s="172"/>
      <c r="W117" s="146"/>
      <c r="X117" s="146"/>
      <c r="Y117" s="146"/>
      <c r="Z117" s="146"/>
      <c r="AA117" s="146"/>
      <c r="AB117" s="146"/>
      <c r="AC117" s="146"/>
      <c r="AD117" s="146"/>
      <c r="AE117" s="146"/>
      <c r="AF117" s="146"/>
      <c r="AG117" s="146"/>
    </row>
    <row r="118" spans="1:33" ht="30" customHeight="1">
      <c r="A118" s="131" t="s">
        <v>123</v>
      </c>
      <c r="B118" s="139">
        <v>2026</v>
      </c>
      <c r="C118" s="141" t="s">
        <v>1599</v>
      </c>
      <c r="D118" s="142" t="s">
        <v>125</v>
      </c>
      <c r="E118" s="141" t="s">
        <v>1600</v>
      </c>
      <c r="F118" s="141" t="s">
        <v>1601</v>
      </c>
      <c r="G118" s="142" t="s">
        <v>1604</v>
      </c>
      <c r="H118" s="141" t="s">
        <v>1605</v>
      </c>
      <c r="I118" s="142" t="s">
        <v>136</v>
      </c>
      <c r="J118" s="142" t="s">
        <v>1608</v>
      </c>
      <c r="K118" s="141" t="s">
        <v>7449</v>
      </c>
      <c r="L118" s="141">
        <v>1051288070</v>
      </c>
      <c r="M118" s="142" t="s">
        <v>1360</v>
      </c>
      <c r="N118" s="143">
        <v>46041</v>
      </c>
      <c r="O118" s="143">
        <v>46042</v>
      </c>
      <c r="P118" s="144">
        <v>46432000</v>
      </c>
      <c r="Q118" s="141"/>
      <c r="R118" s="141"/>
      <c r="S118" s="141"/>
      <c r="T118" s="141"/>
      <c r="U118" s="141"/>
      <c r="V118" s="172"/>
      <c r="W118" s="146"/>
      <c r="X118" s="146"/>
      <c r="Y118" s="146"/>
      <c r="Z118" s="146"/>
      <c r="AA118" s="146"/>
      <c r="AB118" s="146"/>
      <c r="AC118" s="146"/>
      <c r="AD118" s="146"/>
      <c r="AE118" s="146"/>
      <c r="AF118" s="146"/>
      <c r="AG118" s="146"/>
    </row>
    <row r="119" spans="1:33" ht="30" customHeight="1">
      <c r="A119" s="131" t="s">
        <v>123</v>
      </c>
      <c r="B119" s="139">
        <v>2026</v>
      </c>
      <c r="C119" s="141" t="s">
        <v>1612</v>
      </c>
      <c r="D119" s="142" t="s">
        <v>125</v>
      </c>
      <c r="E119" s="141" t="s">
        <v>1613</v>
      </c>
      <c r="F119" s="141" t="s">
        <v>1614</v>
      </c>
      <c r="G119" s="142" t="s">
        <v>1617</v>
      </c>
      <c r="H119" s="141" t="s">
        <v>1618</v>
      </c>
      <c r="I119" s="142" t="s">
        <v>460</v>
      </c>
      <c r="J119" s="142" t="s">
        <v>1621</v>
      </c>
      <c r="K119" s="141" t="s">
        <v>7449</v>
      </c>
      <c r="L119" s="141">
        <v>1010244911</v>
      </c>
      <c r="M119" s="142" t="s">
        <v>1624</v>
      </c>
      <c r="N119" s="143">
        <v>46035</v>
      </c>
      <c r="O119" s="143">
        <v>46036</v>
      </c>
      <c r="P119" s="144">
        <v>37136000</v>
      </c>
      <c r="Q119" s="141"/>
      <c r="R119" s="141"/>
      <c r="S119" s="141"/>
      <c r="T119" s="141"/>
      <c r="U119" s="141"/>
      <c r="V119" s="172"/>
      <c r="W119" s="146"/>
      <c r="X119" s="146"/>
      <c r="Y119" s="146"/>
      <c r="Z119" s="146"/>
      <c r="AA119" s="146"/>
      <c r="AB119" s="146"/>
      <c r="AC119" s="146"/>
      <c r="AD119" s="146"/>
      <c r="AE119" s="146"/>
      <c r="AF119" s="146"/>
      <c r="AG119" s="146"/>
    </row>
    <row r="120" spans="1:33" ht="30" customHeight="1">
      <c r="A120" s="131" t="s">
        <v>123</v>
      </c>
      <c r="B120" s="139">
        <v>2026</v>
      </c>
      <c r="C120" s="141" t="s">
        <v>1631</v>
      </c>
      <c r="D120" s="142" t="s">
        <v>125</v>
      </c>
      <c r="E120" s="141" t="s">
        <v>1613</v>
      </c>
      <c r="F120" s="141" t="s">
        <v>1632</v>
      </c>
      <c r="G120" s="142" t="s">
        <v>1635</v>
      </c>
      <c r="H120" s="141" t="s">
        <v>1618</v>
      </c>
      <c r="I120" s="142" t="s">
        <v>460</v>
      </c>
      <c r="J120" s="142" t="s">
        <v>1621</v>
      </c>
      <c r="K120" s="141" t="s">
        <v>7449</v>
      </c>
      <c r="L120" s="141">
        <v>1022416631</v>
      </c>
      <c r="M120" s="142" t="s">
        <v>1624</v>
      </c>
      <c r="N120" s="143">
        <v>46035</v>
      </c>
      <c r="O120" s="143">
        <v>46036</v>
      </c>
      <c r="P120" s="144">
        <v>37136000</v>
      </c>
      <c r="Q120" s="141"/>
      <c r="R120" s="141"/>
      <c r="S120" s="141"/>
      <c r="T120" s="141"/>
      <c r="U120" s="141"/>
      <c r="V120" s="172"/>
      <c r="W120" s="146"/>
      <c r="X120" s="146"/>
      <c r="Y120" s="146"/>
      <c r="Z120" s="146"/>
      <c r="AA120" s="146"/>
      <c r="AB120" s="146"/>
      <c r="AC120" s="146"/>
      <c r="AD120" s="146"/>
      <c r="AE120" s="146"/>
      <c r="AF120" s="146"/>
      <c r="AG120" s="146"/>
    </row>
    <row r="121" spans="1:33" ht="30" customHeight="1">
      <c r="A121" s="131" t="s">
        <v>123</v>
      </c>
      <c r="B121" s="139">
        <v>2026</v>
      </c>
      <c r="C121" s="141" t="s">
        <v>1639</v>
      </c>
      <c r="D121" s="142" t="s">
        <v>125</v>
      </c>
      <c r="E121" s="141" t="s">
        <v>1640</v>
      </c>
      <c r="F121" s="141" t="s">
        <v>1641</v>
      </c>
      <c r="G121" s="142" t="s">
        <v>1644</v>
      </c>
      <c r="H121" s="141" t="s">
        <v>1645</v>
      </c>
      <c r="I121" s="142" t="s">
        <v>136</v>
      </c>
      <c r="J121" s="142" t="s">
        <v>1648</v>
      </c>
      <c r="K121" s="141" t="s">
        <v>7449</v>
      </c>
      <c r="L121" s="141">
        <v>1019127390</v>
      </c>
      <c r="M121" s="142" t="s">
        <v>1624</v>
      </c>
      <c r="N121" s="143">
        <v>46036</v>
      </c>
      <c r="O121" s="143">
        <v>46036</v>
      </c>
      <c r="P121" s="144">
        <v>63352000</v>
      </c>
      <c r="Q121" s="141"/>
      <c r="R121" s="141"/>
      <c r="S121" s="141"/>
      <c r="T121" s="141"/>
      <c r="U121" s="141"/>
      <c r="V121" s="172"/>
      <c r="W121" s="146"/>
      <c r="X121" s="146"/>
      <c r="Y121" s="146"/>
      <c r="Z121" s="146"/>
      <c r="AA121" s="146"/>
      <c r="AB121" s="146"/>
      <c r="AC121" s="146"/>
      <c r="AD121" s="146"/>
      <c r="AE121" s="146"/>
      <c r="AF121" s="146"/>
      <c r="AG121" s="146"/>
    </row>
    <row r="122" spans="1:33" ht="30" customHeight="1">
      <c r="A122" s="131" t="s">
        <v>123</v>
      </c>
      <c r="B122" s="139">
        <v>2026</v>
      </c>
      <c r="C122" s="141" t="s">
        <v>1653</v>
      </c>
      <c r="D122" s="142" t="s">
        <v>125</v>
      </c>
      <c r="E122" s="141" t="s">
        <v>1640</v>
      </c>
      <c r="F122" s="141" t="s">
        <v>1654</v>
      </c>
      <c r="G122" s="142" t="s">
        <v>1657</v>
      </c>
      <c r="H122" s="141" t="s">
        <v>1645</v>
      </c>
      <c r="I122" s="142" t="s">
        <v>136</v>
      </c>
      <c r="J122" s="142" t="s">
        <v>1648</v>
      </c>
      <c r="K122" s="141" t="s">
        <v>7449</v>
      </c>
      <c r="L122" s="141">
        <v>29112208</v>
      </c>
      <c r="M122" s="142" t="s">
        <v>1624</v>
      </c>
      <c r="N122" s="143">
        <v>46036</v>
      </c>
      <c r="O122" s="143">
        <v>46036</v>
      </c>
      <c r="P122" s="144">
        <v>63352000</v>
      </c>
      <c r="Q122" s="141"/>
      <c r="R122" s="141"/>
      <c r="S122" s="141"/>
      <c r="T122" s="141"/>
      <c r="U122" s="141"/>
      <c r="V122" s="172"/>
      <c r="W122" s="146"/>
      <c r="X122" s="146"/>
      <c r="Y122" s="146"/>
      <c r="Z122" s="146"/>
      <c r="AA122" s="146"/>
      <c r="AB122" s="146"/>
      <c r="AC122" s="146"/>
      <c r="AD122" s="146"/>
      <c r="AE122" s="146"/>
      <c r="AF122" s="146"/>
      <c r="AG122" s="146"/>
    </row>
    <row r="123" spans="1:33" ht="30" customHeight="1">
      <c r="A123" s="131" t="s">
        <v>123</v>
      </c>
      <c r="B123" s="139">
        <v>2026</v>
      </c>
      <c r="C123" s="141" t="s">
        <v>1662</v>
      </c>
      <c r="D123" s="142" t="s">
        <v>125</v>
      </c>
      <c r="E123" s="141" t="s">
        <v>1663</v>
      </c>
      <c r="F123" s="141" t="s">
        <v>1664</v>
      </c>
      <c r="G123" s="142" t="s">
        <v>1667</v>
      </c>
      <c r="H123" s="141" t="s">
        <v>1668</v>
      </c>
      <c r="I123" s="142" t="s">
        <v>136</v>
      </c>
      <c r="J123" s="142" t="s">
        <v>1671</v>
      </c>
      <c r="K123" s="141" t="s">
        <v>7449</v>
      </c>
      <c r="L123" s="141">
        <v>79913908</v>
      </c>
      <c r="M123" s="142" t="s">
        <v>1624</v>
      </c>
      <c r="N123" s="143">
        <v>46032</v>
      </c>
      <c r="O123" s="143">
        <v>46034</v>
      </c>
      <c r="P123" s="144">
        <v>63352000</v>
      </c>
      <c r="Q123" s="141"/>
      <c r="R123" s="141"/>
      <c r="S123" s="141"/>
      <c r="T123" s="141"/>
      <c r="U123" s="141"/>
      <c r="V123" s="172"/>
      <c r="W123" s="146"/>
      <c r="X123" s="146"/>
      <c r="Y123" s="146"/>
      <c r="Z123" s="146"/>
      <c r="AA123" s="146"/>
      <c r="AB123" s="146"/>
      <c r="AC123" s="146"/>
      <c r="AD123" s="146"/>
      <c r="AE123" s="146"/>
      <c r="AF123" s="146"/>
      <c r="AG123" s="146"/>
    </row>
    <row r="124" spans="1:33" ht="30" customHeight="1">
      <c r="A124" s="131" t="s">
        <v>123</v>
      </c>
      <c r="B124" s="139">
        <v>2026</v>
      </c>
      <c r="C124" s="141" t="s">
        <v>1676</v>
      </c>
      <c r="D124" s="142" t="s">
        <v>125</v>
      </c>
      <c r="E124" s="141" t="s">
        <v>1677</v>
      </c>
      <c r="F124" s="141" t="s">
        <v>1678</v>
      </c>
      <c r="G124" s="142" t="s">
        <v>1681</v>
      </c>
      <c r="H124" s="141" t="s">
        <v>1682</v>
      </c>
      <c r="I124" s="142" t="s">
        <v>136</v>
      </c>
      <c r="J124" s="142" t="s">
        <v>1685</v>
      </c>
      <c r="K124" s="141" t="s">
        <v>7449</v>
      </c>
      <c r="L124" s="141">
        <v>1015443211</v>
      </c>
      <c r="M124" s="142" t="s">
        <v>1624</v>
      </c>
      <c r="N124" s="143">
        <v>46036</v>
      </c>
      <c r="O124" s="143">
        <v>46036</v>
      </c>
      <c r="P124" s="144">
        <v>63352000</v>
      </c>
      <c r="Q124" s="141"/>
      <c r="R124" s="141"/>
      <c r="S124" s="141"/>
      <c r="T124" s="141"/>
      <c r="U124" s="141"/>
      <c r="V124" s="172"/>
      <c r="W124" s="146"/>
      <c r="X124" s="146"/>
      <c r="Y124" s="146"/>
      <c r="Z124" s="146"/>
      <c r="AA124" s="146"/>
      <c r="AB124" s="146"/>
      <c r="AC124" s="146"/>
      <c r="AD124" s="146"/>
      <c r="AE124" s="146"/>
      <c r="AF124" s="146"/>
      <c r="AG124" s="146"/>
    </row>
    <row r="125" spans="1:33" ht="30" customHeight="1">
      <c r="A125" s="131" t="s">
        <v>123</v>
      </c>
      <c r="B125" s="139">
        <v>2026</v>
      </c>
      <c r="C125" s="141" t="s">
        <v>1690</v>
      </c>
      <c r="D125" s="142" t="s">
        <v>125</v>
      </c>
      <c r="E125" s="141" t="s">
        <v>1691</v>
      </c>
      <c r="F125" s="141" t="s">
        <v>1692</v>
      </c>
      <c r="G125" s="142" t="s">
        <v>1695</v>
      </c>
      <c r="H125" s="141" t="s">
        <v>1696</v>
      </c>
      <c r="I125" s="142" t="s">
        <v>136</v>
      </c>
      <c r="J125" s="142" t="s">
        <v>1699</v>
      </c>
      <c r="K125" s="141" t="s">
        <v>7449</v>
      </c>
      <c r="L125" s="141">
        <v>1032446728</v>
      </c>
      <c r="M125" s="142" t="s">
        <v>1624</v>
      </c>
      <c r="N125" s="143">
        <v>46035</v>
      </c>
      <c r="O125" s="143">
        <v>46036</v>
      </c>
      <c r="P125" s="144">
        <v>63352000</v>
      </c>
      <c r="Q125" s="141"/>
      <c r="R125" s="141"/>
      <c r="S125" s="141"/>
      <c r="T125" s="141"/>
      <c r="U125" s="141"/>
      <c r="V125" s="172"/>
      <c r="W125" s="146"/>
      <c r="X125" s="146"/>
      <c r="Y125" s="146"/>
      <c r="Z125" s="146"/>
      <c r="AA125" s="146"/>
      <c r="AB125" s="146"/>
      <c r="AC125" s="146"/>
      <c r="AD125" s="146"/>
      <c r="AE125" s="146"/>
      <c r="AF125" s="146"/>
      <c r="AG125" s="146"/>
    </row>
    <row r="126" spans="1:33" ht="30" customHeight="1">
      <c r="A126" s="131" t="s">
        <v>123</v>
      </c>
      <c r="B126" s="139">
        <v>2026</v>
      </c>
      <c r="C126" s="141" t="s">
        <v>1705</v>
      </c>
      <c r="D126" s="142" t="s">
        <v>125</v>
      </c>
      <c r="E126" s="141" t="s">
        <v>1691</v>
      </c>
      <c r="F126" s="141" t="s">
        <v>1706</v>
      </c>
      <c r="G126" s="142" t="s">
        <v>1709</v>
      </c>
      <c r="H126" s="141" t="s">
        <v>1696</v>
      </c>
      <c r="I126" s="142" t="s">
        <v>136</v>
      </c>
      <c r="J126" s="142" t="s">
        <v>1699</v>
      </c>
      <c r="K126" s="141" t="s">
        <v>7449</v>
      </c>
      <c r="L126" s="141">
        <v>1015481535</v>
      </c>
      <c r="M126" s="142" t="s">
        <v>1624</v>
      </c>
      <c r="N126" s="143">
        <v>46035</v>
      </c>
      <c r="O126" s="143">
        <v>46038</v>
      </c>
      <c r="P126" s="144">
        <v>63352000</v>
      </c>
      <c r="Q126" s="141"/>
      <c r="R126" s="141"/>
      <c r="S126" s="141"/>
      <c r="T126" s="141"/>
      <c r="U126" s="141"/>
      <c r="V126" s="172"/>
      <c r="W126" s="146"/>
      <c r="X126" s="146"/>
      <c r="Y126" s="146"/>
      <c r="Z126" s="146"/>
      <c r="AA126" s="146"/>
      <c r="AB126" s="146"/>
      <c r="AC126" s="146"/>
      <c r="AD126" s="146"/>
      <c r="AE126" s="146"/>
      <c r="AF126" s="146"/>
      <c r="AG126" s="146"/>
    </row>
    <row r="127" spans="1:33" ht="30" customHeight="1">
      <c r="A127" s="131" t="s">
        <v>123</v>
      </c>
      <c r="B127" s="139">
        <v>2026</v>
      </c>
      <c r="C127" s="141" t="s">
        <v>1714</v>
      </c>
      <c r="D127" s="142" t="s">
        <v>125</v>
      </c>
      <c r="E127" s="141" t="s">
        <v>1691</v>
      </c>
      <c r="F127" s="141" t="s">
        <v>1715</v>
      </c>
      <c r="G127" s="142" t="s">
        <v>1718</v>
      </c>
      <c r="H127" s="141" t="s">
        <v>1696</v>
      </c>
      <c r="I127" s="142" t="s">
        <v>136</v>
      </c>
      <c r="J127" s="142" t="s">
        <v>1699</v>
      </c>
      <c r="K127" s="141" t="s">
        <v>7449</v>
      </c>
      <c r="L127" s="141">
        <v>1020819463</v>
      </c>
      <c r="M127" s="142" t="s">
        <v>1624</v>
      </c>
      <c r="N127" s="143">
        <v>46035</v>
      </c>
      <c r="O127" s="143">
        <v>46036</v>
      </c>
      <c r="P127" s="144">
        <v>63352000</v>
      </c>
      <c r="Q127" s="141"/>
      <c r="R127" s="141"/>
      <c r="S127" s="141"/>
      <c r="T127" s="141"/>
      <c r="U127" s="141"/>
      <c r="V127" s="172"/>
      <c r="W127" s="146"/>
      <c r="X127" s="146"/>
      <c r="Y127" s="146"/>
      <c r="Z127" s="146"/>
      <c r="AA127" s="146"/>
      <c r="AB127" s="146"/>
      <c r="AC127" s="146"/>
      <c r="AD127" s="146"/>
      <c r="AE127" s="146"/>
      <c r="AF127" s="146"/>
      <c r="AG127" s="146"/>
    </row>
    <row r="128" spans="1:33" ht="30" customHeight="1">
      <c r="A128" s="131" t="s">
        <v>123</v>
      </c>
      <c r="B128" s="139">
        <v>2026</v>
      </c>
      <c r="C128" s="141" t="s">
        <v>1723</v>
      </c>
      <c r="D128" s="142" t="s">
        <v>125</v>
      </c>
      <c r="E128" s="141" t="s">
        <v>1724</v>
      </c>
      <c r="F128" s="141" t="s">
        <v>1725</v>
      </c>
      <c r="G128" s="142" t="s">
        <v>1728</v>
      </c>
      <c r="H128" s="141" t="s">
        <v>1729</v>
      </c>
      <c r="I128" s="142" t="s">
        <v>136</v>
      </c>
      <c r="J128" s="142" t="s">
        <v>1732</v>
      </c>
      <c r="K128" s="141" t="s">
        <v>7449</v>
      </c>
      <c r="L128" s="141">
        <v>1019095494</v>
      </c>
      <c r="M128" s="142" t="s">
        <v>1624</v>
      </c>
      <c r="N128" s="143">
        <v>46035</v>
      </c>
      <c r="O128" s="143">
        <v>46037</v>
      </c>
      <c r="P128" s="144">
        <v>46432000</v>
      </c>
      <c r="Q128" s="141"/>
      <c r="R128" s="141"/>
      <c r="S128" s="141"/>
      <c r="T128" s="141"/>
      <c r="U128" s="141"/>
      <c r="V128" s="172"/>
      <c r="W128" s="146"/>
      <c r="X128" s="146"/>
      <c r="Y128" s="146"/>
      <c r="Z128" s="146"/>
      <c r="AA128" s="146"/>
      <c r="AB128" s="146"/>
      <c r="AC128" s="146"/>
      <c r="AD128" s="146"/>
      <c r="AE128" s="146"/>
      <c r="AF128" s="146"/>
      <c r="AG128" s="146"/>
    </row>
    <row r="129" spans="1:33" ht="30" customHeight="1">
      <c r="A129" s="131" t="s">
        <v>123</v>
      </c>
      <c r="B129" s="139">
        <v>2026</v>
      </c>
      <c r="C129" s="141" t="s">
        <v>1737</v>
      </c>
      <c r="D129" s="142" t="s">
        <v>125</v>
      </c>
      <c r="E129" s="141" t="s">
        <v>1738</v>
      </c>
      <c r="F129" s="141" t="s">
        <v>1739</v>
      </c>
      <c r="G129" s="142" t="s">
        <v>1742</v>
      </c>
      <c r="H129" s="141" t="s">
        <v>1743</v>
      </c>
      <c r="I129" s="142" t="s">
        <v>136</v>
      </c>
      <c r="J129" s="142" t="s">
        <v>1746</v>
      </c>
      <c r="K129" s="141" t="s">
        <v>7449</v>
      </c>
      <c r="L129" s="141">
        <v>1023980498</v>
      </c>
      <c r="M129" s="142" t="s">
        <v>1624</v>
      </c>
      <c r="N129" s="143">
        <v>46036</v>
      </c>
      <c r="O129" s="143">
        <v>46037</v>
      </c>
      <c r="P129" s="144">
        <v>46432000</v>
      </c>
      <c r="Q129" s="141"/>
      <c r="R129" s="141"/>
      <c r="S129" s="141"/>
      <c r="T129" s="141"/>
      <c r="U129" s="141"/>
      <c r="V129" s="172"/>
      <c r="W129" s="146"/>
      <c r="X129" s="146"/>
      <c r="Y129" s="146"/>
      <c r="Z129" s="146"/>
      <c r="AA129" s="146"/>
      <c r="AB129" s="146"/>
      <c r="AC129" s="146"/>
      <c r="AD129" s="146"/>
      <c r="AE129" s="146"/>
      <c r="AF129" s="146"/>
      <c r="AG129" s="146"/>
    </row>
    <row r="130" spans="1:33" ht="30" customHeight="1">
      <c r="A130" s="131" t="s">
        <v>123</v>
      </c>
      <c r="B130" s="139">
        <v>2026</v>
      </c>
      <c r="C130" s="141" t="s">
        <v>1750</v>
      </c>
      <c r="D130" s="142" t="s">
        <v>125</v>
      </c>
      <c r="E130" s="141" t="s">
        <v>1751</v>
      </c>
      <c r="F130" s="141" t="s">
        <v>1752</v>
      </c>
      <c r="G130" s="142" t="s">
        <v>1755</v>
      </c>
      <c r="H130" s="141" t="s">
        <v>1756</v>
      </c>
      <c r="I130" s="142" t="s">
        <v>460</v>
      </c>
      <c r="J130" s="142" t="s">
        <v>1759</v>
      </c>
      <c r="K130" s="141" t="s">
        <v>7449</v>
      </c>
      <c r="L130" s="141">
        <v>1014241523</v>
      </c>
      <c r="M130" s="142" t="s">
        <v>1624</v>
      </c>
      <c r="N130" s="143">
        <v>46032</v>
      </c>
      <c r="O130" s="143">
        <v>46033</v>
      </c>
      <c r="P130" s="144">
        <v>37136000</v>
      </c>
      <c r="Q130" s="141"/>
      <c r="R130" s="141"/>
      <c r="S130" s="141"/>
      <c r="T130" s="141"/>
      <c r="U130" s="141"/>
      <c r="V130" s="172"/>
      <c r="W130" s="146"/>
      <c r="X130" s="146"/>
      <c r="Y130" s="146"/>
      <c r="Z130" s="146"/>
      <c r="AA130" s="146"/>
      <c r="AB130" s="146"/>
      <c r="AC130" s="146"/>
      <c r="AD130" s="146"/>
      <c r="AE130" s="146"/>
      <c r="AF130" s="146"/>
      <c r="AG130" s="146"/>
    </row>
    <row r="131" spans="1:33" ht="30" customHeight="1">
      <c r="A131" s="131" t="s">
        <v>123</v>
      </c>
      <c r="B131" s="139">
        <v>2026</v>
      </c>
      <c r="C131" s="141" t="s">
        <v>1764</v>
      </c>
      <c r="D131" s="142" t="s">
        <v>125</v>
      </c>
      <c r="E131" s="141" t="s">
        <v>1765</v>
      </c>
      <c r="F131" s="143" t="s">
        <v>1766</v>
      </c>
      <c r="G131" s="142" t="s">
        <v>1769</v>
      </c>
      <c r="H131" s="141" t="s">
        <v>1770</v>
      </c>
      <c r="I131" s="142" t="s">
        <v>136</v>
      </c>
      <c r="J131" s="142" t="s">
        <v>1773</v>
      </c>
      <c r="K131" s="141" t="s">
        <v>7449</v>
      </c>
      <c r="L131" s="141">
        <v>1100686093</v>
      </c>
      <c r="M131" s="142" t="s">
        <v>1624</v>
      </c>
      <c r="N131" s="143">
        <v>46036</v>
      </c>
      <c r="O131" s="143">
        <v>46037</v>
      </c>
      <c r="P131" s="144">
        <v>117832000</v>
      </c>
      <c r="Q131" s="141"/>
      <c r="R131" s="141"/>
      <c r="S131" s="141"/>
      <c r="T131" s="141"/>
      <c r="U131" s="141"/>
      <c r="V131" s="172"/>
      <c r="W131" s="146"/>
      <c r="X131" s="146"/>
      <c r="Y131" s="146"/>
      <c r="Z131" s="146"/>
      <c r="AA131" s="146"/>
      <c r="AB131" s="146"/>
      <c r="AC131" s="146"/>
      <c r="AD131" s="146"/>
      <c r="AE131" s="146"/>
      <c r="AF131" s="146"/>
      <c r="AG131" s="146"/>
    </row>
    <row r="132" spans="1:33" ht="30" customHeight="1">
      <c r="A132" s="131" t="s">
        <v>123</v>
      </c>
      <c r="B132" s="139">
        <v>2026</v>
      </c>
      <c r="C132" s="141" t="s">
        <v>1778</v>
      </c>
      <c r="D132" s="142" t="s">
        <v>125</v>
      </c>
      <c r="E132" s="141" t="s">
        <v>1779</v>
      </c>
      <c r="F132" s="141" t="s">
        <v>1780</v>
      </c>
      <c r="G132" s="142" t="s">
        <v>7454</v>
      </c>
      <c r="H132" s="141" t="s">
        <v>1784</v>
      </c>
      <c r="I132" s="142" t="s">
        <v>136</v>
      </c>
      <c r="J132" s="142" t="s">
        <v>1787</v>
      </c>
      <c r="K132" s="141" t="s">
        <v>7449</v>
      </c>
      <c r="L132" s="141">
        <v>1007408087</v>
      </c>
      <c r="M132" s="142" t="s">
        <v>1790</v>
      </c>
      <c r="N132" s="143">
        <v>46031</v>
      </c>
      <c r="O132" s="143">
        <v>46031</v>
      </c>
      <c r="P132" s="144">
        <v>63352000</v>
      </c>
      <c r="Q132" s="141"/>
      <c r="R132" s="141"/>
      <c r="S132" s="141"/>
      <c r="T132" s="141"/>
      <c r="U132" s="141"/>
      <c r="V132" s="172"/>
      <c r="W132" s="146"/>
      <c r="X132" s="146"/>
      <c r="Y132" s="146"/>
      <c r="Z132" s="146"/>
      <c r="AA132" s="146"/>
      <c r="AB132" s="146"/>
      <c r="AC132" s="146"/>
      <c r="AD132" s="146"/>
      <c r="AE132" s="146"/>
      <c r="AF132" s="146"/>
      <c r="AG132" s="146"/>
    </row>
    <row r="133" spans="1:33" ht="30" customHeight="1">
      <c r="A133" s="131" t="s">
        <v>123</v>
      </c>
      <c r="B133" s="139">
        <v>2026</v>
      </c>
      <c r="C133" s="141" t="s">
        <v>1795</v>
      </c>
      <c r="D133" s="142" t="s">
        <v>125</v>
      </c>
      <c r="E133" s="141" t="s">
        <v>1796</v>
      </c>
      <c r="F133" s="141" t="s">
        <v>1797</v>
      </c>
      <c r="G133" s="142" t="s">
        <v>1800</v>
      </c>
      <c r="H133" s="141" t="s">
        <v>1801</v>
      </c>
      <c r="I133" s="142" t="s">
        <v>136</v>
      </c>
      <c r="J133" s="142" t="s">
        <v>1804</v>
      </c>
      <c r="K133" s="141" t="s">
        <v>7449</v>
      </c>
      <c r="L133" s="141">
        <v>1032453867</v>
      </c>
      <c r="M133" s="142" t="s">
        <v>1790</v>
      </c>
      <c r="N133" s="143">
        <v>46031</v>
      </c>
      <c r="O133" s="143">
        <v>46031</v>
      </c>
      <c r="P133" s="144">
        <v>46432000</v>
      </c>
      <c r="Q133" s="141"/>
      <c r="R133" s="141"/>
      <c r="S133" s="141"/>
      <c r="T133" s="141"/>
      <c r="U133" s="141"/>
      <c r="V133" s="172"/>
      <c r="W133" s="146"/>
      <c r="X133" s="146"/>
      <c r="Y133" s="146"/>
      <c r="Z133" s="146"/>
      <c r="AA133" s="146"/>
      <c r="AB133" s="146"/>
      <c r="AC133" s="146"/>
      <c r="AD133" s="146"/>
      <c r="AE133" s="146"/>
      <c r="AF133" s="146"/>
      <c r="AG133" s="146"/>
    </row>
    <row r="134" spans="1:33" ht="30" customHeight="1">
      <c r="A134" s="131" t="s">
        <v>123</v>
      </c>
      <c r="B134" s="139">
        <v>2026</v>
      </c>
      <c r="C134" s="141" t="s">
        <v>1808</v>
      </c>
      <c r="D134" s="142" t="s">
        <v>125</v>
      </c>
      <c r="E134" s="141" t="s">
        <v>1796</v>
      </c>
      <c r="F134" s="141" t="s">
        <v>1809</v>
      </c>
      <c r="G134" s="142" t="s">
        <v>1812</v>
      </c>
      <c r="H134" s="141" t="s">
        <v>1801</v>
      </c>
      <c r="I134" s="142" t="s">
        <v>136</v>
      </c>
      <c r="J134" s="142" t="s">
        <v>1804</v>
      </c>
      <c r="K134" s="141" t="s">
        <v>7449</v>
      </c>
      <c r="L134" s="141">
        <v>1014197222</v>
      </c>
      <c r="M134" s="142" t="s">
        <v>1790</v>
      </c>
      <c r="N134" s="143">
        <v>46031</v>
      </c>
      <c r="O134" s="143">
        <v>46031</v>
      </c>
      <c r="P134" s="144">
        <v>46432000</v>
      </c>
      <c r="Q134" s="141"/>
      <c r="R134" s="141"/>
      <c r="S134" s="141"/>
      <c r="T134" s="141"/>
      <c r="U134" s="141"/>
      <c r="V134" s="172"/>
      <c r="W134" s="146"/>
      <c r="X134" s="146"/>
      <c r="Y134" s="146"/>
      <c r="Z134" s="146"/>
      <c r="AA134" s="146"/>
      <c r="AB134" s="146"/>
      <c r="AC134" s="146"/>
      <c r="AD134" s="146"/>
      <c r="AE134" s="146"/>
      <c r="AF134" s="146"/>
      <c r="AG134" s="146"/>
    </row>
    <row r="135" spans="1:33" ht="30" customHeight="1">
      <c r="A135" s="131" t="s">
        <v>123</v>
      </c>
      <c r="B135" s="139">
        <v>2026</v>
      </c>
      <c r="C135" s="141" t="s">
        <v>1817</v>
      </c>
      <c r="D135" s="142" t="s">
        <v>125</v>
      </c>
      <c r="E135" s="141" t="s">
        <v>1796</v>
      </c>
      <c r="F135" s="141" t="s">
        <v>1818</v>
      </c>
      <c r="G135" s="142" t="s">
        <v>7455</v>
      </c>
      <c r="H135" s="141" t="s">
        <v>1801</v>
      </c>
      <c r="I135" s="142" t="s">
        <v>136</v>
      </c>
      <c r="J135" s="142" t="s">
        <v>1823</v>
      </c>
      <c r="K135" s="141" t="s">
        <v>7449</v>
      </c>
      <c r="L135" s="141">
        <v>21148162</v>
      </c>
      <c r="M135" s="142" t="s">
        <v>1790</v>
      </c>
      <c r="N135" s="143">
        <v>46031</v>
      </c>
      <c r="O135" s="143">
        <v>46049</v>
      </c>
      <c r="P135" s="144">
        <v>46432000</v>
      </c>
      <c r="Q135" s="141"/>
      <c r="R135" s="141"/>
      <c r="S135" s="141"/>
      <c r="T135" s="141"/>
      <c r="U135" s="141"/>
      <c r="V135" s="172"/>
      <c r="W135" s="146"/>
      <c r="X135" s="146"/>
      <c r="Y135" s="146"/>
      <c r="Z135" s="146"/>
      <c r="AA135" s="146"/>
      <c r="AB135" s="146"/>
      <c r="AC135" s="146"/>
      <c r="AD135" s="146"/>
      <c r="AE135" s="146"/>
      <c r="AF135" s="146"/>
      <c r="AG135" s="146"/>
    </row>
    <row r="136" spans="1:33" ht="30" customHeight="1">
      <c r="A136" s="131" t="s">
        <v>123</v>
      </c>
      <c r="B136" s="139">
        <v>2026</v>
      </c>
      <c r="C136" s="141" t="s">
        <v>1827</v>
      </c>
      <c r="D136" s="142" t="s">
        <v>125</v>
      </c>
      <c r="E136" s="141" t="s">
        <v>1828</v>
      </c>
      <c r="F136" s="141" t="s">
        <v>1829</v>
      </c>
      <c r="G136" s="142" t="s">
        <v>7456</v>
      </c>
      <c r="H136" s="141" t="s">
        <v>1833</v>
      </c>
      <c r="I136" s="142" t="s">
        <v>460</v>
      </c>
      <c r="J136" s="142" t="s">
        <v>1836</v>
      </c>
      <c r="K136" s="141" t="s">
        <v>7449</v>
      </c>
      <c r="L136" s="141">
        <v>1019069178</v>
      </c>
      <c r="M136" s="142" t="s">
        <v>1790</v>
      </c>
      <c r="N136" s="143">
        <v>46031</v>
      </c>
      <c r="O136" s="143">
        <v>46032</v>
      </c>
      <c r="P136" s="144">
        <v>37136000</v>
      </c>
      <c r="Q136" s="141"/>
      <c r="R136" s="141"/>
      <c r="S136" s="141"/>
      <c r="T136" s="141"/>
      <c r="U136" s="141"/>
      <c r="V136" s="172"/>
      <c r="W136" s="146"/>
      <c r="X136" s="146"/>
      <c r="Y136" s="146"/>
      <c r="Z136" s="146"/>
      <c r="AA136" s="146"/>
      <c r="AB136" s="146"/>
      <c r="AC136" s="146"/>
      <c r="AD136" s="146"/>
      <c r="AE136" s="146"/>
      <c r="AF136" s="146"/>
      <c r="AG136" s="146"/>
    </row>
    <row r="137" spans="1:33" ht="30" customHeight="1">
      <c r="A137" s="131" t="s">
        <v>123</v>
      </c>
      <c r="B137" s="139">
        <v>2026</v>
      </c>
      <c r="C137" s="141" t="s">
        <v>1841</v>
      </c>
      <c r="D137" s="142" t="s">
        <v>125</v>
      </c>
      <c r="E137" s="141" t="s">
        <v>1828</v>
      </c>
      <c r="F137" s="141" t="s">
        <v>1842</v>
      </c>
      <c r="G137" s="142" t="s">
        <v>1845</v>
      </c>
      <c r="H137" s="141" t="s">
        <v>1833</v>
      </c>
      <c r="I137" s="142" t="s">
        <v>460</v>
      </c>
      <c r="J137" s="142" t="s">
        <v>1836</v>
      </c>
      <c r="K137" s="141" t="s">
        <v>7449</v>
      </c>
      <c r="L137" s="141">
        <v>1023928325</v>
      </c>
      <c r="M137" s="142" t="s">
        <v>1790</v>
      </c>
      <c r="N137" s="143">
        <v>46031</v>
      </c>
      <c r="O137" s="143">
        <v>46031</v>
      </c>
      <c r="P137" s="144">
        <v>37136000</v>
      </c>
      <c r="Q137" s="141"/>
      <c r="R137" s="141"/>
      <c r="S137" s="141"/>
      <c r="T137" s="141"/>
      <c r="U137" s="141"/>
      <c r="V137" s="172"/>
      <c r="W137" s="146"/>
      <c r="X137" s="146"/>
      <c r="Y137" s="146"/>
      <c r="Z137" s="146"/>
      <c r="AA137" s="146"/>
      <c r="AB137" s="146"/>
      <c r="AC137" s="146"/>
      <c r="AD137" s="146"/>
      <c r="AE137" s="146"/>
      <c r="AF137" s="146"/>
      <c r="AG137" s="146"/>
    </row>
    <row r="138" spans="1:33" ht="30" customHeight="1">
      <c r="A138" s="131" t="s">
        <v>123</v>
      </c>
      <c r="B138" s="139">
        <v>2026</v>
      </c>
      <c r="C138" s="141" t="s">
        <v>1850</v>
      </c>
      <c r="D138" s="142" t="s">
        <v>125</v>
      </c>
      <c r="E138" s="141" t="s">
        <v>1851</v>
      </c>
      <c r="F138" s="141" t="s">
        <v>1852</v>
      </c>
      <c r="G138" s="142" t="s">
        <v>1855</v>
      </c>
      <c r="H138" s="141" t="s">
        <v>1856</v>
      </c>
      <c r="I138" s="142" t="s">
        <v>460</v>
      </c>
      <c r="J138" s="142" t="s">
        <v>1860</v>
      </c>
      <c r="K138" s="141" t="s">
        <v>7449</v>
      </c>
      <c r="L138" s="141">
        <v>79512321</v>
      </c>
      <c r="M138" s="142" t="s">
        <v>1863</v>
      </c>
      <c r="N138" s="143">
        <v>46031</v>
      </c>
      <c r="O138" s="143">
        <v>46032</v>
      </c>
      <c r="P138" s="144">
        <v>24520000</v>
      </c>
      <c r="Q138" s="141"/>
      <c r="R138" s="141"/>
      <c r="S138" s="141"/>
      <c r="T138" s="141"/>
      <c r="U138" s="141"/>
      <c r="V138" s="172"/>
      <c r="W138" s="146"/>
      <c r="X138" s="146"/>
      <c r="Y138" s="146"/>
      <c r="Z138" s="146"/>
      <c r="AA138" s="146"/>
      <c r="AB138" s="146"/>
      <c r="AC138" s="146"/>
      <c r="AD138" s="146"/>
      <c r="AE138" s="146"/>
      <c r="AF138" s="146"/>
      <c r="AG138" s="146"/>
    </row>
    <row r="139" spans="1:33" ht="30" customHeight="1">
      <c r="A139" s="131" t="s">
        <v>123</v>
      </c>
      <c r="B139" s="139">
        <v>2026</v>
      </c>
      <c r="C139" s="141" t="s">
        <v>1869</v>
      </c>
      <c r="D139" s="142" t="s">
        <v>125</v>
      </c>
      <c r="E139" s="141" t="s">
        <v>1851</v>
      </c>
      <c r="F139" s="141" t="s">
        <v>1870</v>
      </c>
      <c r="G139" s="142" t="s">
        <v>1873</v>
      </c>
      <c r="H139" s="141" t="s">
        <v>1856</v>
      </c>
      <c r="I139" s="142" t="s">
        <v>460</v>
      </c>
      <c r="J139" s="142" t="s">
        <v>1860</v>
      </c>
      <c r="K139" s="141" t="s">
        <v>7449</v>
      </c>
      <c r="L139" s="141">
        <v>79870166</v>
      </c>
      <c r="M139" s="142" t="s">
        <v>1863</v>
      </c>
      <c r="N139" s="143">
        <v>46031</v>
      </c>
      <c r="O139" s="143">
        <v>46035</v>
      </c>
      <c r="P139" s="144">
        <v>24520000</v>
      </c>
      <c r="Q139" s="141"/>
      <c r="R139" s="141"/>
      <c r="S139" s="141"/>
      <c r="T139" s="141"/>
      <c r="U139" s="141"/>
      <c r="V139" s="172"/>
      <c r="W139" s="146"/>
      <c r="X139" s="146"/>
      <c r="Y139" s="146"/>
      <c r="Z139" s="146"/>
      <c r="AA139" s="146"/>
      <c r="AB139" s="146"/>
      <c r="AC139" s="146"/>
      <c r="AD139" s="146"/>
      <c r="AE139" s="146"/>
      <c r="AF139" s="146"/>
      <c r="AG139" s="146"/>
    </row>
    <row r="140" spans="1:33" ht="30" customHeight="1">
      <c r="A140" s="131" t="s">
        <v>123</v>
      </c>
      <c r="B140" s="139">
        <v>2026</v>
      </c>
      <c r="C140" s="141" t="s">
        <v>1878</v>
      </c>
      <c r="D140" s="142" t="s">
        <v>125</v>
      </c>
      <c r="E140" s="141" t="s">
        <v>1879</v>
      </c>
      <c r="F140" s="141" t="s">
        <v>1880</v>
      </c>
      <c r="G140" s="142" t="s">
        <v>1863</v>
      </c>
      <c r="H140" s="141" t="s">
        <v>1883</v>
      </c>
      <c r="I140" s="142" t="s">
        <v>136</v>
      </c>
      <c r="J140" s="142" t="s">
        <v>1886</v>
      </c>
      <c r="K140" s="141" t="s">
        <v>7449</v>
      </c>
      <c r="L140" s="141">
        <v>93376179</v>
      </c>
      <c r="M140" s="142" t="s">
        <v>1863</v>
      </c>
      <c r="N140" s="143">
        <v>46031</v>
      </c>
      <c r="O140" s="143">
        <v>46032</v>
      </c>
      <c r="P140" s="144">
        <v>127974000</v>
      </c>
      <c r="Q140" s="141"/>
      <c r="R140" s="141"/>
      <c r="S140" s="141"/>
      <c r="T140" s="141"/>
      <c r="U140" s="141"/>
      <c r="V140" s="172"/>
      <c r="W140" s="146"/>
      <c r="X140" s="146"/>
      <c r="Y140" s="146"/>
      <c r="Z140" s="146"/>
      <c r="AA140" s="146"/>
      <c r="AB140" s="146"/>
      <c r="AC140" s="146"/>
      <c r="AD140" s="146"/>
      <c r="AE140" s="146"/>
      <c r="AF140" s="146"/>
      <c r="AG140" s="146"/>
    </row>
    <row r="141" spans="1:33" ht="30" customHeight="1">
      <c r="A141" s="131" t="s">
        <v>123</v>
      </c>
      <c r="B141" s="139">
        <v>2026</v>
      </c>
      <c r="C141" s="141" t="s">
        <v>1891</v>
      </c>
      <c r="D141" s="142" t="s">
        <v>125</v>
      </c>
      <c r="E141" s="141" t="s">
        <v>1892</v>
      </c>
      <c r="F141" s="141" t="s">
        <v>1893</v>
      </c>
      <c r="G141" s="142" t="s">
        <v>1896</v>
      </c>
      <c r="H141" s="141" t="s">
        <v>1897</v>
      </c>
      <c r="I141" s="142" t="s">
        <v>136</v>
      </c>
      <c r="J141" s="142" t="s">
        <v>1901</v>
      </c>
      <c r="K141" s="141" t="s">
        <v>7449</v>
      </c>
      <c r="L141" s="141">
        <v>52412962</v>
      </c>
      <c r="M141" s="142" t="s">
        <v>1863</v>
      </c>
      <c r="N141" s="143">
        <v>46029</v>
      </c>
      <c r="O141" s="143">
        <v>46030</v>
      </c>
      <c r="P141" s="144">
        <v>72656000</v>
      </c>
      <c r="Q141" s="141"/>
      <c r="R141" s="141"/>
      <c r="S141" s="141"/>
      <c r="T141" s="141"/>
      <c r="U141" s="141"/>
      <c r="V141" s="172"/>
      <c r="W141" s="146"/>
      <c r="X141" s="146"/>
      <c r="Y141" s="146"/>
      <c r="Z141" s="146"/>
      <c r="AA141" s="146"/>
      <c r="AB141" s="146"/>
      <c r="AC141" s="146"/>
      <c r="AD141" s="146"/>
      <c r="AE141" s="146"/>
      <c r="AF141" s="146"/>
      <c r="AG141" s="146"/>
    </row>
    <row r="142" spans="1:33" ht="30" customHeight="1">
      <c r="A142" s="131" t="s">
        <v>123</v>
      </c>
      <c r="B142" s="139">
        <v>2026</v>
      </c>
      <c r="C142" s="141" t="s">
        <v>1907</v>
      </c>
      <c r="D142" s="142" t="s">
        <v>125</v>
      </c>
      <c r="E142" s="141" t="s">
        <v>1892</v>
      </c>
      <c r="F142" s="141" t="s">
        <v>1908</v>
      </c>
      <c r="G142" s="142" t="s">
        <v>1911</v>
      </c>
      <c r="H142" s="141" t="s">
        <v>1897</v>
      </c>
      <c r="I142" s="142" t="s">
        <v>136</v>
      </c>
      <c r="J142" s="142" t="s">
        <v>1901</v>
      </c>
      <c r="K142" s="141" t="s">
        <v>7449</v>
      </c>
      <c r="L142" s="141">
        <v>1018469980</v>
      </c>
      <c r="M142" s="142" t="s">
        <v>1863</v>
      </c>
      <c r="N142" s="143">
        <v>46029</v>
      </c>
      <c r="O142" s="143">
        <v>46030</v>
      </c>
      <c r="P142" s="144">
        <v>72656000</v>
      </c>
      <c r="Q142" s="141"/>
      <c r="R142" s="141"/>
      <c r="S142" s="141"/>
      <c r="T142" s="141"/>
      <c r="U142" s="141"/>
      <c r="V142" s="172"/>
      <c r="W142" s="146"/>
      <c r="X142" s="146"/>
      <c r="Y142" s="146"/>
      <c r="Z142" s="146"/>
      <c r="AA142" s="146"/>
      <c r="AB142" s="146"/>
      <c r="AC142" s="146"/>
      <c r="AD142" s="146"/>
      <c r="AE142" s="146"/>
      <c r="AF142" s="146"/>
      <c r="AG142" s="146"/>
    </row>
    <row r="143" spans="1:33" ht="30" customHeight="1">
      <c r="A143" s="131" t="s">
        <v>123</v>
      </c>
      <c r="B143" s="139">
        <v>2026</v>
      </c>
      <c r="C143" s="141" t="s">
        <v>1915</v>
      </c>
      <c r="D143" s="142" t="s">
        <v>125</v>
      </c>
      <c r="E143" s="141" t="s">
        <v>1916</v>
      </c>
      <c r="F143" s="141" t="s">
        <v>1917</v>
      </c>
      <c r="G143" s="142" t="s">
        <v>1920</v>
      </c>
      <c r="H143" s="141" t="s">
        <v>1921</v>
      </c>
      <c r="I143" s="142" t="s">
        <v>136</v>
      </c>
      <c r="J143" s="142" t="s">
        <v>1924</v>
      </c>
      <c r="K143" s="141" t="s">
        <v>7449</v>
      </c>
      <c r="L143" s="141">
        <v>85154567</v>
      </c>
      <c r="M143" s="142" t="s">
        <v>1863</v>
      </c>
      <c r="N143" s="143">
        <v>46031</v>
      </c>
      <c r="O143" s="143">
        <v>46033</v>
      </c>
      <c r="P143" s="144">
        <v>72656000</v>
      </c>
      <c r="Q143" s="141"/>
      <c r="R143" s="141"/>
      <c r="S143" s="141"/>
      <c r="T143" s="141"/>
      <c r="U143" s="141"/>
      <c r="V143" s="172"/>
      <c r="W143" s="146"/>
      <c r="X143" s="146"/>
      <c r="Y143" s="146"/>
      <c r="Z143" s="146"/>
      <c r="AA143" s="146"/>
      <c r="AB143" s="146"/>
      <c r="AC143" s="146"/>
      <c r="AD143" s="146"/>
      <c r="AE143" s="146"/>
      <c r="AF143" s="146"/>
      <c r="AG143" s="146"/>
    </row>
    <row r="144" spans="1:33" ht="30" customHeight="1">
      <c r="A144" s="131" t="s">
        <v>123</v>
      </c>
      <c r="B144" s="139">
        <v>2026</v>
      </c>
      <c r="C144" s="141" t="s">
        <v>1930</v>
      </c>
      <c r="D144" s="142" t="s">
        <v>125</v>
      </c>
      <c r="E144" s="141" t="s">
        <v>1931</v>
      </c>
      <c r="F144" s="141" t="s">
        <v>1932</v>
      </c>
      <c r="G144" s="142" t="s">
        <v>1935</v>
      </c>
      <c r="H144" s="141" t="s">
        <v>1936</v>
      </c>
      <c r="I144" s="142" t="s">
        <v>136</v>
      </c>
      <c r="J144" s="142" t="s">
        <v>1939</v>
      </c>
      <c r="K144" s="141" t="s">
        <v>7449</v>
      </c>
      <c r="L144" s="141">
        <v>52228310</v>
      </c>
      <c r="M144" s="142" t="s">
        <v>1863</v>
      </c>
      <c r="N144" s="143">
        <v>46031</v>
      </c>
      <c r="O144" s="143">
        <v>46033</v>
      </c>
      <c r="P144" s="144">
        <v>63352000</v>
      </c>
      <c r="Q144" s="141"/>
      <c r="R144" s="141"/>
      <c r="S144" s="141"/>
      <c r="T144" s="141"/>
      <c r="U144" s="141"/>
      <c r="V144" s="172"/>
      <c r="W144" s="146"/>
      <c r="X144" s="146"/>
      <c r="Y144" s="146"/>
      <c r="Z144" s="146"/>
      <c r="AA144" s="146"/>
      <c r="AB144" s="146"/>
      <c r="AC144" s="146"/>
      <c r="AD144" s="146"/>
      <c r="AE144" s="146"/>
      <c r="AF144" s="146"/>
      <c r="AG144" s="146"/>
    </row>
    <row r="145" spans="1:33" ht="30" customHeight="1">
      <c r="A145" s="131" t="s">
        <v>123</v>
      </c>
      <c r="B145" s="139">
        <v>2026</v>
      </c>
      <c r="C145" s="141" t="s">
        <v>1945</v>
      </c>
      <c r="D145" s="142" t="s">
        <v>125</v>
      </c>
      <c r="E145" s="141" t="s">
        <v>1946</v>
      </c>
      <c r="F145" s="141" t="s">
        <v>1947</v>
      </c>
      <c r="G145" s="142" t="s">
        <v>1950</v>
      </c>
      <c r="H145" s="141" t="s">
        <v>1951</v>
      </c>
      <c r="I145" s="142" t="s">
        <v>460</v>
      </c>
      <c r="J145" s="142" t="s">
        <v>1954</v>
      </c>
      <c r="K145" s="141" t="s">
        <v>7449</v>
      </c>
      <c r="L145" s="141">
        <v>1015405308</v>
      </c>
      <c r="M145" s="142" t="s">
        <v>1863</v>
      </c>
      <c r="N145" s="143">
        <v>46037</v>
      </c>
      <c r="O145" s="143">
        <v>46038</v>
      </c>
      <c r="P145" s="144">
        <v>24520000</v>
      </c>
      <c r="Q145" s="141"/>
      <c r="R145" s="141"/>
      <c r="S145" s="141"/>
      <c r="T145" s="141"/>
      <c r="U145" s="141"/>
      <c r="V145" s="172"/>
      <c r="W145" s="146"/>
      <c r="X145" s="146"/>
      <c r="Y145" s="146"/>
      <c r="Z145" s="146"/>
      <c r="AA145" s="146"/>
      <c r="AB145" s="146"/>
      <c r="AC145" s="146"/>
      <c r="AD145" s="146"/>
      <c r="AE145" s="146"/>
      <c r="AF145" s="146"/>
      <c r="AG145" s="146"/>
    </row>
    <row r="146" spans="1:33" ht="30" customHeight="1">
      <c r="A146" s="131" t="s">
        <v>123</v>
      </c>
      <c r="B146" s="139">
        <v>2026</v>
      </c>
      <c r="C146" s="141" t="s">
        <v>1959</v>
      </c>
      <c r="D146" s="142" t="s">
        <v>125</v>
      </c>
      <c r="E146" s="141" t="s">
        <v>1960</v>
      </c>
      <c r="F146" s="141" t="s">
        <v>1961</v>
      </c>
      <c r="G146" s="142" t="s">
        <v>1964</v>
      </c>
      <c r="H146" s="141" t="s">
        <v>1965</v>
      </c>
      <c r="I146" s="142" t="s">
        <v>460</v>
      </c>
      <c r="J146" s="142" t="s">
        <v>1968</v>
      </c>
      <c r="K146" s="141" t="s">
        <v>7449</v>
      </c>
      <c r="L146" s="141">
        <v>80179342</v>
      </c>
      <c r="M146" s="142" t="s">
        <v>1863</v>
      </c>
      <c r="N146" s="143">
        <v>46042</v>
      </c>
      <c r="O146" s="143">
        <v>46043</v>
      </c>
      <c r="P146" s="144">
        <v>24520000</v>
      </c>
      <c r="Q146" s="141"/>
      <c r="R146" s="141"/>
      <c r="S146" s="141"/>
      <c r="T146" s="141"/>
      <c r="U146" s="141"/>
      <c r="V146" s="172"/>
      <c r="W146" s="146"/>
      <c r="X146" s="146"/>
      <c r="Y146" s="146"/>
      <c r="Z146" s="146"/>
      <c r="AA146" s="146"/>
      <c r="AB146" s="146"/>
      <c r="AC146" s="146"/>
      <c r="AD146" s="146"/>
      <c r="AE146" s="146"/>
      <c r="AF146" s="146"/>
      <c r="AG146" s="146"/>
    </row>
    <row r="147" spans="1:33" ht="30" customHeight="1">
      <c r="A147" s="131" t="s">
        <v>123</v>
      </c>
      <c r="B147" s="139">
        <v>2026</v>
      </c>
      <c r="C147" s="141" t="s">
        <v>1974</v>
      </c>
      <c r="D147" s="142" t="s">
        <v>125</v>
      </c>
      <c r="E147" s="141" t="s">
        <v>1975</v>
      </c>
      <c r="F147" s="141" t="s">
        <v>1976</v>
      </c>
      <c r="G147" s="142" t="s">
        <v>1979</v>
      </c>
      <c r="H147" s="141" t="s">
        <v>1980</v>
      </c>
      <c r="I147" s="142" t="s">
        <v>460</v>
      </c>
      <c r="J147" s="142" t="s">
        <v>1983</v>
      </c>
      <c r="K147" s="141" t="s">
        <v>7449</v>
      </c>
      <c r="L147" s="141">
        <v>52440208</v>
      </c>
      <c r="M147" s="142" t="s">
        <v>1863</v>
      </c>
      <c r="N147" s="143">
        <v>46035</v>
      </c>
      <c r="O147" s="143">
        <v>46036</v>
      </c>
      <c r="P147" s="144">
        <v>40520000</v>
      </c>
      <c r="Q147" s="141"/>
      <c r="R147" s="141"/>
      <c r="S147" s="141"/>
      <c r="T147" s="141"/>
      <c r="U147" s="141"/>
      <c r="V147" s="172"/>
      <c r="W147" s="146"/>
      <c r="X147" s="146"/>
      <c r="Y147" s="146"/>
      <c r="Z147" s="146"/>
      <c r="AA147" s="146"/>
      <c r="AB147" s="146"/>
      <c r="AC147" s="146"/>
      <c r="AD147" s="146"/>
      <c r="AE147" s="146"/>
      <c r="AF147" s="146"/>
      <c r="AG147" s="146"/>
    </row>
    <row r="148" spans="1:33" ht="30" customHeight="1">
      <c r="A148" s="131" t="s">
        <v>123</v>
      </c>
      <c r="B148" s="139">
        <v>2026</v>
      </c>
      <c r="C148" s="141" t="s">
        <v>1988</v>
      </c>
      <c r="D148" s="142" t="s">
        <v>125</v>
      </c>
      <c r="E148" s="141" t="s">
        <v>1975</v>
      </c>
      <c r="F148" s="141" t="s">
        <v>1989</v>
      </c>
      <c r="G148" s="142" t="s">
        <v>1992</v>
      </c>
      <c r="H148" s="141" t="s">
        <v>1980</v>
      </c>
      <c r="I148" s="142" t="s">
        <v>460</v>
      </c>
      <c r="J148" s="142" t="s">
        <v>1983</v>
      </c>
      <c r="K148" s="141" t="s">
        <v>7449</v>
      </c>
      <c r="L148" s="141">
        <v>1070957316</v>
      </c>
      <c r="M148" s="142" t="s">
        <v>1863</v>
      </c>
      <c r="N148" s="143">
        <v>46035</v>
      </c>
      <c r="O148" s="143">
        <v>46036</v>
      </c>
      <c r="P148" s="144">
        <v>40520000</v>
      </c>
      <c r="Q148" s="141"/>
      <c r="R148" s="141"/>
      <c r="S148" s="141"/>
      <c r="T148" s="141"/>
      <c r="U148" s="141"/>
      <c r="V148" s="172"/>
      <c r="W148" s="146"/>
      <c r="X148" s="146"/>
      <c r="Y148" s="146"/>
      <c r="Z148" s="146"/>
      <c r="AA148" s="146"/>
      <c r="AB148" s="146"/>
      <c r="AC148" s="146"/>
      <c r="AD148" s="146"/>
      <c r="AE148" s="146"/>
      <c r="AF148" s="146"/>
      <c r="AG148" s="146"/>
    </row>
    <row r="149" spans="1:33" ht="30" customHeight="1">
      <c r="A149" s="131" t="s">
        <v>123</v>
      </c>
      <c r="B149" s="139">
        <v>2026</v>
      </c>
      <c r="C149" s="141" t="s">
        <v>1996</v>
      </c>
      <c r="D149" s="142" t="s">
        <v>125</v>
      </c>
      <c r="E149" s="141" t="s">
        <v>1997</v>
      </c>
      <c r="F149" s="141" t="s">
        <v>1998</v>
      </c>
      <c r="G149" s="142" t="s">
        <v>2001</v>
      </c>
      <c r="H149" s="141" t="s">
        <v>2002</v>
      </c>
      <c r="I149" s="142" t="s">
        <v>460</v>
      </c>
      <c r="J149" s="142" t="s">
        <v>2005</v>
      </c>
      <c r="K149" s="141" t="s">
        <v>7449</v>
      </c>
      <c r="L149" s="141">
        <v>1022399500</v>
      </c>
      <c r="M149" s="142" t="s">
        <v>1863</v>
      </c>
      <c r="N149" s="143">
        <v>46031</v>
      </c>
      <c r="O149" s="143">
        <v>46036</v>
      </c>
      <c r="P149" s="144">
        <v>40520000</v>
      </c>
      <c r="Q149" s="141" t="s">
        <v>303</v>
      </c>
      <c r="R149" s="143">
        <v>46053</v>
      </c>
      <c r="S149" s="141" t="s">
        <v>2010</v>
      </c>
      <c r="T149" s="141">
        <v>52484382</v>
      </c>
      <c r="U149" s="141">
        <v>3143870761</v>
      </c>
      <c r="V149" s="172" t="s">
        <v>2011</v>
      </c>
      <c r="W149" s="146"/>
      <c r="X149" s="146"/>
      <c r="Y149" s="146"/>
      <c r="Z149" s="146"/>
      <c r="AA149" s="146"/>
      <c r="AB149" s="146"/>
      <c r="AC149" s="146"/>
      <c r="AD149" s="146"/>
      <c r="AE149" s="146"/>
      <c r="AF149" s="146"/>
      <c r="AG149" s="146"/>
    </row>
    <row r="150" spans="1:33" ht="30" customHeight="1">
      <c r="A150" s="131" t="s">
        <v>123</v>
      </c>
      <c r="B150" s="139">
        <v>2026</v>
      </c>
      <c r="C150" s="141" t="s">
        <v>2012</v>
      </c>
      <c r="D150" s="142" t="s">
        <v>125</v>
      </c>
      <c r="E150" s="141" t="s">
        <v>2013</v>
      </c>
      <c r="F150" s="141" t="s">
        <v>2014</v>
      </c>
      <c r="G150" s="142" t="s">
        <v>2017</v>
      </c>
      <c r="H150" s="141" t="s">
        <v>2018</v>
      </c>
      <c r="I150" s="142" t="s">
        <v>136</v>
      </c>
      <c r="J150" s="142" t="s">
        <v>2021</v>
      </c>
      <c r="K150" s="141" t="s">
        <v>7449</v>
      </c>
      <c r="L150" s="141">
        <v>1019092324</v>
      </c>
      <c r="M150" s="142" t="s">
        <v>1863</v>
      </c>
      <c r="N150" s="143">
        <v>46035</v>
      </c>
      <c r="O150" s="143">
        <v>46036</v>
      </c>
      <c r="P150" s="144">
        <v>46432000</v>
      </c>
      <c r="Q150" s="141"/>
      <c r="R150" s="141"/>
      <c r="S150" s="141"/>
      <c r="T150" s="141"/>
      <c r="U150" s="141"/>
      <c r="V150" s="172"/>
      <c r="W150" s="146"/>
      <c r="X150" s="146"/>
      <c r="Y150" s="146"/>
      <c r="Z150" s="146"/>
      <c r="AA150" s="146"/>
      <c r="AB150" s="146"/>
      <c r="AC150" s="146"/>
      <c r="AD150" s="146"/>
      <c r="AE150" s="146"/>
      <c r="AF150" s="146"/>
      <c r="AG150" s="146"/>
    </row>
    <row r="151" spans="1:33" ht="30" customHeight="1">
      <c r="A151" s="131" t="s">
        <v>123</v>
      </c>
      <c r="B151" s="139">
        <v>2026</v>
      </c>
      <c r="C151" s="141" t="s">
        <v>2026</v>
      </c>
      <c r="D151" s="142" t="s">
        <v>125</v>
      </c>
      <c r="E151" s="141" t="s">
        <v>2027</v>
      </c>
      <c r="F151" s="141" t="s">
        <v>2028</v>
      </c>
      <c r="G151" s="142" t="s">
        <v>2031</v>
      </c>
      <c r="H151" s="141" t="s">
        <v>2032</v>
      </c>
      <c r="I151" s="142" t="s">
        <v>136</v>
      </c>
      <c r="J151" s="142" t="s">
        <v>2035</v>
      </c>
      <c r="K151" s="141" t="s">
        <v>7449</v>
      </c>
      <c r="L151" s="141">
        <v>1014263066</v>
      </c>
      <c r="M151" s="142" t="s">
        <v>1863</v>
      </c>
      <c r="N151" s="143">
        <v>46036</v>
      </c>
      <c r="O151" s="143">
        <v>46037</v>
      </c>
      <c r="P151" s="144">
        <v>46432000</v>
      </c>
      <c r="Q151" s="141"/>
      <c r="R151" s="141"/>
      <c r="S151" s="141"/>
      <c r="T151" s="141"/>
      <c r="U151" s="141"/>
      <c r="V151" s="172"/>
      <c r="W151" s="146"/>
      <c r="X151" s="146"/>
      <c r="Y151" s="146"/>
      <c r="Z151" s="146"/>
      <c r="AA151" s="146"/>
      <c r="AB151" s="146"/>
      <c r="AC151" s="146"/>
      <c r="AD151" s="146"/>
      <c r="AE151" s="146"/>
      <c r="AF151" s="146"/>
      <c r="AG151" s="146"/>
    </row>
    <row r="152" spans="1:33" ht="30" customHeight="1">
      <c r="A152" s="131" t="s">
        <v>123</v>
      </c>
      <c r="B152" s="139">
        <v>2026</v>
      </c>
      <c r="C152" s="141" t="s">
        <v>2039</v>
      </c>
      <c r="D152" s="142" t="s">
        <v>125</v>
      </c>
      <c r="E152" s="141" t="s">
        <v>2027</v>
      </c>
      <c r="F152" s="141" t="s">
        <v>2040</v>
      </c>
      <c r="G152" s="142" t="s">
        <v>2043</v>
      </c>
      <c r="H152" s="141" t="s">
        <v>2032</v>
      </c>
      <c r="I152" s="142" t="s">
        <v>136</v>
      </c>
      <c r="J152" s="142" t="s">
        <v>2035</v>
      </c>
      <c r="K152" s="141" t="s">
        <v>7449</v>
      </c>
      <c r="L152" s="141">
        <v>1016096301</v>
      </c>
      <c r="M152" s="142" t="s">
        <v>1863</v>
      </c>
      <c r="N152" s="143">
        <v>46036</v>
      </c>
      <c r="O152" s="143">
        <v>46037</v>
      </c>
      <c r="P152" s="144">
        <v>46432000</v>
      </c>
      <c r="Q152" s="141"/>
      <c r="R152" s="141"/>
      <c r="S152" s="141"/>
      <c r="T152" s="141"/>
      <c r="U152" s="141"/>
      <c r="V152" s="172"/>
      <c r="W152" s="146"/>
      <c r="X152" s="146"/>
      <c r="Y152" s="146"/>
      <c r="Z152" s="146"/>
      <c r="AA152" s="146"/>
      <c r="AB152" s="146"/>
      <c r="AC152" s="146"/>
      <c r="AD152" s="146"/>
      <c r="AE152" s="146"/>
      <c r="AF152" s="146"/>
      <c r="AG152" s="146"/>
    </row>
    <row r="153" spans="1:33" ht="30" customHeight="1">
      <c r="A153" s="131" t="s">
        <v>123</v>
      </c>
      <c r="B153" s="139">
        <v>2026</v>
      </c>
      <c r="C153" s="141" t="s">
        <v>2047</v>
      </c>
      <c r="D153" s="142" t="s">
        <v>125</v>
      </c>
      <c r="E153" s="141" t="s">
        <v>2027</v>
      </c>
      <c r="F153" s="141" t="s">
        <v>2048</v>
      </c>
      <c r="G153" s="142" t="s">
        <v>7457</v>
      </c>
      <c r="H153" s="141" t="s">
        <v>2032</v>
      </c>
      <c r="I153" s="142" t="s">
        <v>136</v>
      </c>
      <c r="J153" s="142" t="s">
        <v>2035</v>
      </c>
      <c r="K153" s="141" t="s">
        <v>7449</v>
      </c>
      <c r="L153" s="141">
        <v>1026586743</v>
      </c>
      <c r="M153" s="142" t="s">
        <v>1863</v>
      </c>
      <c r="N153" s="143">
        <v>46036</v>
      </c>
      <c r="O153" s="143">
        <v>46050</v>
      </c>
      <c r="P153" s="144">
        <v>46432000</v>
      </c>
      <c r="Q153" s="141"/>
      <c r="R153" s="141"/>
      <c r="S153" s="141"/>
      <c r="T153" s="141"/>
      <c r="U153" s="141"/>
      <c r="V153" s="172"/>
      <c r="W153" s="146"/>
      <c r="X153" s="146"/>
      <c r="Y153" s="146"/>
      <c r="Z153" s="146"/>
      <c r="AA153" s="146"/>
      <c r="AB153" s="146"/>
      <c r="AC153" s="146"/>
      <c r="AD153" s="146"/>
      <c r="AE153" s="146"/>
      <c r="AF153" s="146"/>
      <c r="AG153" s="146"/>
    </row>
    <row r="154" spans="1:33" ht="30" customHeight="1">
      <c r="A154" s="131" t="s">
        <v>123</v>
      </c>
      <c r="B154" s="139">
        <v>2026</v>
      </c>
      <c r="C154" s="141" t="s">
        <v>2056</v>
      </c>
      <c r="D154" s="142" t="s">
        <v>125</v>
      </c>
      <c r="E154" s="141" t="s">
        <v>2027</v>
      </c>
      <c r="F154" s="141" t="s">
        <v>2057</v>
      </c>
      <c r="G154" s="142" t="s">
        <v>2060</v>
      </c>
      <c r="H154" s="141" t="s">
        <v>2032</v>
      </c>
      <c r="I154" s="142" t="s">
        <v>136</v>
      </c>
      <c r="J154" s="142" t="s">
        <v>2035</v>
      </c>
      <c r="K154" s="141" t="s">
        <v>7449</v>
      </c>
      <c r="L154" s="141">
        <v>1010247767</v>
      </c>
      <c r="M154" s="142" t="s">
        <v>1863</v>
      </c>
      <c r="N154" s="143">
        <v>46036</v>
      </c>
      <c r="O154" s="143">
        <v>46037</v>
      </c>
      <c r="P154" s="144">
        <v>46432000</v>
      </c>
      <c r="Q154" s="141"/>
      <c r="R154" s="141"/>
      <c r="S154" s="141"/>
      <c r="T154" s="141"/>
      <c r="U154" s="141"/>
      <c r="V154" s="172"/>
      <c r="W154" s="146"/>
      <c r="X154" s="146"/>
      <c r="Y154" s="146"/>
      <c r="Z154" s="146"/>
      <c r="AA154" s="146"/>
      <c r="AB154" s="146"/>
      <c r="AC154" s="146"/>
      <c r="AD154" s="146"/>
      <c r="AE154" s="146"/>
      <c r="AF154" s="146"/>
      <c r="AG154" s="146"/>
    </row>
    <row r="155" spans="1:33" ht="30" customHeight="1">
      <c r="A155" s="131" t="s">
        <v>2064</v>
      </c>
      <c r="B155" s="139">
        <v>2026</v>
      </c>
      <c r="C155" s="141" t="s">
        <v>2065</v>
      </c>
      <c r="D155" s="142" t="s">
        <v>125</v>
      </c>
      <c r="E155" s="141" t="s">
        <v>2027</v>
      </c>
      <c r="F155" s="141" t="s">
        <v>2066</v>
      </c>
      <c r="G155" s="142" t="s">
        <v>2069</v>
      </c>
      <c r="H155" s="147" t="s">
        <v>2032</v>
      </c>
      <c r="I155" s="142" t="s">
        <v>136</v>
      </c>
      <c r="J155" s="142" t="s">
        <v>2035</v>
      </c>
      <c r="K155" s="141" t="s">
        <v>7449</v>
      </c>
      <c r="L155" s="141">
        <v>1013637730</v>
      </c>
      <c r="M155" s="142" t="s">
        <v>1863</v>
      </c>
      <c r="N155" s="143">
        <v>46036</v>
      </c>
      <c r="O155" s="143">
        <v>46037</v>
      </c>
      <c r="P155" s="144">
        <v>46432000</v>
      </c>
      <c r="Q155" s="141"/>
      <c r="R155" s="141"/>
      <c r="S155" s="141"/>
      <c r="T155" s="141"/>
      <c r="U155" s="141"/>
      <c r="V155" s="172"/>
      <c r="W155" s="146"/>
      <c r="X155" s="146"/>
      <c r="Y155" s="146"/>
      <c r="Z155" s="146"/>
      <c r="AA155" s="146"/>
      <c r="AB155" s="146"/>
      <c r="AC155" s="146"/>
      <c r="AD155" s="146"/>
      <c r="AE155" s="146"/>
      <c r="AF155" s="146"/>
      <c r="AG155" s="146"/>
    </row>
    <row r="156" spans="1:33" ht="30" customHeight="1">
      <c r="A156" s="131" t="s">
        <v>2064</v>
      </c>
      <c r="B156" s="139">
        <v>2026</v>
      </c>
      <c r="C156" s="141" t="s">
        <v>2074</v>
      </c>
      <c r="D156" s="142" t="s">
        <v>125</v>
      </c>
      <c r="E156" s="141" t="s">
        <v>2075</v>
      </c>
      <c r="F156" s="141" t="s">
        <v>2076</v>
      </c>
      <c r="G156" s="142" t="s">
        <v>2079</v>
      </c>
      <c r="H156" s="147" t="s">
        <v>2080</v>
      </c>
      <c r="I156" s="142" t="s">
        <v>136</v>
      </c>
      <c r="J156" s="142" t="s">
        <v>2083</v>
      </c>
      <c r="K156" s="141" t="s">
        <v>7449</v>
      </c>
      <c r="L156" s="141">
        <v>1019060266</v>
      </c>
      <c r="M156" s="142" t="s">
        <v>1863</v>
      </c>
      <c r="N156" s="143">
        <v>46036</v>
      </c>
      <c r="O156" s="143">
        <v>46037</v>
      </c>
      <c r="P156" s="144">
        <v>46432000</v>
      </c>
      <c r="Q156" s="141"/>
      <c r="R156" s="141"/>
      <c r="S156" s="141"/>
      <c r="T156" s="141"/>
      <c r="U156" s="141"/>
      <c r="V156" s="172"/>
      <c r="W156" s="146"/>
      <c r="X156" s="146"/>
      <c r="Y156" s="146"/>
      <c r="Z156" s="146"/>
      <c r="AA156" s="146"/>
      <c r="AB156" s="146"/>
      <c r="AC156" s="146"/>
      <c r="AD156" s="146"/>
      <c r="AE156" s="146"/>
      <c r="AF156" s="146"/>
      <c r="AG156" s="146"/>
    </row>
    <row r="157" spans="1:33" ht="30" customHeight="1">
      <c r="A157" s="131" t="s">
        <v>2064</v>
      </c>
      <c r="B157" s="139">
        <v>2026</v>
      </c>
      <c r="C157" s="141" t="s">
        <v>2088</v>
      </c>
      <c r="D157" s="142" t="s">
        <v>125</v>
      </c>
      <c r="E157" s="141" t="s">
        <v>2089</v>
      </c>
      <c r="F157" s="141" t="s">
        <v>2090</v>
      </c>
      <c r="G157" s="142" t="s">
        <v>2093</v>
      </c>
      <c r="H157" s="147" t="s">
        <v>2094</v>
      </c>
      <c r="I157" s="142" t="s">
        <v>136</v>
      </c>
      <c r="J157" s="142" t="s">
        <v>2097</v>
      </c>
      <c r="K157" s="141" t="s">
        <v>7449</v>
      </c>
      <c r="L157" s="141">
        <v>1001281834</v>
      </c>
      <c r="M157" s="142" t="s">
        <v>1863</v>
      </c>
      <c r="N157" s="143">
        <v>46036</v>
      </c>
      <c r="O157" s="143">
        <v>46037</v>
      </c>
      <c r="P157" s="144">
        <v>63352000</v>
      </c>
      <c r="Q157" s="141"/>
      <c r="R157" s="141"/>
      <c r="S157" s="141"/>
      <c r="T157" s="141"/>
      <c r="U157" s="141"/>
      <c r="V157" s="172"/>
      <c r="W157" s="146"/>
      <c r="X157" s="146"/>
      <c r="Y157" s="146"/>
      <c r="Z157" s="146"/>
      <c r="AA157" s="146"/>
      <c r="AB157" s="146"/>
      <c r="AC157" s="146"/>
      <c r="AD157" s="146"/>
      <c r="AE157" s="146"/>
      <c r="AF157" s="146"/>
      <c r="AG157" s="146"/>
    </row>
    <row r="158" spans="1:33" ht="30" customHeight="1">
      <c r="A158" s="131" t="s">
        <v>2064</v>
      </c>
      <c r="B158" s="139">
        <v>2026</v>
      </c>
      <c r="C158" s="141" t="s">
        <v>2103</v>
      </c>
      <c r="D158" s="142" t="s">
        <v>125</v>
      </c>
      <c r="E158" s="141" t="s">
        <v>2089</v>
      </c>
      <c r="F158" s="141" t="s">
        <v>2104</v>
      </c>
      <c r="G158" s="142" t="s">
        <v>2107</v>
      </c>
      <c r="H158" s="147" t="s">
        <v>2094</v>
      </c>
      <c r="I158" s="142" t="s">
        <v>136</v>
      </c>
      <c r="J158" s="142" t="s">
        <v>2097</v>
      </c>
      <c r="K158" s="141" t="s">
        <v>7449</v>
      </c>
      <c r="L158" s="141">
        <v>1019053755</v>
      </c>
      <c r="M158" s="142" t="s">
        <v>1863</v>
      </c>
      <c r="N158" s="143">
        <v>46036</v>
      </c>
      <c r="O158" s="143">
        <v>46036</v>
      </c>
      <c r="P158" s="144">
        <v>63352000</v>
      </c>
      <c r="Q158" s="141"/>
      <c r="R158" s="141"/>
      <c r="S158" s="141"/>
      <c r="T158" s="141"/>
      <c r="U158" s="141"/>
      <c r="V158" s="172"/>
      <c r="W158" s="146"/>
      <c r="X158" s="146"/>
      <c r="Y158" s="146"/>
      <c r="Z158" s="146"/>
      <c r="AA158" s="146"/>
      <c r="AB158" s="146"/>
      <c r="AC158" s="146"/>
      <c r="AD158" s="146"/>
      <c r="AE158" s="146"/>
      <c r="AF158" s="146"/>
      <c r="AG158" s="146"/>
    </row>
    <row r="159" spans="1:33" ht="30" customHeight="1">
      <c r="A159" s="131" t="s">
        <v>2064</v>
      </c>
      <c r="B159" s="139">
        <v>2026</v>
      </c>
      <c r="C159" s="141" t="s">
        <v>2112</v>
      </c>
      <c r="D159" s="142" t="s">
        <v>125</v>
      </c>
      <c r="E159" s="141" t="s">
        <v>2089</v>
      </c>
      <c r="F159" s="141" t="s">
        <v>2113</v>
      </c>
      <c r="G159" s="142" t="s">
        <v>2116</v>
      </c>
      <c r="H159" s="147" t="s">
        <v>2094</v>
      </c>
      <c r="I159" s="142" t="s">
        <v>136</v>
      </c>
      <c r="J159" s="142" t="s">
        <v>2097</v>
      </c>
      <c r="K159" s="141" t="s">
        <v>7449</v>
      </c>
      <c r="L159" s="141">
        <v>7181761</v>
      </c>
      <c r="M159" s="142" t="s">
        <v>1863</v>
      </c>
      <c r="N159" s="143">
        <v>46036</v>
      </c>
      <c r="O159" s="143">
        <v>46037</v>
      </c>
      <c r="P159" s="144">
        <v>63352000</v>
      </c>
      <c r="Q159" s="141"/>
      <c r="R159" s="141"/>
      <c r="S159" s="141"/>
      <c r="T159" s="141"/>
      <c r="U159" s="141"/>
      <c r="V159" s="172"/>
      <c r="W159" s="146"/>
      <c r="X159" s="146"/>
      <c r="Y159" s="146"/>
      <c r="Z159" s="146"/>
      <c r="AA159" s="146"/>
      <c r="AB159" s="146"/>
      <c r="AC159" s="146"/>
      <c r="AD159" s="146"/>
      <c r="AE159" s="146"/>
      <c r="AF159" s="146"/>
      <c r="AG159" s="146"/>
    </row>
    <row r="160" spans="1:33" ht="30" customHeight="1">
      <c r="A160" s="131" t="s">
        <v>2064</v>
      </c>
      <c r="B160" s="139">
        <v>2026</v>
      </c>
      <c r="C160" s="141" t="s">
        <v>2120</v>
      </c>
      <c r="D160" s="142" t="s">
        <v>125</v>
      </c>
      <c r="E160" s="141" t="s">
        <v>2089</v>
      </c>
      <c r="F160" s="141" t="s">
        <v>2121</v>
      </c>
      <c r="G160" s="142" t="s">
        <v>2124</v>
      </c>
      <c r="H160" s="147" t="s">
        <v>2094</v>
      </c>
      <c r="I160" s="142" t="s">
        <v>136</v>
      </c>
      <c r="J160" s="142" t="s">
        <v>2097</v>
      </c>
      <c r="K160" s="141" t="s">
        <v>7449</v>
      </c>
      <c r="L160" s="141">
        <v>79169164</v>
      </c>
      <c r="M160" s="142" t="s">
        <v>1863</v>
      </c>
      <c r="N160" s="143">
        <v>46036</v>
      </c>
      <c r="O160" s="143">
        <v>46037</v>
      </c>
      <c r="P160" s="144">
        <v>63352000</v>
      </c>
      <c r="Q160" s="141"/>
      <c r="R160" s="141"/>
      <c r="S160" s="141"/>
      <c r="T160" s="141"/>
      <c r="U160" s="141"/>
      <c r="V160" s="172"/>
      <c r="W160" s="146"/>
      <c r="X160" s="146"/>
      <c r="Y160" s="146"/>
      <c r="Z160" s="146"/>
      <c r="AA160" s="146"/>
      <c r="AB160" s="146"/>
      <c r="AC160" s="146"/>
      <c r="AD160" s="146"/>
      <c r="AE160" s="146"/>
      <c r="AF160" s="146"/>
      <c r="AG160" s="146"/>
    </row>
    <row r="161" spans="1:33" ht="30" customHeight="1">
      <c r="A161" s="131" t="s">
        <v>2064</v>
      </c>
      <c r="B161" s="139">
        <v>2026</v>
      </c>
      <c r="C161" s="141" t="s">
        <v>2129</v>
      </c>
      <c r="D161" s="142" t="s">
        <v>125</v>
      </c>
      <c r="E161" s="141" t="s">
        <v>2089</v>
      </c>
      <c r="F161" s="141" t="s">
        <v>2130</v>
      </c>
      <c r="G161" s="142" t="s">
        <v>2133</v>
      </c>
      <c r="H161" s="147" t="s">
        <v>2094</v>
      </c>
      <c r="I161" s="142" t="s">
        <v>136</v>
      </c>
      <c r="J161" s="142" t="s">
        <v>2097</v>
      </c>
      <c r="K161" s="141" t="s">
        <v>7449</v>
      </c>
      <c r="L161" s="141">
        <v>1019119947</v>
      </c>
      <c r="M161" s="142" t="s">
        <v>1863</v>
      </c>
      <c r="N161" s="143">
        <v>46036</v>
      </c>
      <c r="O161" s="143">
        <v>46037</v>
      </c>
      <c r="P161" s="144">
        <v>63352000</v>
      </c>
      <c r="Q161" s="141"/>
      <c r="R161" s="141"/>
      <c r="S161" s="141"/>
      <c r="T161" s="141"/>
      <c r="U161" s="141"/>
      <c r="V161" s="172"/>
      <c r="W161" s="146"/>
      <c r="X161" s="146"/>
      <c r="Y161" s="146"/>
      <c r="Z161" s="146"/>
      <c r="AA161" s="146"/>
      <c r="AB161" s="146"/>
      <c r="AC161" s="146"/>
      <c r="AD161" s="146"/>
      <c r="AE161" s="146"/>
      <c r="AF161" s="146"/>
      <c r="AG161" s="146"/>
    </row>
    <row r="162" spans="1:33" ht="30" customHeight="1">
      <c r="A162" s="131" t="s">
        <v>2064</v>
      </c>
      <c r="B162" s="139">
        <v>2026</v>
      </c>
      <c r="C162" s="141" t="s">
        <v>2138</v>
      </c>
      <c r="D162" s="142" t="s">
        <v>125</v>
      </c>
      <c r="E162" s="141" t="s">
        <v>2089</v>
      </c>
      <c r="F162" s="141" t="s">
        <v>2139</v>
      </c>
      <c r="G162" s="142" t="s">
        <v>2142</v>
      </c>
      <c r="H162" s="147" t="s">
        <v>2094</v>
      </c>
      <c r="I162" s="142" t="s">
        <v>136</v>
      </c>
      <c r="J162" s="142" t="s">
        <v>2097</v>
      </c>
      <c r="K162" s="141" t="s">
        <v>7449</v>
      </c>
      <c r="L162" s="141">
        <v>79244137</v>
      </c>
      <c r="M162" s="142" t="s">
        <v>1863</v>
      </c>
      <c r="N162" s="143">
        <v>46036</v>
      </c>
      <c r="O162" s="143">
        <v>46037</v>
      </c>
      <c r="P162" s="144">
        <v>63352000</v>
      </c>
      <c r="Q162" s="141"/>
      <c r="R162" s="141"/>
      <c r="S162" s="141"/>
      <c r="T162" s="141"/>
      <c r="U162" s="141"/>
      <c r="V162" s="172"/>
      <c r="W162" s="146"/>
      <c r="X162" s="146"/>
      <c r="Y162" s="146"/>
      <c r="Z162" s="146"/>
      <c r="AA162" s="146"/>
      <c r="AB162" s="146"/>
      <c r="AC162" s="146"/>
      <c r="AD162" s="146"/>
      <c r="AE162" s="146"/>
      <c r="AF162" s="146"/>
      <c r="AG162" s="146"/>
    </row>
    <row r="163" spans="1:33" ht="30" customHeight="1">
      <c r="A163" s="131" t="s">
        <v>2064</v>
      </c>
      <c r="B163" s="139">
        <v>2026</v>
      </c>
      <c r="C163" s="141" t="s">
        <v>2146</v>
      </c>
      <c r="D163" s="142" t="s">
        <v>125</v>
      </c>
      <c r="E163" s="141" t="s">
        <v>2147</v>
      </c>
      <c r="F163" s="141" t="s">
        <v>2148</v>
      </c>
      <c r="G163" s="142" t="s">
        <v>2151</v>
      </c>
      <c r="H163" s="147" t="s">
        <v>2152</v>
      </c>
      <c r="I163" s="142" t="s">
        <v>460</v>
      </c>
      <c r="J163" s="142" t="s">
        <v>2155</v>
      </c>
      <c r="K163" s="141" t="s">
        <v>7449</v>
      </c>
      <c r="L163" s="141">
        <v>36300765</v>
      </c>
      <c r="M163" s="142" t="s">
        <v>1863</v>
      </c>
      <c r="N163" s="143">
        <v>46035</v>
      </c>
      <c r="O163" s="143">
        <v>46036</v>
      </c>
      <c r="P163" s="144">
        <v>28840000</v>
      </c>
      <c r="Q163" s="141"/>
      <c r="R163" s="141"/>
      <c r="S163" s="141"/>
      <c r="T163" s="141"/>
      <c r="U163" s="141"/>
      <c r="V163" s="172"/>
      <c r="W163" s="146"/>
      <c r="X163" s="146"/>
      <c r="Y163" s="146"/>
      <c r="Z163" s="146"/>
      <c r="AA163" s="146"/>
      <c r="AB163" s="146"/>
      <c r="AC163" s="146"/>
      <c r="AD163" s="146"/>
      <c r="AE163" s="146"/>
      <c r="AF163" s="146"/>
      <c r="AG163" s="146"/>
    </row>
    <row r="164" spans="1:33" ht="30" customHeight="1">
      <c r="A164" s="131" t="s">
        <v>2064</v>
      </c>
      <c r="B164" s="139">
        <v>2026</v>
      </c>
      <c r="C164" s="141" t="s">
        <v>2159</v>
      </c>
      <c r="D164" s="142" t="s">
        <v>125</v>
      </c>
      <c r="E164" s="141" t="s">
        <v>2160</v>
      </c>
      <c r="F164" s="141" t="s">
        <v>2161</v>
      </c>
      <c r="G164" s="142" t="s">
        <v>2164</v>
      </c>
      <c r="H164" s="147" t="s">
        <v>2165</v>
      </c>
      <c r="I164" s="142" t="s">
        <v>136</v>
      </c>
      <c r="J164" s="142" t="s">
        <v>1924</v>
      </c>
      <c r="K164" s="141" t="s">
        <v>7449</v>
      </c>
      <c r="L164" s="141">
        <v>79316990</v>
      </c>
      <c r="M164" s="142" t="s">
        <v>1863</v>
      </c>
      <c r="N164" s="143">
        <v>46035</v>
      </c>
      <c r="O164" s="143">
        <v>46036</v>
      </c>
      <c r="P164" s="144">
        <v>63352000</v>
      </c>
      <c r="Q164" s="141"/>
      <c r="R164" s="141"/>
      <c r="S164" s="141"/>
      <c r="T164" s="141"/>
      <c r="U164" s="141"/>
      <c r="V164" s="172"/>
      <c r="W164" s="146"/>
      <c r="X164" s="146"/>
      <c r="Y164" s="146"/>
      <c r="Z164" s="146"/>
      <c r="AA164" s="146"/>
      <c r="AB164" s="146"/>
      <c r="AC164" s="146"/>
      <c r="AD164" s="146"/>
      <c r="AE164" s="146"/>
      <c r="AF164" s="146"/>
      <c r="AG164" s="146"/>
    </row>
    <row r="165" spans="1:33" ht="30" customHeight="1">
      <c r="A165" s="131" t="s">
        <v>2064</v>
      </c>
      <c r="B165" s="139">
        <v>2026</v>
      </c>
      <c r="C165" s="141" t="s">
        <v>2170</v>
      </c>
      <c r="D165" s="142" t="s">
        <v>125</v>
      </c>
      <c r="E165" s="141" t="s">
        <v>2171</v>
      </c>
      <c r="F165" s="141" t="s">
        <v>2172</v>
      </c>
      <c r="G165" s="142" t="s">
        <v>2175</v>
      </c>
      <c r="H165" s="147" t="s">
        <v>2176</v>
      </c>
      <c r="I165" s="142" t="s">
        <v>136</v>
      </c>
      <c r="J165" s="142" t="s">
        <v>2179</v>
      </c>
      <c r="K165" s="141" t="s">
        <v>7449</v>
      </c>
      <c r="L165" s="141">
        <v>24332666</v>
      </c>
      <c r="M165" s="142" t="s">
        <v>2182</v>
      </c>
      <c r="N165" s="143">
        <v>46030</v>
      </c>
      <c r="O165" s="143">
        <v>46030</v>
      </c>
      <c r="P165" s="144">
        <v>63352000</v>
      </c>
      <c r="Q165" s="141"/>
      <c r="R165" s="141"/>
      <c r="S165" s="141"/>
      <c r="T165" s="141"/>
      <c r="U165" s="141"/>
      <c r="V165" s="172"/>
      <c r="W165" s="146"/>
      <c r="X165" s="146"/>
      <c r="Y165" s="146"/>
      <c r="Z165" s="146"/>
      <c r="AA165" s="146"/>
      <c r="AB165" s="146"/>
      <c r="AC165" s="146"/>
      <c r="AD165" s="146"/>
      <c r="AE165" s="146"/>
      <c r="AF165" s="146"/>
      <c r="AG165" s="146"/>
    </row>
    <row r="166" spans="1:33" ht="30" customHeight="1">
      <c r="A166" s="131" t="s">
        <v>2064</v>
      </c>
      <c r="B166" s="139">
        <v>2026</v>
      </c>
      <c r="C166" s="141" t="s">
        <v>2187</v>
      </c>
      <c r="D166" s="142" t="s">
        <v>125</v>
      </c>
      <c r="E166" s="141" t="s">
        <v>2171</v>
      </c>
      <c r="F166" s="141" t="s">
        <v>2188</v>
      </c>
      <c r="G166" s="142" t="s">
        <v>2191</v>
      </c>
      <c r="H166" s="147" t="s">
        <v>2176</v>
      </c>
      <c r="I166" s="142" t="s">
        <v>460</v>
      </c>
      <c r="J166" s="142" t="s">
        <v>2179</v>
      </c>
      <c r="K166" s="141" t="s">
        <v>7449</v>
      </c>
      <c r="L166" s="141">
        <v>80154746</v>
      </c>
      <c r="M166" s="142" t="s">
        <v>2195</v>
      </c>
      <c r="N166" s="143">
        <v>46030</v>
      </c>
      <c r="O166" s="143">
        <v>46031</v>
      </c>
      <c r="P166" s="144">
        <v>63352000</v>
      </c>
      <c r="Q166" s="141"/>
      <c r="R166" s="141"/>
      <c r="S166" s="141"/>
      <c r="T166" s="141"/>
      <c r="U166" s="141"/>
      <c r="V166" s="172"/>
      <c r="W166" s="146"/>
      <c r="X166" s="146"/>
      <c r="Y166" s="146"/>
      <c r="Z166" s="146"/>
      <c r="AA166" s="146"/>
      <c r="AB166" s="146"/>
      <c r="AC166" s="146"/>
      <c r="AD166" s="146"/>
      <c r="AE166" s="146"/>
      <c r="AF166" s="146"/>
      <c r="AG166" s="146"/>
    </row>
    <row r="167" spans="1:33" ht="30" customHeight="1">
      <c r="A167" s="131" t="s">
        <v>2064</v>
      </c>
      <c r="B167" s="139">
        <v>2026</v>
      </c>
      <c r="C167" s="141" t="s">
        <v>2198</v>
      </c>
      <c r="D167" s="142" t="s">
        <v>125</v>
      </c>
      <c r="E167" s="141" t="s">
        <v>2171</v>
      </c>
      <c r="F167" s="141" t="s">
        <v>2199</v>
      </c>
      <c r="G167" s="142" t="s">
        <v>7458</v>
      </c>
      <c r="H167" s="147" t="s">
        <v>2176</v>
      </c>
      <c r="I167" s="142" t="s">
        <v>136</v>
      </c>
      <c r="J167" s="142" t="s">
        <v>2179</v>
      </c>
      <c r="K167" s="141" t="s">
        <v>7449</v>
      </c>
      <c r="L167" s="141">
        <v>52622131</v>
      </c>
      <c r="M167" s="142" t="s">
        <v>2206</v>
      </c>
      <c r="N167" s="143">
        <v>46030</v>
      </c>
      <c r="O167" s="143">
        <v>46031</v>
      </c>
      <c r="P167" s="144">
        <v>63352000</v>
      </c>
      <c r="Q167" s="141"/>
      <c r="R167" s="141"/>
      <c r="S167" s="141"/>
      <c r="T167" s="141"/>
      <c r="U167" s="141"/>
      <c r="V167" s="172"/>
      <c r="W167" s="146"/>
      <c r="X167" s="146"/>
      <c r="Y167" s="146"/>
      <c r="Z167" s="146"/>
      <c r="AA167" s="146"/>
      <c r="AB167" s="146"/>
      <c r="AC167" s="146"/>
      <c r="AD167" s="146"/>
      <c r="AE167" s="146"/>
      <c r="AF167" s="146"/>
      <c r="AG167" s="146"/>
    </row>
    <row r="168" spans="1:33" ht="30" customHeight="1">
      <c r="A168" s="131" t="s">
        <v>2064</v>
      </c>
      <c r="B168" s="139">
        <v>2026</v>
      </c>
      <c r="C168" s="141" t="s">
        <v>2210</v>
      </c>
      <c r="D168" s="142" t="s">
        <v>125</v>
      </c>
      <c r="E168" s="141" t="s">
        <v>2171</v>
      </c>
      <c r="F168" s="141" t="s">
        <v>2211</v>
      </c>
      <c r="G168" s="142" t="s">
        <v>2214</v>
      </c>
      <c r="H168" s="147" t="s">
        <v>2176</v>
      </c>
      <c r="I168" s="142" t="s">
        <v>136</v>
      </c>
      <c r="J168" s="142" t="s">
        <v>2179</v>
      </c>
      <c r="K168" s="141" t="s">
        <v>7449</v>
      </c>
      <c r="L168" s="141">
        <v>1018422753</v>
      </c>
      <c r="M168" s="142" t="s">
        <v>2220</v>
      </c>
      <c r="N168" s="143">
        <v>46030</v>
      </c>
      <c r="O168" s="143">
        <v>46030</v>
      </c>
      <c r="P168" s="144">
        <v>63352000</v>
      </c>
      <c r="Q168" s="141"/>
      <c r="R168" s="141"/>
      <c r="S168" s="141"/>
      <c r="T168" s="141"/>
      <c r="U168" s="141"/>
      <c r="V168" s="172"/>
      <c r="W168" s="146"/>
      <c r="X168" s="146"/>
      <c r="Y168" s="146"/>
      <c r="Z168" s="146"/>
      <c r="AA168" s="146"/>
      <c r="AB168" s="146"/>
      <c r="AC168" s="146"/>
      <c r="AD168" s="146"/>
      <c r="AE168" s="146"/>
      <c r="AF168" s="146"/>
      <c r="AG168" s="146"/>
    </row>
    <row r="169" spans="1:33" ht="30" customHeight="1">
      <c r="A169" s="131" t="s">
        <v>2064</v>
      </c>
      <c r="B169" s="139">
        <v>2026</v>
      </c>
      <c r="C169" s="141" t="s">
        <v>2224</v>
      </c>
      <c r="D169" s="142" t="s">
        <v>125</v>
      </c>
      <c r="E169" s="141" t="s">
        <v>2171</v>
      </c>
      <c r="F169" s="141" t="s">
        <v>2225</v>
      </c>
      <c r="G169" s="142" t="s">
        <v>2228</v>
      </c>
      <c r="H169" s="147" t="s">
        <v>2176</v>
      </c>
      <c r="I169" s="142" t="s">
        <v>136</v>
      </c>
      <c r="J169" s="142" t="s">
        <v>2179</v>
      </c>
      <c r="K169" s="141" t="s">
        <v>7449</v>
      </c>
      <c r="L169" s="141">
        <v>80183656</v>
      </c>
      <c r="M169" s="142" t="s">
        <v>2233</v>
      </c>
      <c r="N169" s="143">
        <v>46030</v>
      </c>
      <c r="O169" s="143">
        <v>46037</v>
      </c>
      <c r="P169" s="144">
        <v>63352000</v>
      </c>
      <c r="Q169" s="141"/>
      <c r="R169" s="141"/>
      <c r="S169" s="141"/>
      <c r="T169" s="141"/>
      <c r="U169" s="141"/>
      <c r="V169" s="172"/>
      <c r="W169" s="146"/>
      <c r="X169" s="146"/>
      <c r="Y169" s="146"/>
      <c r="Z169" s="146"/>
      <c r="AA169" s="146"/>
      <c r="AB169" s="146"/>
      <c r="AC169" s="146"/>
      <c r="AD169" s="146"/>
      <c r="AE169" s="146"/>
      <c r="AF169" s="146"/>
      <c r="AG169" s="146"/>
    </row>
    <row r="170" spans="1:33" ht="30" customHeight="1">
      <c r="A170" s="131" t="s">
        <v>2064</v>
      </c>
      <c r="B170" s="139">
        <v>2026</v>
      </c>
      <c r="C170" s="141" t="s">
        <v>2237</v>
      </c>
      <c r="D170" s="142" t="s">
        <v>125</v>
      </c>
      <c r="E170" s="141" t="s">
        <v>2171</v>
      </c>
      <c r="F170" s="141" t="s">
        <v>2238</v>
      </c>
      <c r="G170" s="142" t="s">
        <v>2241</v>
      </c>
      <c r="H170" s="147" t="s">
        <v>2176</v>
      </c>
      <c r="I170" s="142" t="s">
        <v>136</v>
      </c>
      <c r="J170" s="142" t="s">
        <v>2179</v>
      </c>
      <c r="K170" s="141" t="s">
        <v>7449</v>
      </c>
      <c r="L170" s="141">
        <v>1057893214</v>
      </c>
      <c r="M170" s="142" t="s">
        <v>2220</v>
      </c>
      <c r="N170" s="143">
        <v>46030</v>
      </c>
      <c r="O170" s="143">
        <v>46031</v>
      </c>
      <c r="P170" s="144">
        <v>63352000</v>
      </c>
      <c r="Q170" s="141"/>
      <c r="R170" s="141"/>
      <c r="S170" s="141"/>
      <c r="T170" s="141"/>
      <c r="U170" s="141"/>
      <c r="V170" s="172"/>
      <c r="W170" s="146"/>
      <c r="X170" s="146"/>
      <c r="Y170" s="146"/>
      <c r="Z170" s="146"/>
      <c r="AA170" s="146"/>
      <c r="AB170" s="146"/>
      <c r="AC170" s="146"/>
      <c r="AD170" s="146"/>
      <c r="AE170" s="146"/>
      <c r="AF170" s="146"/>
      <c r="AG170" s="146"/>
    </row>
    <row r="171" spans="1:33" ht="30" customHeight="1">
      <c r="A171" s="131" t="s">
        <v>2064</v>
      </c>
      <c r="B171" s="139">
        <v>2026</v>
      </c>
      <c r="C171" s="141" t="s">
        <v>2246</v>
      </c>
      <c r="D171" s="142" t="s">
        <v>125</v>
      </c>
      <c r="E171" s="141" t="s">
        <v>2171</v>
      </c>
      <c r="F171" s="141" t="s">
        <v>2247</v>
      </c>
      <c r="G171" s="142" t="s">
        <v>2250</v>
      </c>
      <c r="H171" s="147" t="s">
        <v>2176</v>
      </c>
      <c r="I171" s="142" t="s">
        <v>136</v>
      </c>
      <c r="J171" s="142" t="s">
        <v>2179</v>
      </c>
      <c r="K171" s="141" t="s">
        <v>7449</v>
      </c>
      <c r="L171" s="141">
        <v>1013639789</v>
      </c>
      <c r="M171" s="142" t="s">
        <v>2195</v>
      </c>
      <c r="N171" s="143">
        <v>46030</v>
      </c>
      <c r="O171" s="143">
        <v>46031</v>
      </c>
      <c r="P171" s="144">
        <v>63352000</v>
      </c>
      <c r="Q171" s="141"/>
      <c r="R171" s="141"/>
      <c r="S171" s="141"/>
      <c r="T171" s="141"/>
      <c r="U171" s="141"/>
      <c r="V171" s="172"/>
      <c r="W171" s="146"/>
      <c r="X171" s="146"/>
      <c r="Y171" s="146"/>
      <c r="Z171" s="146"/>
      <c r="AA171" s="146"/>
      <c r="AB171" s="146"/>
      <c r="AC171" s="146"/>
      <c r="AD171" s="146"/>
      <c r="AE171" s="146"/>
      <c r="AF171" s="146"/>
      <c r="AG171" s="146"/>
    </row>
    <row r="172" spans="1:33" ht="30" customHeight="1">
      <c r="A172" s="131" t="s">
        <v>2064</v>
      </c>
      <c r="B172" s="139">
        <v>2026</v>
      </c>
      <c r="C172" s="141" t="s">
        <v>2255</v>
      </c>
      <c r="D172" s="142" t="s">
        <v>125</v>
      </c>
      <c r="E172" s="141" t="s">
        <v>2171</v>
      </c>
      <c r="F172" s="141" t="s">
        <v>2256</v>
      </c>
      <c r="G172" s="142" t="s">
        <v>2259</v>
      </c>
      <c r="H172" s="147" t="s">
        <v>2176</v>
      </c>
      <c r="I172" s="142" t="s">
        <v>136</v>
      </c>
      <c r="J172" s="142" t="s">
        <v>2179</v>
      </c>
      <c r="K172" s="141" t="s">
        <v>7449</v>
      </c>
      <c r="L172" s="141">
        <v>52889696</v>
      </c>
      <c r="M172" s="142" t="s">
        <v>2263</v>
      </c>
      <c r="N172" s="143">
        <v>46030</v>
      </c>
      <c r="O172" s="143">
        <v>46036</v>
      </c>
      <c r="P172" s="144">
        <v>63352000</v>
      </c>
      <c r="Q172" s="141"/>
      <c r="R172" s="141"/>
      <c r="S172" s="141"/>
      <c r="T172" s="141"/>
      <c r="U172" s="141"/>
      <c r="V172" s="172"/>
      <c r="W172" s="146"/>
      <c r="X172" s="146"/>
      <c r="Y172" s="146"/>
      <c r="Z172" s="146"/>
      <c r="AA172" s="146"/>
      <c r="AB172" s="146"/>
      <c r="AC172" s="146"/>
      <c r="AD172" s="146"/>
      <c r="AE172" s="146"/>
      <c r="AF172" s="146"/>
      <c r="AG172" s="146"/>
    </row>
    <row r="173" spans="1:33" ht="30" customHeight="1">
      <c r="A173" s="131" t="s">
        <v>2064</v>
      </c>
      <c r="B173" s="139">
        <v>2026</v>
      </c>
      <c r="C173" s="141" t="s">
        <v>2266</v>
      </c>
      <c r="D173" s="142" t="s">
        <v>125</v>
      </c>
      <c r="E173" s="141" t="s">
        <v>2171</v>
      </c>
      <c r="F173" s="141" t="s">
        <v>2267</v>
      </c>
      <c r="G173" s="142" t="s">
        <v>2270</v>
      </c>
      <c r="H173" s="147" t="s">
        <v>2176</v>
      </c>
      <c r="I173" s="142" t="s">
        <v>136</v>
      </c>
      <c r="J173" s="142" t="s">
        <v>2179</v>
      </c>
      <c r="K173" s="141" t="s">
        <v>7449</v>
      </c>
      <c r="L173" s="141">
        <v>1053328094</v>
      </c>
      <c r="M173" s="142" t="s">
        <v>2220</v>
      </c>
      <c r="N173" s="143">
        <v>46030</v>
      </c>
      <c r="O173" s="143">
        <v>46031</v>
      </c>
      <c r="P173" s="144">
        <v>63352000</v>
      </c>
      <c r="Q173" s="141"/>
      <c r="R173" s="141"/>
      <c r="S173" s="141"/>
      <c r="T173" s="141"/>
      <c r="U173" s="141"/>
      <c r="V173" s="172"/>
      <c r="W173" s="146"/>
      <c r="X173" s="146"/>
      <c r="Y173" s="146"/>
      <c r="Z173" s="146"/>
      <c r="AA173" s="146"/>
      <c r="AB173" s="146"/>
      <c r="AC173" s="146"/>
      <c r="AD173" s="146"/>
      <c r="AE173" s="146"/>
      <c r="AF173" s="146"/>
      <c r="AG173" s="146"/>
    </row>
    <row r="174" spans="1:33" ht="30" customHeight="1">
      <c r="A174" s="131" t="s">
        <v>2064</v>
      </c>
      <c r="B174" s="139">
        <v>2026</v>
      </c>
      <c r="C174" s="141" t="s">
        <v>2275</v>
      </c>
      <c r="D174" s="142" t="s">
        <v>125</v>
      </c>
      <c r="E174" s="141" t="s">
        <v>2171</v>
      </c>
      <c r="F174" s="141" t="s">
        <v>2276</v>
      </c>
      <c r="G174" s="142" t="s">
        <v>2279</v>
      </c>
      <c r="H174" s="147" t="s">
        <v>2176</v>
      </c>
      <c r="I174" s="142" t="s">
        <v>136</v>
      </c>
      <c r="J174" s="142" t="s">
        <v>2179</v>
      </c>
      <c r="K174" s="141" t="s">
        <v>7449</v>
      </c>
      <c r="L174" s="141">
        <v>1090435721</v>
      </c>
      <c r="M174" s="142" t="s">
        <v>2206</v>
      </c>
      <c r="N174" s="143">
        <v>46030</v>
      </c>
      <c r="O174" s="143">
        <v>46031</v>
      </c>
      <c r="P174" s="144">
        <v>63352000</v>
      </c>
      <c r="Q174" s="141"/>
      <c r="R174" s="141"/>
      <c r="S174" s="141"/>
      <c r="T174" s="141"/>
      <c r="U174" s="141"/>
      <c r="V174" s="172"/>
      <c r="W174" s="146"/>
      <c r="X174" s="146"/>
      <c r="Y174" s="146"/>
      <c r="Z174" s="146"/>
      <c r="AA174" s="146"/>
      <c r="AB174" s="146"/>
      <c r="AC174" s="146"/>
      <c r="AD174" s="146"/>
      <c r="AE174" s="146"/>
      <c r="AF174" s="146"/>
      <c r="AG174" s="146"/>
    </row>
    <row r="175" spans="1:33" ht="30" customHeight="1">
      <c r="A175" s="131" t="s">
        <v>2064</v>
      </c>
      <c r="B175" s="139">
        <v>2026</v>
      </c>
      <c r="C175" s="141" t="s">
        <v>2284</v>
      </c>
      <c r="D175" s="142" t="s">
        <v>125</v>
      </c>
      <c r="E175" s="141" t="s">
        <v>2171</v>
      </c>
      <c r="F175" s="141" t="s">
        <v>2285</v>
      </c>
      <c r="G175" s="142" t="s">
        <v>2288</v>
      </c>
      <c r="H175" s="147" t="s">
        <v>2176</v>
      </c>
      <c r="I175" s="142" t="s">
        <v>136</v>
      </c>
      <c r="J175" s="142" t="s">
        <v>2179</v>
      </c>
      <c r="K175" s="141" t="s">
        <v>7449</v>
      </c>
      <c r="L175" s="141">
        <v>40395737</v>
      </c>
      <c r="M175" s="142" t="s">
        <v>2292</v>
      </c>
      <c r="N175" s="143">
        <v>46030</v>
      </c>
      <c r="O175" s="143">
        <v>46031</v>
      </c>
      <c r="P175" s="144">
        <v>63352000</v>
      </c>
      <c r="Q175" s="141"/>
      <c r="R175" s="141"/>
      <c r="S175" s="141"/>
      <c r="T175" s="141"/>
      <c r="U175" s="141"/>
      <c r="V175" s="172"/>
      <c r="W175" s="146"/>
      <c r="X175" s="146"/>
      <c r="Y175" s="146"/>
      <c r="Z175" s="146"/>
      <c r="AA175" s="146"/>
      <c r="AB175" s="146"/>
      <c r="AC175" s="146"/>
      <c r="AD175" s="146"/>
      <c r="AE175" s="146"/>
      <c r="AF175" s="146"/>
      <c r="AG175" s="146"/>
    </row>
    <row r="176" spans="1:33" ht="30" customHeight="1">
      <c r="A176" s="131" t="s">
        <v>2064</v>
      </c>
      <c r="B176" s="139">
        <v>2026</v>
      </c>
      <c r="C176" s="141" t="s">
        <v>2296</v>
      </c>
      <c r="D176" s="142" t="s">
        <v>125</v>
      </c>
      <c r="E176" s="141" t="s">
        <v>2171</v>
      </c>
      <c r="F176" s="141" t="s">
        <v>2297</v>
      </c>
      <c r="G176" s="142" t="s">
        <v>2300</v>
      </c>
      <c r="H176" s="147" t="s">
        <v>2176</v>
      </c>
      <c r="I176" s="142" t="s">
        <v>136</v>
      </c>
      <c r="J176" s="142" t="s">
        <v>2179</v>
      </c>
      <c r="K176" s="141" t="s">
        <v>7449</v>
      </c>
      <c r="L176" s="141">
        <v>79151959</v>
      </c>
      <c r="M176" s="142" t="s">
        <v>2263</v>
      </c>
      <c r="N176" s="143">
        <v>46030</v>
      </c>
      <c r="O176" s="143">
        <v>46031</v>
      </c>
      <c r="P176" s="144">
        <v>63352000</v>
      </c>
      <c r="Q176" s="141"/>
      <c r="R176" s="141"/>
      <c r="S176" s="141"/>
      <c r="T176" s="141"/>
      <c r="U176" s="141"/>
      <c r="V176" s="172"/>
      <c r="W176" s="146"/>
      <c r="X176" s="146"/>
      <c r="Y176" s="146"/>
      <c r="Z176" s="146"/>
      <c r="AA176" s="146"/>
      <c r="AB176" s="146"/>
      <c r="AC176" s="146"/>
      <c r="AD176" s="146"/>
      <c r="AE176" s="146"/>
      <c r="AF176" s="146"/>
      <c r="AG176" s="146"/>
    </row>
    <row r="177" spans="1:33" ht="30" customHeight="1">
      <c r="A177" s="131" t="s">
        <v>2064</v>
      </c>
      <c r="B177" s="139">
        <v>2026</v>
      </c>
      <c r="C177" s="141" t="s">
        <v>2304</v>
      </c>
      <c r="D177" s="142" t="s">
        <v>125</v>
      </c>
      <c r="E177" s="141" t="s">
        <v>2305</v>
      </c>
      <c r="F177" s="141" t="s">
        <v>2306</v>
      </c>
      <c r="G177" s="142" t="s">
        <v>2309</v>
      </c>
      <c r="H177" s="147" t="s">
        <v>2310</v>
      </c>
      <c r="I177" s="142" t="s">
        <v>136</v>
      </c>
      <c r="J177" s="142" t="s">
        <v>2313</v>
      </c>
      <c r="K177" s="141" t="s">
        <v>7449</v>
      </c>
      <c r="L177" s="141">
        <v>1102836251</v>
      </c>
      <c r="M177" s="142" t="s">
        <v>2220</v>
      </c>
      <c r="N177" s="143">
        <v>46036</v>
      </c>
      <c r="O177" s="143">
        <v>46036</v>
      </c>
      <c r="P177" s="144">
        <v>63352000</v>
      </c>
      <c r="Q177" s="141"/>
      <c r="R177" s="141"/>
      <c r="S177" s="141"/>
      <c r="T177" s="141"/>
      <c r="U177" s="141"/>
      <c r="V177" s="172"/>
      <c r="W177" s="146"/>
      <c r="X177" s="146"/>
      <c r="Y177" s="146"/>
      <c r="Z177" s="146"/>
      <c r="AA177" s="146"/>
      <c r="AB177" s="146"/>
      <c r="AC177" s="146"/>
      <c r="AD177" s="146"/>
      <c r="AE177" s="146"/>
      <c r="AF177" s="146"/>
      <c r="AG177" s="146"/>
    </row>
    <row r="178" spans="1:33" ht="30" customHeight="1">
      <c r="A178" s="131" t="s">
        <v>2064</v>
      </c>
      <c r="B178" s="139">
        <v>2026</v>
      </c>
      <c r="C178" s="141" t="s">
        <v>2319</v>
      </c>
      <c r="D178" s="142" t="s">
        <v>125</v>
      </c>
      <c r="E178" s="141" t="s">
        <v>2320</v>
      </c>
      <c r="F178" s="141" t="s">
        <v>2321</v>
      </c>
      <c r="G178" s="142" t="s">
        <v>2324</v>
      </c>
      <c r="H178" s="147" t="s">
        <v>2325</v>
      </c>
      <c r="I178" s="142" t="s">
        <v>136</v>
      </c>
      <c r="J178" s="142" t="s">
        <v>2328</v>
      </c>
      <c r="K178" s="141" t="s">
        <v>7449</v>
      </c>
      <c r="L178" s="141">
        <v>1032439657</v>
      </c>
      <c r="M178" s="142" t="s">
        <v>2233</v>
      </c>
      <c r="N178" s="143">
        <v>46036</v>
      </c>
      <c r="O178" s="143">
        <v>46038</v>
      </c>
      <c r="P178" s="144">
        <v>46432000</v>
      </c>
      <c r="Q178" s="141"/>
      <c r="R178" s="141"/>
      <c r="S178" s="141"/>
      <c r="T178" s="141"/>
      <c r="U178" s="141"/>
      <c r="V178" s="172"/>
      <c r="W178" s="146"/>
      <c r="X178" s="146"/>
      <c r="Y178" s="146"/>
      <c r="Z178" s="146"/>
      <c r="AA178" s="146"/>
      <c r="AB178" s="146"/>
      <c r="AC178" s="146"/>
      <c r="AD178" s="146"/>
      <c r="AE178" s="146"/>
      <c r="AF178" s="146"/>
      <c r="AG178" s="146"/>
    </row>
    <row r="179" spans="1:33" ht="30" customHeight="1">
      <c r="A179" s="131" t="s">
        <v>2064</v>
      </c>
      <c r="B179" s="139">
        <v>2026</v>
      </c>
      <c r="C179" s="141" t="s">
        <v>2334</v>
      </c>
      <c r="D179" s="142" t="s">
        <v>125</v>
      </c>
      <c r="E179" s="141" t="s">
        <v>2320</v>
      </c>
      <c r="F179" s="141" t="s">
        <v>2335</v>
      </c>
      <c r="G179" s="142" t="s">
        <v>2338</v>
      </c>
      <c r="H179" s="147" t="s">
        <v>2325</v>
      </c>
      <c r="I179" s="142" t="s">
        <v>136</v>
      </c>
      <c r="J179" s="142" t="s">
        <v>2340</v>
      </c>
      <c r="K179" s="141" t="s">
        <v>7449</v>
      </c>
      <c r="L179" s="141">
        <v>19311755</v>
      </c>
      <c r="M179" s="142" t="s">
        <v>2206</v>
      </c>
      <c r="N179" s="143">
        <v>46036</v>
      </c>
      <c r="O179" s="143">
        <v>46038</v>
      </c>
      <c r="P179" s="144">
        <v>46432000</v>
      </c>
      <c r="Q179" s="141"/>
      <c r="R179" s="141"/>
      <c r="S179" s="141"/>
      <c r="T179" s="141"/>
      <c r="U179" s="141"/>
      <c r="V179" s="172"/>
      <c r="W179" s="146"/>
      <c r="X179" s="146"/>
      <c r="Y179" s="146"/>
      <c r="Z179" s="146"/>
      <c r="AA179" s="146"/>
      <c r="AB179" s="146"/>
      <c r="AC179" s="146"/>
      <c r="AD179" s="146"/>
      <c r="AE179" s="146"/>
      <c r="AF179" s="146"/>
      <c r="AG179" s="146"/>
    </row>
    <row r="180" spans="1:33" ht="30" customHeight="1">
      <c r="A180" s="131" t="s">
        <v>2064</v>
      </c>
      <c r="B180" s="139">
        <v>2026</v>
      </c>
      <c r="C180" s="141" t="s">
        <v>2344</v>
      </c>
      <c r="D180" s="142" t="s">
        <v>125</v>
      </c>
      <c r="E180" s="141" t="s">
        <v>2320</v>
      </c>
      <c r="F180" s="141" t="s">
        <v>2345</v>
      </c>
      <c r="G180" s="142" t="s">
        <v>2348</v>
      </c>
      <c r="H180" s="147" t="s">
        <v>2325</v>
      </c>
      <c r="I180" s="142" t="s">
        <v>136</v>
      </c>
      <c r="J180" s="142" t="s">
        <v>2340</v>
      </c>
      <c r="K180" s="141" t="s">
        <v>7449</v>
      </c>
      <c r="L180" s="141">
        <v>53000999</v>
      </c>
      <c r="M180" s="142" t="s">
        <v>2195</v>
      </c>
      <c r="N180" s="143">
        <v>46036</v>
      </c>
      <c r="O180" s="143">
        <v>46038</v>
      </c>
      <c r="P180" s="144">
        <v>46432000</v>
      </c>
      <c r="Q180" s="141"/>
      <c r="R180" s="141"/>
      <c r="S180" s="141"/>
      <c r="T180" s="141"/>
      <c r="U180" s="141"/>
      <c r="V180" s="172"/>
      <c r="W180" s="146"/>
      <c r="X180" s="146"/>
      <c r="Y180" s="146"/>
      <c r="Z180" s="146"/>
      <c r="AA180" s="146"/>
      <c r="AB180" s="146"/>
      <c r="AC180" s="146"/>
      <c r="AD180" s="146"/>
      <c r="AE180" s="146"/>
      <c r="AF180" s="146"/>
      <c r="AG180" s="146"/>
    </row>
    <row r="181" spans="1:33" ht="30" customHeight="1">
      <c r="A181" s="131" t="s">
        <v>2064</v>
      </c>
      <c r="B181" s="139">
        <v>2026</v>
      </c>
      <c r="C181" s="141" t="s">
        <v>2352</v>
      </c>
      <c r="D181" s="142" t="s">
        <v>125</v>
      </c>
      <c r="E181" s="141" t="s">
        <v>2320</v>
      </c>
      <c r="F181" s="141" t="s">
        <v>2353</v>
      </c>
      <c r="G181" s="142" t="s">
        <v>2356</v>
      </c>
      <c r="H181" s="147" t="s">
        <v>2325</v>
      </c>
      <c r="I181" s="142" t="s">
        <v>136</v>
      </c>
      <c r="J181" s="142" t="s">
        <v>2340</v>
      </c>
      <c r="K181" s="141" t="s">
        <v>7449</v>
      </c>
      <c r="L181" s="141">
        <v>1032500065</v>
      </c>
      <c r="M181" s="142" t="s">
        <v>2292</v>
      </c>
      <c r="N181" s="143">
        <v>46036</v>
      </c>
      <c r="O181" s="143">
        <v>46038</v>
      </c>
      <c r="P181" s="144">
        <v>46432000</v>
      </c>
      <c r="Q181" s="141"/>
      <c r="R181" s="141"/>
      <c r="S181" s="141"/>
      <c r="T181" s="141"/>
      <c r="U181" s="141"/>
      <c r="V181" s="172"/>
      <c r="W181" s="146"/>
      <c r="X181" s="146"/>
      <c r="Y181" s="146"/>
      <c r="Z181" s="146"/>
      <c r="AA181" s="146"/>
      <c r="AB181" s="146"/>
      <c r="AC181" s="146"/>
      <c r="AD181" s="146"/>
      <c r="AE181" s="146"/>
      <c r="AF181" s="146"/>
      <c r="AG181" s="146"/>
    </row>
    <row r="182" spans="1:33" ht="30" customHeight="1">
      <c r="A182" s="131" t="s">
        <v>2064</v>
      </c>
      <c r="B182" s="139">
        <v>2026</v>
      </c>
      <c r="C182" s="141" t="s">
        <v>2360</v>
      </c>
      <c r="D182" s="142" t="s">
        <v>125</v>
      </c>
      <c r="E182" s="141" t="s">
        <v>2320</v>
      </c>
      <c r="F182" s="141" t="s">
        <v>2361</v>
      </c>
      <c r="G182" s="142" t="s">
        <v>2364</v>
      </c>
      <c r="H182" s="147" t="s">
        <v>2325</v>
      </c>
      <c r="I182" s="142" t="s">
        <v>136</v>
      </c>
      <c r="J182" s="142" t="s">
        <v>2340</v>
      </c>
      <c r="K182" s="141" t="s">
        <v>7449</v>
      </c>
      <c r="L182" s="141">
        <v>1015418908</v>
      </c>
      <c r="M182" s="142" t="s">
        <v>2206</v>
      </c>
      <c r="N182" s="143">
        <v>46036</v>
      </c>
      <c r="O182" s="143">
        <v>46038</v>
      </c>
      <c r="P182" s="144">
        <v>46432000</v>
      </c>
      <c r="Q182" s="141"/>
      <c r="R182" s="141"/>
      <c r="S182" s="141"/>
      <c r="T182" s="141"/>
      <c r="U182" s="141"/>
      <c r="V182" s="172"/>
      <c r="W182" s="146"/>
      <c r="X182" s="146"/>
      <c r="Y182" s="146"/>
      <c r="Z182" s="146"/>
      <c r="AA182" s="146"/>
      <c r="AB182" s="146"/>
      <c r="AC182" s="146"/>
      <c r="AD182" s="146"/>
      <c r="AE182" s="146"/>
      <c r="AF182" s="146"/>
      <c r="AG182" s="146"/>
    </row>
    <row r="183" spans="1:33" ht="30" customHeight="1">
      <c r="A183" s="131" t="s">
        <v>2064</v>
      </c>
      <c r="B183" s="139">
        <v>2026</v>
      </c>
      <c r="C183" s="141" t="s">
        <v>2368</v>
      </c>
      <c r="D183" s="142" t="s">
        <v>125</v>
      </c>
      <c r="E183" s="141" t="s">
        <v>2320</v>
      </c>
      <c r="F183" s="141" t="s">
        <v>2369</v>
      </c>
      <c r="G183" s="142" t="s">
        <v>2372</v>
      </c>
      <c r="H183" s="147" t="s">
        <v>2325</v>
      </c>
      <c r="I183" s="142" t="s">
        <v>136</v>
      </c>
      <c r="J183" s="142" t="s">
        <v>2340</v>
      </c>
      <c r="K183" s="141" t="s">
        <v>7449</v>
      </c>
      <c r="L183" s="141">
        <v>53014544</v>
      </c>
      <c r="M183" s="142" t="s">
        <v>2182</v>
      </c>
      <c r="N183" s="143">
        <v>46036</v>
      </c>
      <c r="O183" s="143">
        <v>46038</v>
      </c>
      <c r="P183" s="144">
        <v>46432000</v>
      </c>
      <c r="Q183" s="141"/>
      <c r="R183" s="141"/>
      <c r="S183" s="141"/>
      <c r="T183" s="141"/>
      <c r="U183" s="141"/>
      <c r="V183" s="172"/>
      <c r="W183" s="146"/>
      <c r="X183" s="146"/>
      <c r="Y183" s="146"/>
      <c r="Z183" s="146"/>
      <c r="AA183" s="146"/>
      <c r="AB183" s="146"/>
      <c r="AC183" s="146"/>
      <c r="AD183" s="146"/>
      <c r="AE183" s="146"/>
      <c r="AF183" s="146"/>
      <c r="AG183" s="146"/>
    </row>
    <row r="184" spans="1:33" ht="30" customHeight="1">
      <c r="A184" s="131" t="s">
        <v>2064</v>
      </c>
      <c r="B184" s="139">
        <v>2026</v>
      </c>
      <c r="C184" s="141" t="s">
        <v>2376</v>
      </c>
      <c r="D184" s="142" t="s">
        <v>125</v>
      </c>
      <c r="E184" s="141" t="s">
        <v>2320</v>
      </c>
      <c r="F184" s="141" t="s">
        <v>2377</v>
      </c>
      <c r="G184" s="142" t="s">
        <v>2380</v>
      </c>
      <c r="H184" s="147" t="s">
        <v>2325</v>
      </c>
      <c r="I184" s="142" t="s">
        <v>136</v>
      </c>
      <c r="J184" s="142" t="s">
        <v>2340</v>
      </c>
      <c r="K184" s="141" t="s">
        <v>7449</v>
      </c>
      <c r="L184" s="141">
        <v>39618121</v>
      </c>
      <c r="M184" s="142" t="s">
        <v>2220</v>
      </c>
      <c r="N184" s="143">
        <v>46036</v>
      </c>
      <c r="O184" s="143">
        <v>46038</v>
      </c>
      <c r="P184" s="144">
        <v>46432000</v>
      </c>
      <c r="Q184" s="141"/>
      <c r="R184" s="141"/>
      <c r="S184" s="141"/>
      <c r="T184" s="141"/>
      <c r="U184" s="141"/>
      <c r="V184" s="172"/>
      <c r="W184" s="146"/>
      <c r="X184" s="146"/>
      <c r="Y184" s="146"/>
      <c r="Z184" s="146"/>
      <c r="AA184" s="146"/>
      <c r="AB184" s="146"/>
      <c r="AC184" s="146"/>
      <c r="AD184" s="146"/>
      <c r="AE184" s="146"/>
      <c r="AF184" s="146"/>
      <c r="AG184" s="146"/>
    </row>
    <row r="185" spans="1:33" ht="30" customHeight="1">
      <c r="A185" s="131" t="s">
        <v>2064</v>
      </c>
      <c r="B185" s="139">
        <v>2026</v>
      </c>
      <c r="C185" s="141" t="s">
        <v>2384</v>
      </c>
      <c r="D185" s="142" t="s">
        <v>125</v>
      </c>
      <c r="E185" s="141" t="s">
        <v>2320</v>
      </c>
      <c r="F185" s="141" t="s">
        <v>2385</v>
      </c>
      <c r="G185" s="142" t="s">
        <v>2388</v>
      </c>
      <c r="H185" s="147" t="s">
        <v>2325</v>
      </c>
      <c r="I185" s="142" t="s">
        <v>136</v>
      </c>
      <c r="J185" s="142" t="s">
        <v>2340</v>
      </c>
      <c r="K185" s="141" t="s">
        <v>7449</v>
      </c>
      <c r="L185" s="141">
        <v>1015431124</v>
      </c>
      <c r="M185" s="142" t="s">
        <v>2292</v>
      </c>
      <c r="N185" s="143">
        <v>46036</v>
      </c>
      <c r="O185" s="143">
        <v>46038</v>
      </c>
      <c r="P185" s="144">
        <v>46432000</v>
      </c>
      <c r="Q185" s="141"/>
      <c r="R185" s="141"/>
      <c r="S185" s="141"/>
      <c r="T185" s="141"/>
      <c r="U185" s="141"/>
      <c r="V185" s="172"/>
      <c r="W185" s="146"/>
      <c r="X185" s="146"/>
      <c r="Y185" s="146"/>
      <c r="Z185" s="146"/>
      <c r="AA185" s="146"/>
      <c r="AB185" s="146"/>
      <c r="AC185" s="146"/>
      <c r="AD185" s="146"/>
      <c r="AE185" s="146"/>
      <c r="AF185" s="146"/>
      <c r="AG185" s="146"/>
    </row>
    <row r="186" spans="1:33" ht="30" customHeight="1">
      <c r="A186" s="131" t="s">
        <v>2064</v>
      </c>
      <c r="B186" s="139">
        <v>2026</v>
      </c>
      <c r="C186" s="141" t="s">
        <v>2392</v>
      </c>
      <c r="D186" s="142" t="s">
        <v>125</v>
      </c>
      <c r="E186" s="141" t="s">
        <v>2320</v>
      </c>
      <c r="F186" s="141" t="s">
        <v>2393</v>
      </c>
      <c r="G186" s="142" t="s">
        <v>2396</v>
      </c>
      <c r="H186" s="147" t="s">
        <v>2325</v>
      </c>
      <c r="I186" s="142" t="s">
        <v>136</v>
      </c>
      <c r="J186" s="142" t="s">
        <v>2340</v>
      </c>
      <c r="K186" s="141" t="s">
        <v>7449</v>
      </c>
      <c r="L186" s="141">
        <v>52962591</v>
      </c>
      <c r="M186" s="142" t="s">
        <v>2220</v>
      </c>
      <c r="N186" s="143">
        <v>46036</v>
      </c>
      <c r="O186" s="143">
        <v>46038</v>
      </c>
      <c r="P186" s="144">
        <v>46432000</v>
      </c>
      <c r="Q186" s="141"/>
      <c r="R186" s="141"/>
      <c r="S186" s="141"/>
      <c r="T186" s="141"/>
      <c r="U186" s="141"/>
      <c r="V186" s="172"/>
      <c r="W186" s="146"/>
      <c r="X186" s="146"/>
      <c r="Y186" s="146"/>
      <c r="Z186" s="146"/>
      <c r="AA186" s="146"/>
      <c r="AB186" s="146"/>
      <c r="AC186" s="146"/>
      <c r="AD186" s="146"/>
      <c r="AE186" s="146"/>
      <c r="AF186" s="146"/>
      <c r="AG186" s="146"/>
    </row>
    <row r="187" spans="1:33" ht="30" customHeight="1">
      <c r="A187" s="131" t="s">
        <v>2064</v>
      </c>
      <c r="B187" s="139">
        <v>2026</v>
      </c>
      <c r="C187" s="141" t="s">
        <v>2401</v>
      </c>
      <c r="D187" s="142" t="s">
        <v>125</v>
      </c>
      <c r="E187" s="141" t="s">
        <v>2320</v>
      </c>
      <c r="F187" s="141" t="s">
        <v>2402</v>
      </c>
      <c r="G187" s="142" t="s">
        <v>2405</v>
      </c>
      <c r="H187" s="147" t="s">
        <v>2325</v>
      </c>
      <c r="I187" s="142" t="s">
        <v>136</v>
      </c>
      <c r="J187" s="142" t="s">
        <v>2340</v>
      </c>
      <c r="K187" s="141" t="s">
        <v>7449</v>
      </c>
      <c r="L187" s="141">
        <v>51941894</v>
      </c>
      <c r="M187" s="142" t="s">
        <v>2220</v>
      </c>
      <c r="N187" s="143">
        <v>46036</v>
      </c>
      <c r="O187" s="143">
        <v>46038</v>
      </c>
      <c r="P187" s="144">
        <v>46432000</v>
      </c>
      <c r="Q187" s="141"/>
      <c r="R187" s="141"/>
      <c r="S187" s="141"/>
      <c r="T187" s="141"/>
      <c r="U187" s="141"/>
      <c r="V187" s="172"/>
      <c r="W187" s="146"/>
      <c r="X187" s="146"/>
      <c r="Y187" s="146"/>
      <c r="Z187" s="146"/>
      <c r="AA187" s="146"/>
      <c r="AB187" s="146"/>
      <c r="AC187" s="146"/>
      <c r="AD187" s="146"/>
      <c r="AE187" s="146"/>
      <c r="AF187" s="146"/>
      <c r="AG187" s="146"/>
    </row>
    <row r="188" spans="1:33" ht="30" customHeight="1">
      <c r="A188" s="131" t="s">
        <v>2064</v>
      </c>
      <c r="B188" s="139">
        <v>2026</v>
      </c>
      <c r="C188" s="141" t="s">
        <v>2410</v>
      </c>
      <c r="D188" s="142" t="s">
        <v>125</v>
      </c>
      <c r="E188" s="141" t="s">
        <v>2320</v>
      </c>
      <c r="F188" s="141" t="s">
        <v>2411</v>
      </c>
      <c r="G188" s="142" t="s">
        <v>2414</v>
      </c>
      <c r="H188" s="147" t="s">
        <v>2325</v>
      </c>
      <c r="I188" s="142" t="s">
        <v>136</v>
      </c>
      <c r="J188" s="142" t="s">
        <v>2340</v>
      </c>
      <c r="K188" s="141" t="s">
        <v>7449</v>
      </c>
      <c r="L188" s="141">
        <v>1074132196</v>
      </c>
      <c r="M188" s="142" t="s">
        <v>2220</v>
      </c>
      <c r="N188" s="143">
        <v>46036</v>
      </c>
      <c r="O188" s="143">
        <v>46038</v>
      </c>
      <c r="P188" s="144">
        <v>46432000</v>
      </c>
      <c r="Q188" s="141"/>
      <c r="R188" s="141"/>
      <c r="S188" s="141"/>
      <c r="T188" s="141"/>
      <c r="U188" s="141"/>
      <c r="V188" s="172"/>
      <c r="W188" s="146"/>
      <c r="X188" s="146"/>
      <c r="Y188" s="146"/>
      <c r="Z188" s="146"/>
      <c r="AA188" s="146"/>
      <c r="AB188" s="146"/>
      <c r="AC188" s="146"/>
      <c r="AD188" s="146"/>
      <c r="AE188" s="146"/>
      <c r="AF188" s="146"/>
      <c r="AG188" s="146"/>
    </row>
    <row r="189" spans="1:33" ht="30" customHeight="1">
      <c r="A189" s="131" t="s">
        <v>2064</v>
      </c>
      <c r="B189" s="139">
        <v>2026</v>
      </c>
      <c r="C189" s="141" t="s">
        <v>2419</v>
      </c>
      <c r="D189" s="142" t="s">
        <v>125</v>
      </c>
      <c r="E189" s="141" t="s">
        <v>2320</v>
      </c>
      <c r="F189" s="141" t="s">
        <v>2420</v>
      </c>
      <c r="G189" s="142" t="s">
        <v>2423</v>
      </c>
      <c r="H189" s="147" t="s">
        <v>2325</v>
      </c>
      <c r="I189" s="142" t="s">
        <v>136</v>
      </c>
      <c r="J189" s="142" t="s">
        <v>2340</v>
      </c>
      <c r="K189" s="141" t="s">
        <v>7449</v>
      </c>
      <c r="L189" s="141">
        <v>1033769482</v>
      </c>
      <c r="M189" s="142" t="s">
        <v>2220</v>
      </c>
      <c r="N189" s="143">
        <v>46036</v>
      </c>
      <c r="O189" s="143">
        <v>46038</v>
      </c>
      <c r="P189" s="144">
        <v>46432000</v>
      </c>
      <c r="Q189" s="141"/>
      <c r="R189" s="141"/>
      <c r="S189" s="141"/>
      <c r="T189" s="141"/>
      <c r="U189" s="141"/>
      <c r="V189" s="172"/>
      <c r="W189" s="146"/>
      <c r="X189" s="146"/>
      <c r="Y189" s="146"/>
      <c r="Z189" s="146"/>
      <c r="AA189" s="146"/>
      <c r="AB189" s="146"/>
      <c r="AC189" s="146"/>
      <c r="AD189" s="146"/>
      <c r="AE189" s="146"/>
      <c r="AF189" s="146"/>
      <c r="AG189" s="146"/>
    </row>
    <row r="190" spans="1:33" ht="30" customHeight="1">
      <c r="A190" s="131" t="s">
        <v>2064</v>
      </c>
      <c r="B190" s="139">
        <v>2026</v>
      </c>
      <c r="C190" s="141" t="s">
        <v>2429</v>
      </c>
      <c r="D190" s="142" t="s">
        <v>125</v>
      </c>
      <c r="E190" s="141" t="s">
        <v>2320</v>
      </c>
      <c r="F190" s="141" t="s">
        <v>2430</v>
      </c>
      <c r="G190" s="142" t="s">
        <v>2433</v>
      </c>
      <c r="H190" s="147" t="s">
        <v>2325</v>
      </c>
      <c r="I190" s="142" t="s">
        <v>136</v>
      </c>
      <c r="J190" s="142" t="s">
        <v>2340</v>
      </c>
      <c r="K190" s="141" t="s">
        <v>7449</v>
      </c>
      <c r="L190" s="141">
        <v>20573232</v>
      </c>
      <c r="M190" s="142" t="s">
        <v>2263</v>
      </c>
      <c r="N190" s="143">
        <v>46036</v>
      </c>
      <c r="O190" s="143">
        <v>46039</v>
      </c>
      <c r="P190" s="144">
        <v>46432000</v>
      </c>
      <c r="Q190" s="141"/>
      <c r="R190" s="141"/>
      <c r="S190" s="141"/>
      <c r="T190" s="141"/>
      <c r="U190" s="141"/>
      <c r="V190" s="172"/>
      <c r="W190" s="146"/>
      <c r="X190" s="146"/>
      <c r="Y190" s="146"/>
      <c r="Z190" s="146"/>
      <c r="AA190" s="146"/>
      <c r="AB190" s="146"/>
      <c r="AC190" s="146"/>
      <c r="AD190" s="146"/>
      <c r="AE190" s="146"/>
      <c r="AF190" s="146"/>
      <c r="AG190" s="146"/>
    </row>
    <row r="191" spans="1:33" ht="30" customHeight="1">
      <c r="A191" s="131" t="s">
        <v>2064</v>
      </c>
      <c r="B191" s="139">
        <v>2026</v>
      </c>
      <c r="C191" s="141" t="s">
        <v>2438</v>
      </c>
      <c r="D191" s="142" t="s">
        <v>125</v>
      </c>
      <c r="E191" s="141" t="s">
        <v>2320</v>
      </c>
      <c r="F191" s="141" t="s">
        <v>2439</v>
      </c>
      <c r="G191" s="142" t="s">
        <v>2442</v>
      </c>
      <c r="H191" s="147" t="s">
        <v>2325</v>
      </c>
      <c r="I191" s="142" t="s">
        <v>136</v>
      </c>
      <c r="J191" s="142" t="s">
        <v>2340</v>
      </c>
      <c r="K191" s="141" t="s">
        <v>7449</v>
      </c>
      <c r="L191" s="141">
        <v>1070921121</v>
      </c>
      <c r="M191" s="142" t="s">
        <v>2220</v>
      </c>
      <c r="N191" s="143">
        <v>46036</v>
      </c>
      <c r="O191" s="143">
        <v>46038</v>
      </c>
      <c r="P191" s="144">
        <v>46432000</v>
      </c>
      <c r="Q191" s="141"/>
      <c r="R191" s="141"/>
      <c r="S191" s="141"/>
      <c r="T191" s="141"/>
      <c r="U191" s="141"/>
      <c r="V191" s="172"/>
      <c r="W191" s="146"/>
      <c r="X191" s="146"/>
      <c r="Y191" s="146"/>
      <c r="Z191" s="146"/>
      <c r="AA191" s="146"/>
      <c r="AB191" s="146"/>
      <c r="AC191" s="146"/>
      <c r="AD191" s="146"/>
      <c r="AE191" s="146"/>
      <c r="AF191" s="146"/>
      <c r="AG191" s="146"/>
    </row>
    <row r="192" spans="1:33" ht="30" customHeight="1">
      <c r="A192" s="131" t="s">
        <v>2064</v>
      </c>
      <c r="B192" s="139">
        <v>2026</v>
      </c>
      <c r="C192" s="141" t="s">
        <v>2447</v>
      </c>
      <c r="D192" s="142" t="s">
        <v>125</v>
      </c>
      <c r="E192" s="141" t="s">
        <v>2448</v>
      </c>
      <c r="F192" s="141" t="s">
        <v>2449</v>
      </c>
      <c r="G192" s="142" t="s">
        <v>2452</v>
      </c>
      <c r="H192" s="147" t="s">
        <v>2453</v>
      </c>
      <c r="I192" s="142" t="s">
        <v>460</v>
      </c>
      <c r="J192" s="142" t="s">
        <v>2456</v>
      </c>
      <c r="K192" s="141" t="s">
        <v>7449</v>
      </c>
      <c r="L192" s="141">
        <v>79339001</v>
      </c>
      <c r="M192" s="142" t="s">
        <v>2263</v>
      </c>
      <c r="N192" s="143">
        <v>46032</v>
      </c>
      <c r="O192" s="143">
        <v>46038</v>
      </c>
      <c r="P192" s="144">
        <v>24520000</v>
      </c>
      <c r="Q192" s="141"/>
      <c r="R192" s="141"/>
      <c r="S192" s="141"/>
      <c r="T192" s="141"/>
      <c r="U192" s="141"/>
      <c r="V192" s="172"/>
      <c r="W192" s="146"/>
      <c r="X192" s="146"/>
      <c r="Y192" s="146"/>
      <c r="Z192" s="146"/>
      <c r="AA192" s="146"/>
      <c r="AB192" s="146"/>
      <c r="AC192" s="146"/>
      <c r="AD192" s="146"/>
      <c r="AE192" s="146"/>
      <c r="AF192" s="146"/>
      <c r="AG192" s="146"/>
    </row>
    <row r="193" spans="1:33" ht="30" customHeight="1">
      <c r="A193" s="131" t="s">
        <v>2064</v>
      </c>
      <c r="B193" s="139">
        <v>2026</v>
      </c>
      <c r="C193" s="141" t="s">
        <v>2464</v>
      </c>
      <c r="D193" s="142" t="s">
        <v>125</v>
      </c>
      <c r="E193" s="141" t="s">
        <v>2448</v>
      </c>
      <c r="F193" s="141" t="s">
        <v>2465</v>
      </c>
      <c r="G193" s="142" t="s">
        <v>2468</v>
      </c>
      <c r="H193" s="147" t="s">
        <v>2453</v>
      </c>
      <c r="I193" s="142" t="s">
        <v>460</v>
      </c>
      <c r="J193" s="142" t="s">
        <v>2456</v>
      </c>
      <c r="K193" s="141" t="s">
        <v>7449</v>
      </c>
      <c r="L193" s="141">
        <v>52150029</v>
      </c>
      <c r="M193" s="142" t="s">
        <v>2233</v>
      </c>
      <c r="N193" s="143">
        <v>46032</v>
      </c>
      <c r="O193" s="143">
        <v>46036</v>
      </c>
      <c r="P193" s="144">
        <v>24520000</v>
      </c>
      <c r="Q193" s="141"/>
      <c r="R193" s="141"/>
      <c r="S193" s="141"/>
      <c r="T193" s="141"/>
      <c r="U193" s="141"/>
      <c r="V193" s="172"/>
      <c r="W193" s="146"/>
      <c r="X193" s="146"/>
      <c r="Y193" s="146"/>
      <c r="Z193" s="146"/>
      <c r="AA193" s="146"/>
      <c r="AB193" s="146"/>
      <c r="AC193" s="146"/>
      <c r="AD193" s="146"/>
      <c r="AE193" s="146"/>
      <c r="AF193" s="146"/>
      <c r="AG193" s="146"/>
    </row>
    <row r="194" spans="1:33" ht="30" customHeight="1">
      <c r="A194" s="131" t="s">
        <v>2064</v>
      </c>
      <c r="B194" s="139">
        <v>2026</v>
      </c>
      <c r="C194" s="141" t="s">
        <v>2473</v>
      </c>
      <c r="D194" s="142" t="s">
        <v>125</v>
      </c>
      <c r="E194" s="141" t="s">
        <v>2448</v>
      </c>
      <c r="F194" s="141" t="s">
        <v>2474</v>
      </c>
      <c r="G194" s="142" t="s">
        <v>2477</v>
      </c>
      <c r="H194" s="147" t="s">
        <v>2453</v>
      </c>
      <c r="I194" s="142" t="s">
        <v>460</v>
      </c>
      <c r="J194" s="142" t="s">
        <v>2456</v>
      </c>
      <c r="K194" s="141" t="s">
        <v>7449</v>
      </c>
      <c r="L194" s="141">
        <v>1019071525</v>
      </c>
      <c r="M194" s="142" t="s">
        <v>2233</v>
      </c>
      <c r="N194" s="143">
        <v>46032</v>
      </c>
      <c r="O194" s="143">
        <v>46038</v>
      </c>
      <c r="P194" s="144">
        <v>24520000</v>
      </c>
      <c r="Q194" s="141"/>
      <c r="R194" s="141"/>
      <c r="S194" s="141"/>
      <c r="T194" s="141"/>
      <c r="U194" s="141"/>
      <c r="V194" s="172"/>
      <c r="W194" s="146"/>
      <c r="X194" s="146"/>
      <c r="Y194" s="146"/>
      <c r="Z194" s="146"/>
      <c r="AA194" s="146"/>
      <c r="AB194" s="146"/>
      <c r="AC194" s="146"/>
      <c r="AD194" s="146"/>
      <c r="AE194" s="146"/>
      <c r="AF194" s="146"/>
      <c r="AG194" s="146"/>
    </row>
    <row r="195" spans="1:33" ht="30" customHeight="1">
      <c r="A195" s="131" t="s">
        <v>2064</v>
      </c>
      <c r="B195" s="139">
        <v>2026</v>
      </c>
      <c r="C195" s="141" t="s">
        <v>2482</v>
      </c>
      <c r="D195" s="142" t="s">
        <v>125</v>
      </c>
      <c r="E195" s="141" t="s">
        <v>2448</v>
      </c>
      <c r="F195" s="141" t="s">
        <v>2483</v>
      </c>
      <c r="G195" s="142" t="s">
        <v>2486</v>
      </c>
      <c r="H195" s="147" t="s">
        <v>2453</v>
      </c>
      <c r="I195" s="142" t="s">
        <v>460</v>
      </c>
      <c r="J195" s="142" t="s">
        <v>2456</v>
      </c>
      <c r="K195" s="141" t="s">
        <v>7449</v>
      </c>
      <c r="L195" s="141">
        <v>1019109828</v>
      </c>
      <c r="M195" s="142" t="s">
        <v>2206</v>
      </c>
      <c r="N195" s="143">
        <v>46032</v>
      </c>
      <c r="O195" s="143">
        <v>46036</v>
      </c>
      <c r="P195" s="144">
        <v>24520000</v>
      </c>
      <c r="Q195" s="141"/>
      <c r="R195" s="141"/>
      <c r="S195" s="141"/>
      <c r="T195" s="141"/>
      <c r="U195" s="141"/>
      <c r="V195" s="172"/>
      <c r="W195" s="146"/>
      <c r="X195" s="146"/>
      <c r="Y195" s="146"/>
      <c r="Z195" s="146"/>
      <c r="AA195" s="146"/>
      <c r="AB195" s="146"/>
      <c r="AC195" s="146"/>
      <c r="AD195" s="146"/>
      <c r="AE195" s="146"/>
      <c r="AF195" s="146"/>
      <c r="AG195" s="146"/>
    </row>
    <row r="196" spans="1:33" ht="30" customHeight="1">
      <c r="A196" s="131" t="s">
        <v>2064</v>
      </c>
      <c r="B196" s="139">
        <v>2026</v>
      </c>
      <c r="C196" s="141" t="s">
        <v>2490</v>
      </c>
      <c r="D196" s="142" t="s">
        <v>125</v>
      </c>
      <c r="E196" s="141" t="s">
        <v>2448</v>
      </c>
      <c r="F196" s="141" t="s">
        <v>2491</v>
      </c>
      <c r="G196" s="142" t="s">
        <v>2494</v>
      </c>
      <c r="H196" s="147" t="s">
        <v>2453</v>
      </c>
      <c r="I196" s="142" t="s">
        <v>460</v>
      </c>
      <c r="J196" s="142" t="s">
        <v>2456</v>
      </c>
      <c r="K196" s="141" t="s">
        <v>7449</v>
      </c>
      <c r="L196" s="141">
        <v>53115883</v>
      </c>
      <c r="M196" s="142" t="s">
        <v>2220</v>
      </c>
      <c r="N196" s="143">
        <v>46032</v>
      </c>
      <c r="O196" s="143">
        <v>46041</v>
      </c>
      <c r="P196" s="144">
        <v>24520000</v>
      </c>
      <c r="Q196" s="141"/>
      <c r="R196" s="141"/>
      <c r="S196" s="141"/>
      <c r="T196" s="141"/>
      <c r="U196" s="141"/>
      <c r="V196" s="172"/>
      <c r="W196" s="146"/>
      <c r="X196" s="146"/>
      <c r="Y196" s="146"/>
      <c r="Z196" s="146"/>
      <c r="AA196" s="146"/>
      <c r="AB196" s="146"/>
      <c r="AC196" s="146"/>
      <c r="AD196" s="146"/>
      <c r="AE196" s="146"/>
      <c r="AF196" s="146"/>
      <c r="AG196" s="146"/>
    </row>
    <row r="197" spans="1:33" ht="30" customHeight="1">
      <c r="A197" s="131" t="s">
        <v>2064</v>
      </c>
      <c r="B197" s="139">
        <v>2026</v>
      </c>
      <c r="C197" s="141" t="s">
        <v>2500</v>
      </c>
      <c r="D197" s="142" t="s">
        <v>125</v>
      </c>
      <c r="E197" s="141" t="s">
        <v>2448</v>
      </c>
      <c r="F197" s="141" t="s">
        <v>2501</v>
      </c>
      <c r="G197" s="142" t="s">
        <v>2504</v>
      </c>
      <c r="H197" s="147" t="s">
        <v>2453</v>
      </c>
      <c r="I197" s="142" t="s">
        <v>460</v>
      </c>
      <c r="J197" s="142" t="s">
        <v>2456</v>
      </c>
      <c r="K197" s="141" t="s">
        <v>7449</v>
      </c>
      <c r="L197" s="141">
        <v>1023963505</v>
      </c>
      <c r="M197" s="142" t="s">
        <v>2263</v>
      </c>
      <c r="N197" s="143">
        <v>46032</v>
      </c>
      <c r="O197" s="143">
        <v>46041</v>
      </c>
      <c r="P197" s="144">
        <v>24520000</v>
      </c>
      <c r="Q197" s="141"/>
      <c r="R197" s="141"/>
      <c r="S197" s="141"/>
      <c r="T197" s="141"/>
      <c r="U197" s="141"/>
      <c r="V197" s="172"/>
      <c r="W197" s="146"/>
      <c r="X197" s="146"/>
      <c r="Y197" s="146"/>
      <c r="Z197" s="146"/>
      <c r="AA197" s="146"/>
      <c r="AB197" s="146"/>
      <c r="AC197" s="146"/>
      <c r="AD197" s="146"/>
      <c r="AE197" s="146"/>
      <c r="AF197" s="146"/>
      <c r="AG197" s="146"/>
    </row>
    <row r="198" spans="1:33" ht="30" customHeight="1">
      <c r="A198" s="131" t="s">
        <v>2064</v>
      </c>
      <c r="B198" s="139">
        <v>2026</v>
      </c>
      <c r="C198" s="141" t="s">
        <v>2508</v>
      </c>
      <c r="D198" s="142" t="s">
        <v>125</v>
      </c>
      <c r="E198" s="141" t="s">
        <v>2448</v>
      </c>
      <c r="F198" s="141" t="s">
        <v>2509</v>
      </c>
      <c r="G198" s="142" t="s">
        <v>2512</v>
      </c>
      <c r="H198" s="147" t="s">
        <v>2453</v>
      </c>
      <c r="I198" s="142" t="s">
        <v>460</v>
      </c>
      <c r="J198" s="142" t="s">
        <v>2456</v>
      </c>
      <c r="K198" s="141" t="s">
        <v>7449</v>
      </c>
      <c r="L198" s="141">
        <v>79642411</v>
      </c>
      <c r="M198" s="142" t="s">
        <v>2182</v>
      </c>
      <c r="N198" s="143">
        <v>46032</v>
      </c>
      <c r="O198" s="143">
        <v>46041</v>
      </c>
      <c r="P198" s="144">
        <v>24520000</v>
      </c>
      <c r="Q198" s="141"/>
      <c r="R198" s="141"/>
      <c r="S198" s="141"/>
      <c r="T198" s="141"/>
      <c r="U198" s="141"/>
      <c r="V198" s="172"/>
      <c r="W198" s="146"/>
      <c r="X198" s="146"/>
      <c r="Y198" s="146"/>
      <c r="Z198" s="146"/>
      <c r="AA198" s="146"/>
      <c r="AB198" s="146"/>
      <c r="AC198" s="146"/>
      <c r="AD198" s="146"/>
      <c r="AE198" s="146"/>
      <c r="AF198" s="146"/>
      <c r="AG198" s="146"/>
    </row>
    <row r="199" spans="1:33" ht="30" customHeight="1">
      <c r="A199" s="131" t="s">
        <v>2064</v>
      </c>
      <c r="B199" s="139">
        <v>2026</v>
      </c>
      <c r="C199" s="141" t="s">
        <v>2516</v>
      </c>
      <c r="D199" s="142" t="s">
        <v>125</v>
      </c>
      <c r="E199" s="141" t="s">
        <v>2448</v>
      </c>
      <c r="F199" s="141" t="s">
        <v>2517</v>
      </c>
      <c r="G199" s="142" t="s">
        <v>2520</v>
      </c>
      <c r="H199" s="147" t="s">
        <v>2453</v>
      </c>
      <c r="I199" s="142" t="s">
        <v>460</v>
      </c>
      <c r="J199" s="142" t="s">
        <v>2456</v>
      </c>
      <c r="K199" s="141" t="s">
        <v>7449</v>
      </c>
      <c r="L199" s="141">
        <v>79344333</v>
      </c>
      <c r="M199" s="142" t="s">
        <v>2182</v>
      </c>
      <c r="N199" s="143">
        <v>46032</v>
      </c>
      <c r="O199" s="143">
        <v>46033</v>
      </c>
      <c r="P199" s="144">
        <v>24520000</v>
      </c>
      <c r="Q199" s="141"/>
      <c r="R199" s="141"/>
      <c r="S199" s="141"/>
      <c r="T199" s="141"/>
      <c r="U199" s="141"/>
      <c r="V199" s="172"/>
      <c r="W199" s="146"/>
      <c r="X199" s="146"/>
      <c r="Y199" s="146"/>
      <c r="Z199" s="146"/>
      <c r="AA199" s="146"/>
      <c r="AB199" s="146"/>
      <c r="AC199" s="146"/>
      <c r="AD199" s="146"/>
      <c r="AE199" s="146"/>
      <c r="AF199" s="146"/>
      <c r="AG199" s="146"/>
    </row>
    <row r="200" spans="1:33" ht="30" customHeight="1">
      <c r="A200" s="131" t="s">
        <v>2064</v>
      </c>
      <c r="B200" s="139">
        <v>2026</v>
      </c>
      <c r="C200" s="141" t="s">
        <v>2525</v>
      </c>
      <c r="D200" s="142" t="s">
        <v>125</v>
      </c>
      <c r="E200" s="141" t="s">
        <v>2448</v>
      </c>
      <c r="F200" s="141" t="s">
        <v>2526</v>
      </c>
      <c r="G200" s="142" t="s">
        <v>2529</v>
      </c>
      <c r="H200" s="147" t="s">
        <v>2453</v>
      </c>
      <c r="I200" s="142" t="s">
        <v>460</v>
      </c>
      <c r="J200" s="142" t="s">
        <v>2456</v>
      </c>
      <c r="K200" s="141" t="s">
        <v>7449</v>
      </c>
      <c r="L200" s="141">
        <v>1000005525</v>
      </c>
      <c r="M200" s="142" t="s">
        <v>2292</v>
      </c>
      <c r="N200" s="143">
        <v>46032</v>
      </c>
      <c r="O200" s="143">
        <v>46033</v>
      </c>
      <c r="P200" s="144">
        <v>24520000</v>
      </c>
      <c r="Q200" s="141"/>
      <c r="R200" s="141"/>
      <c r="S200" s="141"/>
      <c r="T200" s="141"/>
      <c r="U200" s="141"/>
      <c r="V200" s="172"/>
      <c r="W200" s="146"/>
      <c r="X200" s="146"/>
      <c r="Y200" s="146"/>
      <c r="Z200" s="146"/>
      <c r="AA200" s="146"/>
      <c r="AB200" s="146"/>
      <c r="AC200" s="146"/>
      <c r="AD200" s="146"/>
      <c r="AE200" s="146"/>
      <c r="AF200" s="146"/>
      <c r="AG200" s="146"/>
    </row>
    <row r="201" spans="1:33" ht="30" customHeight="1">
      <c r="A201" s="131" t="s">
        <v>2064</v>
      </c>
      <c r="B201" s="139">
        <v>2026</v>
      </c>
      <c r="C201" s="141" t="s">
        <v>2533</v>
      </c>
      <c r="D201" s="142" t="s">
        <v>125</v>
      </c>
      <c r="E201" s="141" t="s">
        <v>2448</v>
      </c>
      <c r="F201" s="141" t="s">
        <v>2534</v>
      </c>
      <c r="G201" s="142" t="s">
        <v>2537</v>
      </c>
      <c r="H201" s="147" t="s">
        <v>2453</v>
      </c>
      <c r="I201" s="142" t="s">
        <v>460</v>
      </c>
      <c r="J201" s="142" t="s">
        <v>2539</v>
      </c>
      <c r="K201" s="141" t="s">
        <v>7449</v>
      </c>
      <c r="L201" s="141">
        <v>17990466</v>
      </c>
      <c r="M201" s="142" t="s">
        <v>2292</v>
      </c>
      <c r="N201" s="143">
        <v>46032</v>
      </c>
      <c r="O201" s="143">
        <v>46036</v>
      </c>
      <c r="P201" s="144">
        <v>24520000</v>
      </c>
      <c r="Q201" s="141"/>
      <c r="R201" s="141"/>
      <c r="S201" s="141"/>
      <c r="T201" s="141"/>
      <c r="U201" s="141"/>
      <c r="V201" s="172"/>
      <c r="W201" s="146"/>
      <c r="X201" s="146"/>
      <c r="Y201" s="146"/>
      <c r="Z201" s="146"/>
      <c r="AA201" s="146"/>
      <c r="AB201" s="146"/>
      <c r="AC201" s="146"/>
      <c r="AD201" s="146"/>
      <c r="AE201" s="146"/>
      <c r="AF201" s="146"/>
      <c r="AG201" s="146"/>
    </row>
    <row r="202" spans="1:33" ht="30" customHeight="1">
      <c r="A202" s="131" t="s">
        <v>2064</v>
      </c>
      <c r="B202" s="139">
        <v>2026</v>
      </c>
      <c r="C202" s="141" t="s">
        <v>2543</v>
      </c>
      <c r="D202" s="142" t="s">
        <v>125</v>
      </c>
      <c r="E202" s="141" t="s">
        <v>2448</v>
      </c>
      <c r="F202" s="141" t="s">
        <v>2544</v>
      </c>
      <c r="G202" s="142" t="s">
        <v>2547</v>
      </c>
      <c r="H202" s="147" t="s">
        <v>2453</v>
      </c>
      <c r="I202" s="142" t="s">
        <v>460</v>
      </c>
      <c r="J202" s="142" t="s">
        <v>2539</v>
      </c>
      <c r="K202" s="141" t="s">
        <v>7449</v>
      </c>
      <c r="L202" s="141">
        <v>52992405</v>
      </c>
      <c r="M202" s="142" t="s">
        <v>2233</v>
      </c>
      <c r="N202" s="143">
        <v>46032</v>
      </c>
      <c r="O202" s="143">
        <v>46036</v>
      </c>
      <c r="P202" s="144">
        <v>24520000</v>
      </c>
      <c r="Q202" s="141"/>
      <c r="R202" s="141"/>
      <c r="S202" s="141"/>
      <c r="T202" s="141"/>
      <c r="U202" s="141"/>
      <c r="V202" s="172"/>
      <c r="W202" s="146"/>
      <c r="X202" s="146"/>
      <c r="Y202" s="146"/>
      <c r="Z202" s="146"/>
      <c r="AA202" s="146"/>
      <c r="AB202" s="146"/>
      <c r="AC202" s="146"/>
      <c r="AD202" s="146"/>
      <c r="AE202" s="146"/>
      <c r="AF202" s="146"/>
      <c r="AG202" s="146"/>
    </row>
    <row r="203" spans="1:33" ht="30" customHeight="1">
      <c r="A203" s="131" t="s">
        <v>2064</v>
      </c>
      <c r="B203" s="139">
        <v>2026</v>
      </c>
      <c r="C203" s="141" t="s">
        <v>2551</v>
      </c>
      <c r="D203" s="142" t="s">
        <v>125</v>
      </c>
      <c r="E203" s="141" t="s">
        <v>2448</v>
      </c>
      <c r="F203" s="141" t="s">
        <v>2552</v>
      </c>
      <c r="G203" s="142" t="s">
        <v>2555</v>
      </c>
      <c r="H203" s="147" t="s">
        <v>2453</v>
      </c>
      <c r="I203" s="142" t="s">
        <v>460</v>
      </c>
      <c r="J203" s="142" t="s">
        <v>2539</v>
      </c>
      <c r="K203" s="141" t="s">
        <v>7449</v>
      </c>
      <c r="L203" s="141">
        <v>1014291739</v>
      </c>
      <c r="M203" s="142" t="s">
        <v>2195</v>
      </c>
      <c r="N203" s="143">
        <v>46032</v>
      </c>
      <c r="O203" s="143">
        <v>46036</v>
      </c>
      <c r="P203" s="144">
        <v>24520000</v>
      </c>
      <c r="Q203" s="141"/>
      <c r="R203" s="141"/>
      <c r="S203" s="141"/>
      <c r="T203" s="141"/>
      <c r="U203" s="141"/>
      <c r="V203" s="172"/>
      <c r="W203" s="146"/>
      <c r="X203" s="146"/>
      <c r="Y203" s="146"/>
      <c r="Z203" s="146"/>
      <c r="AA203" s="146"/>
      <c r="AB203" s="146"/>
      <c r="AC203" s="146"/>
      <c r="AD203" s="146"/>
      <c r="AE203" s="146"/>
      <c r="AF203" s="146"/>
      <c r="AG203" s="146"/>
    </row>
    <row r="204" spans="1:33" ht="30" customHeight="1">
      <c r="A204" s="131" t="s">
        <v>2064</v>
      </c>
      <c r="B204" s="139">
        <v>2026</v>
      </c>
      <c r="C204" s="141" t="s">
        <v>2559</v>
      </c>
      <c r="D204" s="142" t="s">
        <v>125</v>
      </c>
      <c r="E204" s="141" t="s">
        <v>2448</v>
      </c>
      <c r="F204" s="141" t="s">
        <v>2560</v>
      </c>
      <c r="G204" s="142" t="s">
        <v>2563</v>
      </c>
      <c r="H204" s="147" t="s">
        <v>2453</v>
      </c>
      <c r="I204" s="142" t="s">
        <v>460</v>
      </c>
      <c r="J204" s="142" t="s">
        <v>2539</v>
      </c>
      <c r="K204" s="141" t="s">
        <v>7449</v>
      </c>
      <c r="L204" s="141">
        <v>1019072645</v>
      </c>
      <c r="M204" s="142" t="s">
        <v>2195</v>
      </c>
      <c r="N204" s="143">
        <v>46032</v>
      </c>
      <c r="O204" s="143">
        <v>46036</v>
      </c>
      <c r="P204" s="144">
        <v>24520000</v>
      </c>
      <c r="Q204" s="141"/>
      <c r="R204" s="141"/>
      <c r="S204" s="141"/>
      <c r="T204" s="141"/>
      <c r="U204" s="141"/>
      <c r="V204" s="172"/>
      <c r="W204" s="146"/>
      <c r="X204" s="146"/>
      <c r="Y204" s="146"/>
      <c r="Z204" s="146"/>
      <c r="AA204" s="146"/>
      <c r="AB204" s="146"/>
      <c r="AC204" s="146"/>
      <c r="AD204" s="146"/>
      <c r="AE204" s="146"/>
      <c r="AF204" s="146"/>
      <c r="AG204" s="146"/>
    </row>
    <row r="205" spans="1:33" ht="30" customHeight="1">
      <c r="A205" s="131" t="s">
        <v>2064</v>
      </c>
      <c r="B205" s="139">
        <v>2026</v>
      </c>
      <c r="C205" s="141" t="s">
        <v>2568</v>
      </c>
      <c r="D205" s="142" t="s">
        <v>125</v>
      </c>
      <c r="E205" s="141" t="s">
        <v>2448</v>
      </c>
      <c r="F205" s="141" t="s">
        <v>2569</v>
      </c>
      <c r="G205" s="142" t="s">
        <v>2572</v>
      </c>
      <c r="H205" s="147" t="s">
        <v>2453</v>
      </c>
      <c r="I205" s="142" t="s">
        <v>460</v>
      </c>
      <c r="J205" s="142" t="s">
        <v>2456</v>
      </c>
      <c r="K205" s="141" t="s">
        <v>7449</v>
      </c>
      <c r="L205" s="141">
        <v>1233898090</v>
      </c>
      <c r="M205" s="142" t="s">
        <v>2220</v>
      </c>
      <c r="N205" s="143">
        <v>46032</v>
      </c>
      <c r="O205" s="143">
        <v>46036</v>
      </c>
      <c r="P205" s="144">
        <v>24520000</v>
      </c>
      <c r="Q205" s="141"/>
      <c r="R205" s="141"/>
      <c r="S205" s="141"/>
      <c r="T205" s="141"/>
      <c r="U205" s="141"/>
      <c r="V205" s="172"/>
      <c r="W205" s="146"/>
      <c r="X205" s="146"/>
      <c r="Y205" s="146"/>
      <c r="Z205" s="146"/>
      <c r="AA205" s="146"/>
      <c r="AB205" s="146"/>
      <c r="AC205" s="146"/>
      <c r="AD205" s="146"/>
      <c r="AE205" s="146"/>
      <c r="AF205" s="146"/>
      <c r="AG205" s="146"/>
    </row>
    <row r="206" spans="1:33" ht="30" customHeight="1">
      <c r="A206" s="131" t="s">
        <v>2064</v>
      </c>
      <c r="B206" s="139">
        <v>2026</v>
      </c>
      <c r="C206" s="141" t="s">
        <v>2577</v>
      </c>
      <c r="D206" s="142" t="s">
        <v>125</v>
      </c>
      <c r="E206" s="141" t="s">
        <v>2448</v>
      </c>
      <c r="F206" s="141" t="s">
        <v>2578</v>
      </c>
      <c r="G206" s="142" t="s">
        <v>2581</v>
      </c>
      <c r="H206" s="147" t="s">
        <v>2453</v>
      </c>
      <c r="I206" s="142" t="s">
        <v>460</v>
      </c>
      <c r="J206" s="142" t="s">
        <v>2456</v>
      </c>
      <c r="K206" s="141" t="s">
        <v>7449</v>
      </c>
      <c r="L206" s="141">
        <v>1031126684</v>
      </c>
      <c r="M206" s="142" t="s">
        <v>2220</v>
      </c>
      <c r="N206" s="143">
        <v>46032</v>
      </c>
      <c r="O206" s="143">
        <v>46036</v>
      </c>
      <c r="P206" s="144">
        <v>24520000</v>
      </c>
      <c r="Q206" s="141"/>
      <c r="R206" s="141"/>
      <c r="S206" s="141"/>
      <c r="T206" s="141"/>
      <c r="U206" s="141"/>
      <c r="V206" s="172"/>
      <c r="W206" s="146"/>
      <c r="X206" s="146"/>
      <c r="Y206" s="146"/>
      <c r="Z206" s="146"/>
      <c r="AA206" s="146"/>
      <c r="AB206" s="146"/>
      <c r="AC206" s="146"/>
      <c r="AD206" s="146"/>
      <c r="AE206" s="146"/>
      <c r="AF206" s="146"/>
      <c r="AG206" s="146"/>
    </row>
    <row r="207" spans="1:33" ht="30" customHeight="1">
      <c r="A207" s="131" t="s">
        <v>2064</v>
      </c>
      <c r="B207" s="139">
        <v>2026</v>
      </c>
      <c r="C207" s="141" t="s">
        <v>2586</v>
      </c>
      <c r="D207" s="142" t="s">
        <v>125</v>
      </c>
      <c r="E207" s="141" t="s">
        <v>2448</v>
      </c>
      <c r="F207" s="141" t="s">
        <v>2587</v>
      </c>
      <c r="G207" s="142" t="s">
        <v>2590</v>
      </c>
      <c r="H207" s="147" t="s">
        <v>2453</v>
      </c>
      <c r="I207" s="142" t="s">
        <v>460</v>
      </c>
      <c r="J207" s="142" t="s">
        <v>2456</v>
      </c>
      <c r="K207" s="141" t="s">
        <v>7449</v>
      </c>
      <c r="L207" s="141">
        <v>52008314</v>
      </c>
      <c r="M207" s="142" t="s">
        <v>2195</v>
      </c>
      <c r="N207" s="143">
        <v>46032</v>
      </c>
      <c r="O207" s="143">
        <v>46036</v>
      </c>
      <c r="P207" s="144">
        <v>24520000</v>
      </c>
      <c r="Q207" s="141"/>
      <c r="R207" s="141"/>
      <c r="S207" s="141"/>
      <c r="T207" s="141"/>
      <c r="U207" s="141"/>
      <c r="V207" s="172"/>
      <c r="W207" s="146"/>
      <c r="X207" s="146"/>
      <c r="Y207" s="146"/>
      <c r="Z207" s="146"/>
      <c r="AA207" s="146"/>
      <c r="AB207" s="146"/>
      <c r="AC207" s="146"/>
      <c r="AD207" s="146"/>
      <c r="AE207" s="146"/>
      <c r="AF207" s="146"/>
      <c r="AG207" s="146"/>
    </row>
    <row r="208" spans="1:33" ht="30" customHeight="1">
      <c r="A208" s="131" t="s">
        <v>2064</v>
      </c>
      <c r="B208" s="139">
        <v>2026</v>
      </c>
      <c r="C208" s="141" t="s">
        <v>2596</v>
      </c>
      <c r="D208" s="142" t="s">
        <v>125</v>
      </c>
      <c r="E208" s="141" t="s">
        <v>2448</v>
      </c>
      <c r="F208" s="141" t="s">
        <v>2597</v>
      </c>
      <c r="G208" s="142" t="s">
        <v>2600</v>
      </c>
      <c r="H208" s="147" t="s">
        <v>2453</v>
      </c>
      <c r="I208" s="142" t="s">
        <v>460</v>
      </c>
      <c r="J208" s="142" t="s">
        <v>2456</v>
      </c>
      <c r="K208" s="141" t="s">
        <v>7449</v>
      </c>
      <c r="L208" s="141">
        <v>1020810326</v>
      </c>
      <c r="M208" s="142" t="s">
        <v>2292</v>
      </c>
      <c r="N208" s="143">
        <v>46032</v>
      </c>
      <c r="O208" s="143">
        <v>46033</v>
      </c>
      <c r="P208" s="144">
        <v>24520000</v>
      </c>
      <c r="Q208" s="141"/>
      <c r="R208" s="141"/>
      <c r="S208" s="141"/>
      <c r="T208" s="141"/>
      <c r="U208" s="141"/>
      <c r="V208" s="172"/>
      <c r="W208" s="146"/>
      <c r="X208" s="146"/>
      <c r="Y208" s="146"/>
      <c r="Z208" s="146"/>
      <c r="AA208" s="146"/>
      <c r="AB208" s="146"/>
      <c r="AC208" s="146"/>
      <c r="AD208" s="146"/>
      <c r="AE208" s="146"/>
      <c r="AF208" s="146"/>
      <c r="AG208" s="146"/>
    </row>
    <row r="209" spans="1:33" ht="30" customHeight="1">
      <c r="A209" s="131" t="s">
        <v>2064</v>
      </c>
      <c r="B209" s="139">
        <v>2026</v>
      </c>
      <c r="C209" s="141" t="s">
        <v>2604</v>
      </c>
      <c r="D209" s="142" t="s">
        <v>125</v>
      </c>
      <c r="E209" s="141" t="s">
        <v>2448</v>
      </c>
      <c r="F209" s="141" t="s">
        <v>2605</v>
      </c>
      <c r="G209" s="142" t="s">
        <v>2608</v>
      </c>
      <c r="H209" s="147" t="s">
        <v>2453</v>
      </c>
      <c r="I209" s="142" t="s">
        <v>460</v>
      </c>
      <c r="J209" s="142" t="s">
        <v>2456</v>
      </c>
      <c r="K209" s="141" t="s">
        <v>7449</v>
      </c>
      <c r="L209" s="141">
        <v>13716393</v>
      </c>
      <c r="M209" s="142" t="s">
        <v>2182</v>
      </c>
      <c r="N209" s="143">
        <v>46032</v>
      </c>
      <c r="O209" s="143">
        <v>46035</v>
      </c>
      <c r="P209" s="144">
        <v>24520000</v>
      </c>
      <c r="Q209" s="141"/>
      <c r="R209" s="141"/>
      <c r="S209" s="141"/>
      <c r="T209" s="141"/>
      <c r="U209" s="141"/>
      <c r="V209" s="172"/>
      <c r="W209" s="146"/>
      <c r="X209" s="146"/>
      <c r="Y209" s="146"/>
      <c r="Z209" s="146"/>
      <c r="AA209" s="146"/>
      <c r="AB209" s="146"/>
      <c r="AC209" s="146"/>
      <c r="AD209" s="146"/>
      <c r="AE209" s="146"/>
      <c r="AF209" s="146"/>
      <c r="AG209" s="146"/>
    </row>
    <row r="210" spans="1:33" ht="30" customHeight="1">
      <c r="A210" s="131" t="s">
        <v>2064</v>
      </c>
      <c r="B210" s="139">
        <v>2026</v>
      </c>
      <c r="C210" s="141" t="s">
        <v>2612</v>
      </c>
      <c r="D210" s="142" t="s">
        <v>125</v>
      </c>
      <c r="E210" s="141" t="s">
        <v>2448</v>
      </c>
      <c r="F210" s="141" t="s">
        <v>2613</v>
      </c>
      <c r="G210" s="142" t="s">
        <v>2616</v>
      </c>
      <c r="H210" s="147" t="s">
        <v>2453</v>
      </c>
      <c r="I210" s="142" t="s">
        <v>460</v>
      </c>
      <c r="J210" s="142" t="s">
        <v>2456</v>
      </c>
      <c r="K210" s="141" t="s">
        <v>7449</v>
      </c>
      <c r="L210" s="141">
        <v>52391447</v>
      </c>
      <c r="M210" s="142" t="s">
        <v>2206</v>
      </c>
      <c r="N210" s="143">
        <v>46032</v>
      </c>
      <c r="O210" s="143">
        <v>46033</v>
      </c>
      <c r="P210" s="144">
        <v>24520000</v>
      </c>
      <c r="Q210" s="141"/>
      <c r="R210" s="141"/>
      <c r="S210" s="141"/>
      <c r="T210" s="141"/>
      <c r="U210" s="141"/>
      <c r="V210" s="172"/>
      <c r="W210" s="146"/>
      <c r="X210" s="146"/>
      <c r="Y210" s="146"/>
      <c r="Z210" s="146"/>
      <c r="AA210" s="146"/>
      <c r="AB210" s="146"/>
      <c r="AC210" s="146"/>
      <c r="AD210" s="146"/>
      <c r="AE210" s="146"/>
      <c r="AF210" s="146"/>
      <c r="AG210" s="146"/>
    </row>
    <row r="211" spans="1:33" ht="30" customHeight="1">
      <c r="A211" s="131" t="s">
        <v>2064</v>
      </c>
      <c r="B211" s="139">
        <v>2026</v>
      </c>
      <c r="C211" s="141" t="s">
        <v>2620</v>
      </c>
      <c r="D211" s="142" t="s">
        <v>125</v>
      </c>
      <c r="E211" s="141" t="s">
        <v>2448</v>
      </c>
      <c r="F211" s="141" t="s">
        <v>2621</v>
      </c>
      <c r="G211" s="142" t="s">
        <v>2624</v>
      </c>
      <c r="H211" s="147" t="s">
        <v>2453</v>
      </c>
      <c r="I211" s="142" t="s">
        <v>460</v>
      </c>
      <c r="J211" s="142" t="s">
        <v>2456</v>
      </c>
      <c r="K211" s="141" t="s">
        <v>7449</v>
      </c>
      <c r="L211" s="141">
        <v>80213821</v>
      </c>
      <c r="M211" s="142" t="s">
        <v>2263</v>
      </c>
      <c r="N211" s="143">
        <v>46032</v>
      </c>
      <c r="O211" s="143">
        <v>46033</v>
      </c>
      <c r="P211" s="144">
        <v>24520000</v>
      </c>
      <c r="Q211" s="141"/>
      <c r="R211" s="141"/>
      <c r="S211" s="141"/>
      <c r="T211" s="141"/>
      <c r="U211" s="141"/>
      <c r="V211" s="172"/>
      <c r="W211" s="146"/>
      <c r="X211" s="146"/>
      <c r="Y211" s="146"/>
      <c r="Z211" s="146"/>
      <c r="AA211" s="146"/>
      <c r="AB211" s="146"/>
      <c r="AC211" s="146"/>
      <c r="AD211" s="146"/>
      <c r="AE211" s="146"/>
      <c r="AF211" s="146"/>
      <c r="AG211" s="146"/>
    </row>
    <row r="212" spans="1:33" ht="30" customHeight="1">
      <c r="A212" s="131" t="s">
        <v>2064</v>
      </c>
      <c r="B212" s="139">
        <v>2026</v>
      </c>
      <c r="C212" s="141" t="s">
        <v>2628</v>
      </c>
      <c r="D212" s="142" t="s">
        <v>125</v>
      </c>
      <c r="E212" s="141" t="s">
        <v>2629</v>
      </c>
      <c r="F212" s="141" t="s">
        <v>2630</v>
      </c>
      <c r="G212" s="142" t="s">
        <v>2633</v>
      </c>
      <c r="H212" s="147" t="s">
        <v>2634</v>
      </c>
      <c r="I212" s="142" t="s">
        <v>136</v>
      </c>
      <c r="J212" s="142" t="s">
        <v>2637</v>
      </c>
      <c r="K212" s="141" t="s">
        <v>7449</v>
      </c>
      <c r="L212" s="141">
        <v>79693760</v>
      </c>
      <c r="M212" s="141" t="s">
        <v>145</v>
      </c>
      <c r="N212" s="143">
        <v>46032</v>
      </c>
      <c r="O212" s="143">
        <v>46034</v>
      </c>
      <c r="P212" s="144">
        <v>118976000</v>
      </c>
      <c r="Q212" s="141"/>
      <c r="R212" s="141"/>
      <c r="S212" s="141"/>
      <c r="T212" s="141"/>
      <c r="U212" s="141"/>
      <c r="V212" s="172"/>
      <c r="W212" s="146"/>
      <c r="X212" s="146"/>
      <c r="Y212" s="146"/>
      <c r="Z212" s="146"/>
      <c r="AA212" s="146"/>
      <c r="AB212" s="146"/>
      <c r="AC212" s="146"/>
      <c r="AD212" s="146"/>
      <c r="AE212" s="146"/>
      <c r="AF212" s="146"/>
      <c r="AG212" s="146"/>
    </row>
    <row r="213" spans="1:33" ht="30" customHeight="1">
      <c r="A213" s="131" t="s">
        <v>2064</v>
      </c>
      <c r="B213" s="139">
        <v>2026</v>
      </c>
      <c r="C213" s="141" t="s">
        <v>2642</v>
      </c>
      <c r="D213" s="142" t="s">
        <v>125</v>
      </c>
      <c r="E213" s="141" t="s">
        <v>2643</v>
      </c>
      <c r="F213" s="141" t="s">
        <v>2644</v>
      </c>
      <c r="G213" s="142" t="s">
        <v>2647</v>
      </c>
      <c r="H213" s="147" t="s">
        <v>2648</v>
      </c>
      <c r="I213" s="142" t="s">
        <v>136</v>
      </c>
      <c r="J213" s="142" t="s">
        <v>2651</v>
      </c>
      <c r="K213" s="141" t="s">
        <v>7449</v>
      </c>
      <c r="L213" s="141">
        <v>20758841</v>
      </c>
      <c r="M213" s="142" t="s">
        <v>2633</v>
      </c>
      <c r="N213" s="143">
        <v>46032</v>
      </c>
      <c r="O213" s="143">
        <v>46034</v>
      </c>
      <c r="P213" s="144">
        <v>63352000</v>
      </c>
      <c r="Q213" s="141"/>
      <c r="R213" s="141"/>
      <c r="S213" s="141"/>
      <c r="T213" s="141"/>
      <c r="U213" s="141"/>
      <c r="V213" s="172"/>
      <c r="W213" s="146"/>
      <c r="X213" s="146"/>
      <c r="Y213" s="146"/>
      <c r="Z213" s="146"/>
      <c r="AA213" s="146"/>
      <c r="AB213" s="146"/>
      <c r="AC213" s="146"/>
      <c r="AD213" s="146"/>
      <c r="AE213" s="146"/>
      <c r="AF213" s="146"/>
      <c r="AG213" s="146"/>
    </row>
    <row r="214" spans="1:33" ht="30" customHeight="1">
      <c r="A214" s="131" t="s">
        <v>2064</v>
      </c>
      <c r="B214" s="139">
        <v>2026</v>
      </c>
      <c r="C214" s="141" t="s">
        <v>2658</v>
      </c>
      <c r="D214" s="142" t="s">
        <v>125</v>
      </c>
      <c r="E214" s="141" t="s">
        <v>2659</v>
      </c>
      <c r="F214" s="141" t="s">
        <v>2660</v>
      </c>
      <c r="G214" s="142" t="s">
        <v>2663</v>
      </c>
      <c r="H214" s="147" t="s">
        <v>2664</v>
      </c>
      <c r="I214" s="142" t="s">
        <v>136</v>
      </c>
      <c r="J214" s="142" t="s">
        <v>2667</v>
      </c>
      <c r="K214" s="141" t="s">
        <v>7449</v>
      </c>
      <c r="L214" s="141">
        <v>49789778</v>
      </c>
      <c r="M214" s="142" t="s">
        <v>2633</v>
      </c>
      <c r="N214" s="143">
        <v>46035</v>
      </c>
      <c r="O214" s="143">
        <v>46036</v>
      </c>
      <c r="P214" s="144">
        <v>46432000</v>
      </c>
      <c r="Q214" s="141"/>
      <c r="R214" s="141"/>
      <c r="S214" s="141"/>
      <c r="T214" s="141"/>
      <c r="U214" s="141"/>
      <c r="V214" s="172"/>
      <c r="W214" s="146"/>
      <c r="X214" s="146"/>
      <c r="Y214" s="146"/>
      <c r="Z214" s="146"/>
      <c r="AA214" s="146"/>
      <c r="AB214" s="146"/>
      <c r="AC214" s="146"/>
      <c r="AD214" s="146"/>
      <c r="AE214" s="146"/>
      <c r="AF214" s="146"/>
      <c r="AG214" s="146"/>
    </row>
    <row r="215" spans="1:33" ht="30" customHeight="1">
      <c r="A215" s="131" t="s">
        <v>2064</v>
      </c>
      <c r="B215" s="139">
        <v>2026</v>
      </c>
      <c r="C215" s="141" t="s">
        <v>2672</v>
      </c>
      <c r="D215" s="142" t="s">
        <v>125</v>
      </c>
      <c r="E215" s="141" t="s">
        <v>2659</v>
      </c>
      <c r="F215" s="141" t="s">
        <v>2673</v>
      </c>
      <c r="G215" s="142" t="s">
        <v>2676</v>
      </c>
      <c r="H215" s="147" t="s">
        <v>2664</v>
      </c>
      <c r="I215" s="142" t="s">
        <v>136</v>
      </c>
      <c r="J215" s="142" t="s">
        <v>2667</v>
      </c>
      <c r="K215" s="141" t="s">
        <v>7449</v>
      </c>
      <c r="L215" s="141">
        <v>52725597</v>
      </c>
      <c r="M215" s="142" t="s">
        <v>2633</v>
      </c>
      <c r="N215" s="143">
        <v>46035</v>
      </c>
      <c r="O215" s="143">
        <v>46036</v>
      </c>
      <c r="P215" s="144">
        <v>46432000</v>
      </c>
      <c r="Q215" s="141"/>
      <c r="R215" s="141"/>
      <c r="S215" s="141"/>
      <c r="T215" s="141"/>
      <c r="U215" s="141"/>
      <c r="V215" s="172"/>
      <c r="W215" s="146"/>
      <c r="X215" s="146"/>
      <c r="Y215" s="146"/>
      <c r="Z215" s="146"/>
      <c r="AA215" s="146"/>
      <c r="AB215" s="146"/>
      <c r="AC215" s="146"/>
      <c r="AD215" s="146"/>
      <c r="AE215" s="146"/>
      <c r="AF215" s="146"/>
      <c r="AG215" s="146"/>
    </row>
    <row r="216" spans="1:33" ht="30" customHeight="1">
      <c r="A216" s="131" t="s">
        <v>2064</v>
      </c>
      <c r="B216" s="139">
        <v>2026</v>
      </c>
      <c r="C216" s="141" t="s">
        <v>2680</v>
      </c>
      <c r="D216" s="142" t="s">
        <v>125</v>
      </c>
      <c r="E216" s="141" t="s">
        <v>2659</v>
      </c>
      <c r="F216" s="141" t="s">
        <v>2681</v>
      </c>
      <c r="G216" s="142" t="s">
        <v>2684</v>
      </c>
      <c r="H216" s="147" t="s">
        <v>2664</v>
      </c>
      <c r="I216" s="142" t="s">
        <v>136</v>
      </c>
      <c r="J216" s="142" t="s">
        <v>2667</v>
      </c>
      <c r="K216" s="141" t="s">
        <v>7449</v>
      </c>
      <c r="L216" s="141">
        <v>80007059</v>
      </c>
      <c r="M216" s="142" t="s">
        <v>2633</v>
      </c>
      <c r="N216" s="143">
        <v>46035</v>
      </c>
      <c r="O216" s="143">
        <v>46035</v>
      </c>
      <c r="P216" s="144">
        <v>46432000</v>
      </c>
      <c r="Q216" s="141"/>
      <c r="R216" s="141"/>
      <c r="S216" s="141"/>
      <c r="T216" s="141"/>
      <c r="U216" s="141"/>
      <c r="V216" s="172"/>
      <c r="W216" s="146"/>
      <c r="X216" s="146"/>
      <c r="Y216" s="146"/>
      <c r="Z216" s="146"/>
      <c r="AA216" s="146"/>
      <c r="AB216" s="146"/>
      <c r="AC216" s="146"/>
      <c r="AD216" s="146"/>
      <c r="AE216" s="146"/>
      <c r="AF216" s="146"/>
      <c r="AG216" s="146"/>
    </row>
    <row r="217" spans="1:33" ht="30" customHeight="1">
      <c r="A217" s="131" t="s">
        <v>2064</v>
      </c>
      <c r="B217" s="139">
        <v>2026</v>
      </c>
      <c r="C217" s="141" t="s">
        <v>2688</v>
      </c>
      <c r="D217" s="142" t="s">
        <v>125</v>
      </c>
      <c r="E217" s="141" t="s">
        <v>2659</v>
      </c>
      <c r="F217" s="141" t="s">
        <v>2689</v>
      </c>
      <c r="G217" s="142" t="s">
        <v>2692</v>
      </c>
      <c r="H217" s="147" t="s">
        <v>2664</v>
      </c>
      <c r="I217" s="142" t="s">
        <v>136</v>
      </c>
      <c r="J217" s="142" t="s">
        <v>2667</v>
      </c>
      <c r="K217" s="141" t="s">
        <v>7449</v>
      </c>
      <c r="L217" s="141">
        <v>1111791373</v>
      </c>
      <c r="M217" s="142" t="s">
        <v>2633</v>
      </c>
      <c r="N217" s="143">
        <v>46035</v>
      </c>
      <c r="O217" s="143">
        <v>46036</v>
      </c>
      <c r="P217" s="144">
        <v>46432000</v>
      </c>
      <c r="Q217" s="141"/>
      <c r="R217" s="141"/>
      <c r="S217" s="141"/>
      <c r="T217" s="141"/>
      <c r="U217" s="141"/>
      <c r="V217" s="172"/>
      <c r="W217" s="146"/>
      <c r="X217" s="146"/>
      <c r="Y217" s="146"/>
      <c r="Z217" s="146"/>
      <c r="AA217" s="146"/>
      <c r="AB217" s="146"/>
      <c r="AC217" s="146"/>
      <c r="AD217" s="146"/>
      <c r="AE217" s="146"/>
      <c r="AF217" s="146"/>
      <c r="AG217" s="146"/>
    </row>
    <row r="218" spans="1:33" ht="30" customHeight="1">
      <c r="A218" s="131" t="s">
        <v>2064</v>
      </c>
      <c r="B218" s="139">
        <v>2026</v>
      </c>
      <c r="C218" s="141" t="s">
        <v>2697</v>
      </c>
      <c r="D218" s="142" t="s">
        <v>125</v>
      </c>
      <c r="E218" s="141" t="s">
        <v>2659</v>
      </c>
      <c r="F218" s="141" t="s">
        <v>2698</v>
      </c>
      <c r="G218" s="142" t="s">
        <v>2701</v>
      </c>
      <c r="H218" s="147" t="s">
        <v>2664</v>
      </c>
      <c r="I218" s="142" t="s">
        <v>136</v>
      </c>
      <c r="J218" s="142" t="s">
        <v>2667</v>
      </c>
      <c r="K218" s="141" t="s">
        <v>7449</v>
      </c>
      <c r="L218" s="141">
        <v>1022338675</v>
      </c>
      <c r="M218" s="142" t="s">
        <v>2633</v>
      </c>
      <c r="N218" s="143">
        <v>46035</v>
      </c>
      <c r="O218" s="143">
        <v>46036</v>
      </c>
      <c r="P218" s="144">
        <v>46432000</v>
      </c>
      <c r="Q218" s="141"/>
      <c r="R218" s="141"/>
      <c r="S218" s="141"/>
      <c r="T218" s="141"/>
      <c r="U218" s="141"/>
      <c r="V218" s="172"/>
      <c r="W218" s="146"/>
      <c r="X218" s="146"/>
      <c r="Y218" s="146"/>
      <c r="Z218" s="146"/>
      <c r="AA218" s="146"/>
      <c r="AB218" s="146"/>
      <c r="AC218" s="146"/>
      <c r="AD218" s="146"/>
      <c r="AE218" s="146"/>
      <c r="AF218" s="146"/>
      <c r="AG218" s="146"/>
    </row>
    <row r="219" spans="1:33" ht="30" customHeight="1">
      <c r="A219" s="131" t="s">
        <v>2064</v>
      </c>
      <c r="B219" s="139">
        <v>2026</v>
      </c>
      <c r="C219" s="141" t="s">
        <v>2706</v>
      </c>
      <c r="D219" s="142" t="s">
        <v>125</v>
      </c>
      <c r="E219" s="141" t="s">
        <v>2659</v>
      </c>
      <c r="F219" s="141" t="s">
        <v>2707</v>
      </c>
      <c r="G219" s="142" t="s">
        <v>2710</v>
      </c>
      <c r="H219" s="147" t="s">
        <v>2664</v>
      </c>
      <c r="I219" s="142" t="s">
        <v>136</v>
      </c>
      <c r="J219" s="142" t="s">
        <v>2712</v>
      </c>
      <c r="K219" s="141" t="s">
        <v>7449</v>
      </c>
      <c r="L219" s="141">
        <v>1022349338</v>
      </c>
      <c r="M219" s="142" t="s">
        <v>2633</v>
      </c>
      <c r="N219" s="143">
        <v>46035</v>
      </c>
      <c r="O219" s="143">
        <v>46036</v>
      </c>
      <c r="P219" s="144">
        <v>46432000</v>
      </c>
      <c r="Q219" s="141"/>
      <c r="R219" s="141"/>
      <c r="S219" s="141"/>
      <c r="T219" s="141"/>
      <c r="U219" s="141"/>
      <c r="V219" s="172"/>
      <c r="W219" s="146"/>
      <c r="X219" s="146"/>
      <c r="Y219" s="146"/>
      <c r="Z219" s="146"/>
      <c r="AA219" s="146"/>
      <c r="AB219" s="146"/>
      <c r="AC219" s="146"/>
      <c r="AD219" s="146"/>
      <c r="AE219" s="146"/>
      <c r="AF219" s="146"/>
      <c r="AG219" s="146"/>
    </row>
    <row r="220" spans="1:33" ht="30" customHeight="1">
      <c r="A220" s="131" t="s">
        <v>2064</v>
      </c>
      <c r="B220" s="139">
        <v>2026</v>
      </c>
      <c r="C220" s="141" t="s">
        <v>2715</v>
      </c>
      <c r="D220" s="142" t="s">
        <v>125</v>
      </c>
      <c r="E220" s="141" t="s">
        <v>2716</v>
      </c>
      <c r="F220" s="141" t="s">
        <v>2717</v>
      </c>
      <c r="G220" s="142" t="s">
        <v>2720</v>
      </c>
      <c r="H220" s="147" t="s">
        <v>2721</v>
      </c>
      <c r="I220" s="142" t="s">
        <v>460</v>
      </c>
      <c r="J220" s="142" t="s">
        <v>2724</v>
      </c>
      <c r="K220" s="141" t="s">
        <v>7449</v>
      </c>
      <c r="L220" s="141">
        <v>80819978</v>
      </c>
      <c r="M220" s="142" t="s">
        <v>2633</v>
      </c>
      <c r="N220" s="143">
        <v>46032</v>
      </c>
      <c r="O220" s="143">
        <v>46034</v>
      </c>
      <c r="P220" s="144">
        <v>24520000</v>
      </c>
      <c r="Q220" s="141"/>
      <c r="R220" s="141"/>
      <c r="S220" s="141"/>
      <c r="T220" s="141"/>
      <c r="U220" s="141"/>
      <c r="V220" s="172"/>
      <c r="W220" s="146"/>
      <c r="X220" s="146"/>
      <c r="Y220" s="146"/>
      <c r="Z220" s="146"/>
      <c r="AA220" s="146"/>
      <c r="AB220" s="146"/>
      <c r="AC220" s="146"/>
      <c r="AD220" s="146"/>
      <c r="AE220" s="146"/>
      <c r="AF220" s="146"/>
      <c r="AG220" s="146"/>
    </row>
    <row r="221" spans="1:33" ht="30" customHeight="1">
      <c r="A221" s="131" t="s">
        <v>2064</v>
      </c>
      <c r="B221" s="139">
        <v>2026</v>
      </c>
      <c r="C221" s="141" t="s">
        <v>2728</v>
      </c>
      <c r="D221" s="142" t="s">
        <v>125</v>
      </c>
      <c r="E221" s="141" t="s">
        <v>2729</v>
      </c>
      <c r="F221" s="141" t="s">
        <v>2730</v>
      </c>
      <c r="G221" s="142" t="s">
        <v>2733</v>
      </c>
      <c r="H221" s="147" t="s">
        <v>2734</v>
      </c>
      <c r="I221" s="142" t="s">
        <v>460</v>
      </c>
      <c r="J221" s="142" t="s">
        <v>2737</v>
      </c>
      <c r="K221" s="141" t="s">
        <v>7449</v>
      </c>
      <c r="L221" s="141">
        <v>35512659</v>
      </c>
      <c r="M221" s="142" t="s">
        <v>2740</v>
      </c>
      <c r="N221" s="143">
        <v>46032</v>
      </c>
      <c r="O221" s="143">
        <v>46034</v>
      </c>
      <c r="P221" s="144">
        <v>24520000</v>
      </c>
      <c r="Q221" s="141"/>
      <c r="R221" s="141"/>
      <c r="S221" s="141"/>
      <c r="T221" s="141"/>
      <c r="U221" s="141"/>
      <c r="V221" s="172"/>
      <c r="W221" s="146"/>
      <c r="X221" s="146"/>
      <c r="Y221" s="146"/>
      <c r="Z221" s="146"/>
      <c r="AA221" s="146"/>
      <c r="AB221" s="146"/>
      <c r="AC221" s="146"/>
      <c r="AD221" s="146"/>
      <c r="AE221" s="146"/>
      <c r="AF221" s="146"/>
      <c r="AG221" s="146"/>
    </row>
    <row r="222" spans="1:33" ht="30" customHeight="1">
      <c r="A222" s="131" t="s">
        <v>2064</v>
      </c>
      <c r="B222" s="139">
        <v>2026</v>
      </c>
      <c r="C222" s="141" t="s">
        <v>2743</v>
      </c>
      <c r="D222" s="142" t="s">
        <v>125</v>
      </c>
      <c r="E222" s="141" t="s">
        <v>2744</v>
      </c>
      <c r="F222" s="141" t="s">
        <v>2745</v>
      </c>
      <c r="G222" s="142" t="s">
        <v>2748</v>
      </c>
      <c r="H222" s="147" t="s">
        <v>2749</v>
      </c>
      <c r="I222" s="142" t="s">
        <v>460</v>
      </c>
      <c r="J222" s="142" t="s">
        <v>2752</v>
      </c>
      <c r="K222" s="141" t="s">
        <v>7449</v>
      </c>
      <c r="L222" s="141">
        <v>52582802</v>
      </c>
      <c r="M222" s="142" t="s">
        <v>2740</v>
      </c>
      <c r="N222" s="143">
        <v>46032</v>
      </c>
      <c r="O222" s="143">
        <v>46044</v>
      </c>
      <c r="P222" s="144">
        <v>24520000</v>
      </c>
      <c r="Q222" s="141"/>
      <c r="R222" s="141"/>
      <c r="S222" s="141"/>
      <c r="T222" s="141"/>
      <c r="U222" s="141"/>
      <c r="V222" s="172"/>
      <c r="W222" s="146"/>
      <c r="X222" s="146"/>
      <c r="Y222" s="146"/>
      <c r="Z222" s="146"/>
      <c r="AA222" s="146"/>
      <c r="AB222" s="146"/>
      <c r="AC222" s="146"/>
      <c r="AD222" s="146"/>
      <c r="AE222" s="146"/>
      <c r="AF222" s="146"/>
      <c r="AG222" s="146"/>
    </row>
    <row r="223" spans="1:33" ht="30" customHeight="1">
      <c r="A223" s="131" t="s">
        <v>2064</v>
      </c>
      <c r="B223" s="139">
        <v>2026</v>
      </c>
      <c r="C223" s="141" t="s">
        <v>2757</v>
      </c>
      <c r="D223" s="142" t="s">
        <v>125</v>
      </c>
      <c r="E223" s="141" t="s">
        <v>2744</v>
      </c>
      <c r="F223" s="141" t="s">
        <v>2758</v>
      </c>
      <c r="G223" s="142" t="s">
        <v>2761</v>
      </c>
      <c r="H223" s="147" t="s">
        <v>2749</v>
      </c>
      <c r="I223" s="142" t="s">
        <v>460</v>
      </c>
      <c r="J223" s="142" t="s">
        <v>2752</v>
      </c>
      <c r="K223" s="141" t="s">
        <v>7449</v>
      </c>
      <c r="L223" s="141">
        <v>1018431408</v>
      </c>
      <c r="M223" s="142" t="s">
        <v>2740</v>
      </c>
      <c r="N223" s="143">
        <v>46032</v>
      </c>
      <c r="O223" s="143">
        <v>46033</v>
      </c>
      <c r="P223" s="144">
        <v>24520000</v>
      </c>
      <c r="Q223" s="141"/>
      <c r="R223" s="141"/>
      <c r="S223" s="141"/>
      <c r="T223" s="141"/>
      <c r="U223" s="141"/>
      <c r="V223" s="172"/>
      <c r="W223" s="146"/>
      <c r="X223" s="146"/>
      <c r="Y223" s="146"/>
      <c r="Z223" s="146"/>
      <c r="AA223" s="146"/>
      <c r="AB223" s="146"/>
      <c r="AC223" s="146"/>
      <c r="AD223" s="146"/>
      <c r="AE223" s="146"/>
      <c r="AF223" s="146"/>
      <c r="AG223" s="146"/>
    </row>
    <row r="224" spans="1:33" ht="30" customHeight="1">
      <c r="A224" s="131" t="s">
        <v>2064</v>
      </c>
      <c r="B224" s="139">
        <v>2026</v>
      </c>
      <c r="C224" s="141" t="s">
        <v>2766</v>
      </c>
      <c r="D224" s="142" t="s">
        <v>125</v>
      </c>
      <c r="E224" s="141" t="s">
        <v>2744</v>
      </c>
      <c r="F224" s="141" t="s">
        <v>2767</v>
      </c>
      <c r="G224" s="142" t="s">
        <v>2770</v>
      </c>
      <c r="H224" s="147" t="s">
        <v>2749</v>
      </c>
      <c r="I224" s="142" t="s">
        <v>460</v>
      </c>
      <c r="J224" s="142" t="s">
        <v>2752</v>
      </c>
      <c r="K224" s="141" t="s">
        <v>7449</v>
      </c>
      <c r="L224" s="141">
        <v>39791636</v>
      </c>
      <c r="M224" s="142" t="s">
        <v>2740</v>
      </c>
      <c r="N224" s="143">
        <v>46032</v>
      </c>
      <c r="O224" s="143">
        <v>46033</v>
      </c>
      <c r="P224" s="144">
        <v>24520000</v>
      </c>
      <c r="Q224" s="141"/>
      <c r="R224" s="141"/>
      <c r="S224" s="141"/>
      <c r="T224" s="141"/>
      <c r="U224" s="141"/>
      <c r="V224" s="172"/>
      <c r="W224" s="146"/>
      <c r="X224" s="146"/>
      <c r="Y224" s="146"/>
      <c r="Z224" s="146"/>
      <c r="AA224" s="146"/>
      <c r="AB224" s="146"/>
      <c r="AC224" s="146"/>
      <c r="AD224" s="146"/>
      <c r="AE224" s="146"/>
      <c r="AF224" s="146"/>
      <c r="AG224" s="146"/>
    </row>
    <row r="225" spans="1:33" ht="30" customHeight="1">
      <c r="A225" s="131" t="s">
        <v>2064</v>
      </c>
      <c r="B225" s="139">
        <v>2026</v>
      </c>
      <c r="C225" s="141" t="s">
        <v>2775</v>
      </c>
      <c r="D225" s="142" t="s">
        <v>125</v>
      </c>
      <c r="E225" s="141" t="s">
        <v>2744</v>
      </c>
      <c r="F225" s="141" t="s">
        <v>2776</v>
      </c>
      <c r="G225" s="142" t="s">
        <v>2779</v>
      </c>
      <c r="H225" s="147" t="s">
        <v>2749</v>
      </c>
      <c r="I225" s="142" t="s">
        <v>460</v>
      </c>
      <c r="J225" s="142" t="s">
        <v>2752</v>
      </c>
      <c r="K225" s="141" t="s">
        <v>7449</v>
      </c>
      <c r="L225" s="141">
        <v>1019044866</v>
      </c>
      <c r="M225" s="142" t="s">
        <v>2740</v>
      </c>
      <c r="N225" s="143">
        <v>46032</v>
      </c>
      <c r="O225" s="143">
        <v>46034</v>
      </c>
      <c r="P225" s="144">
        <v>24520000</v>
      </c>
      <c r="Q225" s="141"/>
      <c r="R225" s="141"/>
      <c r="S225" s="141"/>
      <c r="T225" s="141"/>
      <c r="U225" s="141"/>
      <c r="V225" s="172"/>
      <c r="W225" s="146"/>
      <c r="X225" s="146"/>
      <c r="Y225" s="146"/>
      <c r="Z225" s="146"/>
      <c r="AA225" s="146"/>
      <c r="AB225" s="146"/>
      <c r="AC225" s="146"/>
      <c r="AD225" s="146"/>
      <c r="AE225" s="146"/>
      <c r="AF225" s="146"/>
      <c r="AG225" s="146"/>
    </row>
    <row r="226" spans="1:33" ht="30" customHeight="1">
      <c r="A226" s="131" t="s">
        <v>2064</v>
      </c>
      <c r="B226" s="139">
        <v>2026</v>
      </c>
      <c r="C226" s="141" t="s">
        <v>2785</v>
      </c>
      <c r="D226" s="142" t="s">
        <v>125</v>
      </c>
      <c r="E226" s="141" t="s">
        <v>2786</v>
      </c>
      <c r="F226" s="141" t="s">
        <v>2787</v>
      </c>
      <c r="G226" s="142" t="s">
        <v>2790</v>
      </c>
      <c r="H226" s="147" t="s">
        <v>2791</v>
      </c>
      <c r="I226" s="142" t="s">
        <v>136</v>
      </c>
      <c r="J226" s="142" t="s">
        <v>2794</v>
      </c>
      <c r="K226" s="141" t="s">
        <v>7449</v>
      </c>
      <c r="L226" s="141">
        <v>51924201</v>
      </c>
      <c r="M226" s="142" t="s">
        <v>2797</v>
      </c>
      <c r="N226" s="143">
        <v>46032</v>
      </c>
      <c r="O226" s="143">
        <v>46035</v>
      </c>
      <c r="P226" s="144">
        <v>87109000</v>
      </c>
      <c r="Q226" s="141"/>
      <c r="R226" s="141"/>
      <c r="S226" s="141"/>
      <c r="T226" s="141"/>
      <c r="U226" s="141"/>
      <c r="V226" s="172"/>
      <c r="W226" s="146"/>
      <c r="X226" s="146"/>
      <c r="Y226" s="146"/>
      <c r="Z226" s="146"/>
      <c r="AA226" s="146"/>
      <c r="AB226" s="146"/>
      <c r="AC226" s="146"/>
      <c r="AD226" s="146"/>
      <c r="AE226" s="146"/>
      <c r="AF226" s="146"/>
      <c r="AG226" s="146"/>
    </row>
    <row r="227" spans="1:33" ht="30" customHeight="1">
      <c r="A227" s="131" t="s">
        <v>2064</v>
      </c>
      <c r="B227" s="139">
        <v>2026</v>
      </c>
      <c r="C227" s="141" t="s">
        <v>2802</v>
      </c>
      <c r="D227" s="142" t="s">
        <v>125</v>
      </c>
      <c r="E227" s="141" t="s">
        <v>2803</v>
      </c>
      <c r="F227" s="141" t="s">
        <v>2804</v>
      </c>
      <c r="G227" s="142" t="s">
        <v>2807</v>
      </c>
      <c r="H227" s="147" t="s">
        <v>2808</v>
      </c>
      <c r="I227" s="142" t="s">
        <v>136</v>
      </c>
      <c r="J227" s="142" t="s">
        <v>2811</v>
      </c>
      <c r="K227" s="141" t="s">
        <v>7449</v>
      </c>
      <c r="L227" s="141">
        <v>1032418404</v>
      </c>
      <c r="M227" s="142" t="s">
        <v>2797</v>
      </c>
      <c r="N227" s="143">
        <v>46032</v>
      </c>
      <c r="O227" s="143">
        <v>46034</v>
      </c>
      <c r="P227" s="144">
        <v>63844000</v>
      </c>
      <c r="Q227" s="141"/>
      <c r="R227" s="141"/>
      <c r="S227" s="141"/>
      <c r="T227" s="141"/>
      <c r="U227" s="141"/>
      <c r="V227" s="172"/>
      <c r="W227" s="146"/>
      <c r="X227" s="146"/>
      <c r="Y227" s="146"/>
      <c r="Z227" s="146"/>
      <c r="AA227" s="146"/>
      <c r="AB227" s="146"/>
      <c r="AC227" s="146"/>
      <c r="AD227" s="146"/>
      <c r="AE227" s="146"/>
      <c r="AF227" s="146"/>
      <c r="AG227" s="146"/>
    </row>
    <row r="228" spans="1:33" ht="30" customHeight="1">
      <c r="A228" s="131" t="s">
        <v>2064</v>
      </c>
      <c r="B228" s="139">
        <v>2026</v>
      </c>
      <c r="C228" s="141" t="s">
        <v>2816</v>
      </c>
      <c r="D228" s="142" t="s">
        <v>125</v>
      </c>
      <c r="E228" s="141" t="s">
        <v>247</v>
      </c>
      <c r="F228" s="141" t="s">
        <v>2817</v>
      </c>
      <c r="G228" s="142" t="s">
        <v>2820</v>
      </c>
      <c r="H228" s="147" t="s">
        <v>252</v>
      </c>
      <c r="I228" s="142" t="s">
        <v>136</v>
      </c>
      <c r="J228" s="142" t="s">
        <v>255</v>
      </c>
      <c r="K228" s="141" t="s">
        <v>7449</v>
      </c>
      <c r="L228" s="141">
        <v>53161299</v>
      </c>
      <c r="M228" s="142" t="s">
        <v>130</v>
      </c>
      <c r="N228" s="143">
        <v>46028</v>
      </c>
      <c r="O228" s="143">
        <v>46033</v>
      </c>
      <c r="P228" s="144">
        <v>87109000</v>
      </c>
      <c r="Q228" s="141"/>
      <c r="R228" s="141"/>
      <c r="S228" s="141"/>
      <c r="T228" s="141"/>
      <c r="U228" s="141"/>
      <c r="V228" s="172"/>
      <c r="W228" s="146"/>
      <c r="X228" s="146"/>
      <c r="Y228" s="146"/>
      <c r="Z228" s="146"/>
      <c r="AA228" s="146"/>
      <c r="AB228" s="146"/>
      <c r="AC228" s="146"/>
      <c r="AD228" s="146"/>
      <c r="AE228" s="146"/>
      <c r="AF228" s="146"/>
      <c r="AG228" s="146"/>
    </row>
    <row r="229" spans="1:33" ht="30" customHeight="1">
      <c r="A229" s="131" t="s">
        <v>2064</v>
      </c>
      <c r="B229" s="139">
        <v>2026</v>
      </c>
      <c r="C229" s="141" t="s">
        <v>2825</v>
      </c>
      <c r="D229" s="142" t="s">
        <v>125</v>
      </c>
      <c r="E229" s="141" t="s">
        <v>2826</v>
      </c>
      <c r="F229" s="141" t="s">
        <v>2827</v>
      </c>
      <c r="G229" s="142" t="s">
        <v>2830</v>
      </c>
      <c r="H229" s="147" t="s">
        <v>2831</v>
      </c>
      <c r="I229" s="142" t="s">
        <v>136</v>
      </c>
      <c r="J229" s="142" t="s">
        <v>2834</v>
      </c>
      <c r="K229" s="141" t="s">
        <v>7449</v>
      </c>
      <c r="L229" s="141">
        <v>80854180</v>
      </c>
      <c r="M229" s="142" t="s">
        <v>1360</v>
      </c>
      <c r="N229" s="143">
        <v>46032</v>
      </c>
      <c r="O229" s="143">
        <v>46034</v>
      </c>
      <c r="P229" s="144">
        <v>63352000</v>
      </c>
      <c r="Q229" s="141"/>
      <c r="R229" s="141"/>
      <c r="S229" s="141"/>
      <c r="T229" s="141"/>
      <c r="U229" s="141"/>
      <c r="V229" s="172"/>
      <c r="W229" s="146"/>
      <c r="X229" s="146"/>
      <c r="Y229" s="146"/>
      <c r="Z229" s="146"/>
      <c r="AA229" s="146"/>
      <c r="AB229" s="146"/>
      <c r="AC229" s="146"/>
      <c r="AD229" s="146"/>
      <c r="AE229" s="146"/>
      <c r="AF229" s="146"/>
      <c r="AG229" s="146"/>
    </row>
    <row r="230" spans="1:33" ht="30" customHeight="1">
      <c r="A230" s="131" t="s">
        <v>2064</v>
      </c>
      <c r="B230" s="139">
        <v>2026</v>
      </c>
      <c r="C230" s="141" t="s">
        <v>2839</v>
      </c>
      <c r="D230" s="142" t="s">
        <v>125</v>
      </c>
      <c r="E230" s="141" t="s">
        <v>1946</v>
      </c>
      <c r="F230" s="141" t="s">
        <v>2840</v>
      </c>
      <c r="G230" s="142" t="s">
        <v>2843</v>
      </c>
      <c r="H230" s="147" t="s">
        <v>1951</v>
      </c>
      <c r="I230" s="142" t="s">
        <v>460</v>
      </c>
      <c r="J230" s="142" t="s">
        <v>1954</v>
      </c>
      <c r="K230" s="141" t="s">
        <v>7449</v>
      </c>
      <c r="L230" s="141">
        <v>1015409907</v>
      </c>
      <c r="M230" s="142" t="s">
        <v>1863</v>
      </c>
      <c r="N230" s="143">
        <v>46037</v>
      </c>
      <c r="O230" s="143">
        <v>46039</v>
      </c>
      <c r="P230" s="144">
        <v>24520000</v>
      </c>
      <c r="Q230" s="141"/>
      <c r="R230" s="141"/>
      <c r="S230" s="141"/>
      <c r="T230" s="141"/>
      <c r="U230" s="141"/>
      <c r="V230" s="172"/>
      <c r="W230" s="146"/>
      <c r="X230" s="146"/>
      <c r="Y230" s="146"/>
      <c r="Z230" s="146"/>
      <c r="AA230" s="146"/>
      <c r="AB230" s="146"/>
      <c r="AC230" s="146"/>
      <c r="AD230" s="146"/>
      <c r="AE230" s="146"/>
      <c r="AF230" s="146"/>
      <c r="AG230" s="146"/>
    </row>
    <row r="231" spans="1:33" ht="30" customHeight="1">
      <c r="A231" s="131" t="s">
        <v>2064</v>
      </c>
      <c r="B231" s="139">
        <v>2026</v>
      </c>
      <c r="C231" s="141" t="s">
        <v>2847</v>
      </c>
      <c r="D231" s="142" t="s">
        <v>125</v>
      </c>
      <c r="E231" s="141" t="s">
        <v>2848</v>
      </c>
      <c r="F231" s="141" t="s">
        <v>2849</v>
      </c>
      <c r="G231" s="142" t="s">
        <v>2852</v>
      </c>
      <c r="H231" s="147" t="s">
        <v>2853</v>
      </c>
      <c r="I231" s="142" t="s">
        <v>136</v>
      </c>
      <c r="J231" s="142" t="s">
        <v>2856</v>
      </c>
      <c r="K231" s="141" t="s">
        <v>7449</v>
      </c>
      <c r="L231" s="141">
        <v>1069739546</v>
      </c>
      <c r="M231" s="142" t="s">
        <v>2859</v>
      </c>
      <c r="N231" s="143">
        <v>46038</v>
      </c>
      <c r="O231" s="143">
        <v>46039</v>
      </c>
      <c r="P231" s="144">
        <v>63352000</v>
      </c>
      <c r="Q231" s="141"/>
      <c r="R231" s="141"/>
      <c r="S231" s="141"/>
      <c r="T231" s="141"/>
      <c r="U231" s="141"/>
      <c r="V231" s="172"/>
      <c r="W231" s="146"/>
      <c r="X231" s="146"/>
      <c r="Y231" s="146"/>
      <c r="Z231" s="146"/>
      <c r="AA231" s="146"/>
      <c r="AB231" s="146"/>
      <c r="AC231" s="146"/>
      <c r="AD231" s="146"/>
      <c r="AE231" s="146"/>
      <c r="AF231" s="146"/>
      <c r="AG231" s="146"/>
    </row>
    <row r="232" spans="1:33" ht="30" customHeight="1">
      <c r="A232" s="131" t="s">
        <v>2064</v>
      </c>
      <c r="B232" s="139">
        <v>2026</v>
      </c>
      <c r="C232" s="141" t="s">
        <v>2863</v>
      </c>
      <c r="D232" s="142" t="s">
        <v>125</v>
      </c>
      <c r="E232" s="141" t="s">
        <v>2864</v>
      </c>
      <c r="F232" s="141" t="s">
        <v>2865</v>
      </c>
      <c r="G232" s="142" t="s">
        <v>2868</v>
      </c>
      <c r="H232" s="147" t="s">
        <v>2869</v>
      </c>
      <c r="I232" s="142" t="s">
        <v>460</v>
      </c>
      <c r="J232" s="142" t="s">
        <v>2872</v>
      </c>
      <c r="K232" s="141" t="s">
        <v>7449</v>
      </c>
      <c r="L232" s="141">
        <v>52391739</v>
      </c>
      <c r="M232" s="142" t="s">
        <v>2859</v>
      </c>
      <c r="N232" s="143">
        <v>46035</v>
      </c>
      <c r="O232" s="143">
        <v>46036</v>
      </c>
      <c r="P232" s="144">
        <v>24520000</v>
      </c>
      <c r="Q232" s="141"/>
      <c r="R232" s="141"/>
      <c r="S232" s="141"/>
      <c r="T232" s="141"/>
      <c r="U232" s="141"/>
      <c r="V232" s="172"/>
      <c r="W232" s="146"/>
      <c r="X232" s="146"/>
      <c r="Y232" s="146"/>
      <c r="Z232" s="146"/>
      <c r="AA232" s="146"/>
      <c r="AB232" s="146"/>
      <c r="AC232" s="146"/>
      <c r="AD232" s="146"/>
      <c r="AE232" s="146"/>
      <c r="AF232" s="146"/>
      <c r="AG232" s="146"/>
    </row>
    <row r="233" spans="1:33" ht="30" customHeight="1">
      <c r="A233" s="131" t="s">
        <v>2064</v>
      </c>
      <c r="B233" s="139">
        <v>2026</v>
      </c>
      <c r="C233" s="141" t="s">
        <v>2877</v>
      </c>
      <c r="D233" s="142" t="s">
        <v>125</v>
      </c>
      <c r="E233" s="141" t="s">
        <v>2864</v>
      </c>
      <c r="F233" s="141" t="s">
        <v>2878</v>
      </c>
      <c r="G233" s="142" t="s">
        <v>2881</v>
      </c>
      <c r="H233" s="147" t="s">
        <v>2869</v>
      </c>
      <c r="I233" s="142" t="s">
        <v>460</v>
      </c>
      <c r="J233" s="142" t="s">
        <v>2883</v>
      </c>
      <c r="K233" s="141" t="s">
        <v>7449</v>
      </c>
      <c r="L233" s="141">
        <v>24040547</v>
      </c>
      <c r="M233" s="142" t="s">
        <v>2859</v>
      </c>
      <c r="N233" s="143">
        <v>46035</v>
      </c>
      <c r="O233" s="143">
        <v>46036</v>
      </c>
      <c r="P233" s="144">
        <v>24520000</v>
      </c>
      <c r="Q233" s="141"/>
      <c r="R233" s="141"/>
      <c r="S233" s="141"/>
      <c r="T233" s="141"/>
      <c r="U233" s="141"/>
      <c r="V233" s="172"/>
      <c r="W233" s="146"/>
      <c r="X233" s="146"/>
      <c r="Y233" s="146"/>
      <c r="Z233" s="146"/>
      <c r="AA233" s="146"/>
      <c r="AB233" s="146"/>
      <c r="AC233" s="146"/>
      <c r="AD233" s="146"/>
      <c r="AE233" s="146"/>
      <c r="AF233" s="146"/>
      <c r="AG233" s="146"/>
    </row>
    <row r="234" spans="1:33" ht="30" customHeight="1">
      <c r="A234" s="131" t="s">
        <v>2064</v>
      </c>
      <c r="B234" s="139">
        <v>2026</v>
      </c>
      <c r="C234" s="141" t="s">
        <v>2888</v>
      </c>
      <c r="D234" s="142" t="s">
        <v>125</v>
      </c>
      <c r="E234" s="141" t="s">
        <v>2864</v>
      </c>
      <c r="F234" s="141" t="s">
        <v>2889</v>
      </c>
      <c r="G234" s="142" t="s">
        <v>2892</v>
      </c>
      <c r="H234" s="147" t="s">
        <v>2869</v>
      </c>
      <c r="I234" s="142" t="s">
        <v>460</v>
      </c>
      <c r="J234" s="142" t="s">
        <v>2894</v>
      </c>
      <c r="K234" s="141" t="s">
        <v>7449</v>
      </c>
      <c r="L234" s="141">
        <v>51586109</v>
      </c>
      <c r="M234" s="142" t="s">
        <v>2859</v>
      </c>
      <c r="N234" s="143">
        <v>46035</v>
      </c>
      <c r="O234" s="143">
        <v>46036</v>
      </c>
      <c r="P234" s="144">
        <v>24520000</v>
      </c>
      <c r="Q234" s="141"/>
      <c r="R234" s="141"/>
      <c r="S234" s="141"/>
      <c r="T234" s="141"/>
      <c r="U234" s="141"/>
      <c r="V234" s="172"/>
      <c r="W234" s="146"/>
      <c r="X234" s="146"/>
      <c r="Y234" s="146"/>
      <c r="Z234" s="146"/>
      <c r="AA234" s="146"/>
      <c r="AB234" s="146"/>
      <c r="AC234" s="146"/>
      <c r="AD234" s="146"/>
      <c r="AE234" s="146"/>
      <c r="AF234" s="146"/>
      <c r="AG234" s="146"/>
    </row>
    <row r="235" spans="1:33" ht="30" customHeight="1">
      <c r="A235" s="131" t="s">
        <v>2064</v>
      </c>
      <c r="B235" s="139">
        <v>2026</v>
      </c>
      <c r="C235" s="141" t="s">
        <v>2898</v>
      </c>
      <c r="D235" s="142" t="s">
        <v>125</v>
      </c>
      <c r="E235" s="141" t="s">
        <v>2864</v>
      </c>
      <c r="F235" s="141" t="s">
        <v>2899</v>
      </c>
      <c r="G235" s="142" t="s">
        <v>2925</v>
      </c>
      <c r="H235" s="147" t="s">
        <v>2869</v>
      </c>
      <c r="I235" s="142" t="s">
        <v>460</v>
      </c>
      <c r="J235" s="142" t="s">
        <v>2904</v>
      </c>
      <c r="K235" s="141" t="s">
        <v>7449</v>
      </c>
      <c r="L235" s="141">
        <v>1018486250</v>
      </c>
      <c r="M235" s="142" t="s">
        <v>2859</v>
      </c>
      <c r="N235" s="143">
        <v>46035</v>
      </c>
      <c r="O235" s="143">
        <v>46038</v>
      </c>
      <c r="P235" s="144">
        <v>24520000</v>
      </c>
      <c r="Q235" s="141"/>
      <c r="R235" s="141"/>
      <c r="S235" s="141"/>
      <c r="T235" s="141"/>
      <c r="U235" s="141"/>
      <c r="V235" s="172"/>
      <c r="W235" s="146"/>
      <c r="X235" s="146"/>
      <c r="Y235" s="146"/>
      <c r="Z235" s="146"/>
      <c r="AA235" s="146"/>
      <c r="AB235" s="146"/>
      <c r="AC235" s="146"/>
      <c r="AD235" s="146"/>
      <c r="AE235" s="146"/>
      <c r="AF235" s="146"/>
      <c r="AG235" s="146"/>
    </row>
    <row r="236" spans="1:33" ht="30" customHeight="1">
      <c r="A236" s="131" t="s">
        <v>2064</v>
      </c>
      <c r="B236" s="139">
        <v>2026</v>
      </c>
      <c r="C236" s="141" t="s">
        <v>2907</v>
      </c>
      <c r="D236" s="142" t="s">
        <v>125</v>
      </c>
      <c r="E236" s="141" t="s">
        <v>2908</v>
      </c>
      <c r="F236" s="141" t="s">
        <v>2909</v>
      </c>
      <c r="G236" s="142" t="s">
        <v>2912</v>
      </c>
      <c r="H236" s="147" t="s">
        <v>2913</v>
      </c>
      <c r="I236" s="142" t="s">
        <v>136</v>
      </c>
      <c r="J236" s="142" t="s">
        <v>2916</v>
      </c>
      <c r="K236" s="141" t="s">
        <v>7449</v>
      </c>
      <c r="L236" s="141">
        <v>1019100072</v>
      </c>
      <c r="M236" s="141" t="s">
        <v>145</v>
      </c>
      <c r="N236" s="143">
        <v>46035</v>
      </c>
      <c r="O236" s="143">
        <v>46036</v>
      </c>
      <c r="P236" s="144">
        <v>97305000</v>
      </c>
      <c r="Q236" s="141"/>
      <c r="R236" s="141"/>
      <c r="S236" s="141"/>
      <c r="T236" s="141"/>
      <c r="U236" s="141"/>
      <c r="V236" s="172"/>
      <c r="W236" s="146"/>
      <c r="X236" s="146"/>
      <c r="Y236" s="146"/>
      <c r="Z236" s="146"/>
      <c r="AA236" s="146"/>
      <c r="AB236" s="146"/>
      <c r="AC236" s="146"/>
      <c r="AD236" s="146"/>
      <c r="AE236" s="146"/>
      <c r="AF236" s="146"/>
      <c r="AG236" s="146"/>
    </row>
    <row r="237" spans="1:33" ht="30" customHeight="1">
      <c r="A237" s="131" t="s">
        <v>2064</v>
      </c>
      <c r="B237" s="139">
        <v>2026</v>
      </c>
      <c r="C237" s="141" t="s">
        <v>2920</v>
      </c>
      <c r="D237" s="142" t="s">
        <v>125</v>
      </c>
      <c r="E237" s="141" t="s">
        <v>2921</v>
      </c>
      <c r="F237" s="141" t="s">
        <v>2922</v>
      </c>
      <c r="G237" s="142" t="s">
        <v>4026</v>
      </c>
      <c r="H237" s="147" t="s">
        <v>2926</v>
      </c>
      <c r="I237" s="142" t="s">
        <v>460</v>
      </c>
      <c r="J237" s="142" t="s">
        <v>2929</v>
      </c>
      <c r="K237" s="141" t="s">
        <v>7449</v>
      </c>
      <c r="L237" s="141">
        <v>80175628</v>
      </c>
      <c r="M237" s="142" t="s">
        <v>2932</v>
      </c>
      <c r="N237" s="143">
        <v>46035</v>
      </c>
      <c r="O237" s="143">
        <v>46036</v>
      </c>
      <c r="P237" s="144">
        <v>24520000</v>
      </c>
      <c r="Q237" s="141"/>
      <c r="R237" s="141"/>
      <c r="S237" s="141"/>
      <c r="T237" s="141"/>
      <c r="U237" s="141"/>
      <c r="V237" s="172"/>
      <c r="W237" s="146"/>
      <c r="X237" s="146"/>
      <c r="Y237" s="146"/>
      <c r="Z237" s="146"/>
      <c r="AA237" s="146"/>
      <c r="AB237" s="146"/>
      <c r="AC237" s="146"/>
      <c r="AD237" s="146"/>
      <c r="AE237" s="146"/>
      <c r="AF237" s="146"/>
      <c r="AG237" s="146"/>
    </row>
    <row r="238" spans="1:33" ht="30" customHeight="1">
      <c r="A238" s="131" t="s">
        <v>2064</v>
      </c>
      <c r="B238" s="139">
        <v>2026</v>
      </c>
      <c r="C238" s="141" t="s">
        <v>2937</v>
      </c>
      <c r="D238" s="142" t="s">
        <v>125</v>
      </c>
      <c r="E238" s="141" t="s">
        <v>2921</v>
      </c>
      <c r="F238" s="141" t="s">
        <v>2938</v>
      </c>
      <c r="G238" s="142" t="s">
        <v>2941</v>
      </c>
      <c r="H238" s="147" t="s">
        <v>2926</v>
      </c>
      <c r="I238" s="142" t="s">
        <v>460</v>
      </c>
      <c r="J238" s="142" t="s">
        <v>2943</v>
      </c>
      <c r="K238" s="141" t="s">
        <v>7449</v>
      </c>
      <c r="L238" s="141">
        <v>1233492979</v>
      </c>
      <c r="M238" s="142" t="s">
        <v>2932</v>
      </c>
      <c r="N238" s="143">
        <v>46035</v>
      </c>
      <c r="O238" s="143">
        <v>46036</v>
      </c>
      <c r="P238" s="144">
        <v>24520000</v>
      </c>
      <c r="Q238" s="141"/>
      <c r="R238" s="141"/>
      <c r="S238" s="141"/>
      <c r="T238" s="141"/>
      <c r="U238" s="141"/>
      <c r="V238" s="172"/>
      <c r="W238" s="146"/>
      <c r="X238" s="146"/>
      <c r="Y238" s="146"/>
      <c r="Z238" s="146"/>
      <c r="AA238" s="146"/>
      <c r="AB238" s="146"/>
      <c r="AC238" s="146"/>
      <c r="AD238" s="146"/>
      <c r="AE238" s="146"/>
      <c r="AF238" s="146"/>
      <c r="AG238" s="146"/>
    </row>
    <row r="239" spans="1:33" ht="30" customHeight="1">
      <c r="A239" s="131" t="s">
        <v>2064</v>
      </c>
      <c r="B239" s="139">
        <v>2026</v>
      </c>
      <c r="C239" s="141" t="s">
        <v>2946</v>
      </c>
      <c r="D239" s="142" t="s">
        <v>125</v>
      </c>
      <c r="E239" s="141" t="s">
        <v>2921</v>
      </c>
      <c r="F239" s="141" t="s">
        <v>2947</v>
      </c>
      <c r="G239" s="142" t="s">
        <v>2950</v>
      </c>
      <c r="H239" s="147" t="s">
        <v>2926</v>
      </c>
      <c r="I239" s="142" t="s">
        <v>460</v>
      </c>
      <c r="J239" s="142" t="s">
        <v>2943</v>
      </c>
      <c r="K239" s="141" t="s">
        <v>7449</v>
      </c>
      <c r="L239" s="141">
        <v>52809690</v>
      </c>
      <c r="M239" s="142" t="s">
        <v>2932</v>
      </c>
      <c r="N239" s="143">
        <v>46035</v>
      </c>
      <c r="O239" s="143">
        <v>46036</v>
      </c>
      <c r="P239" s="144">
        <v>24520000</v>
      </c>
      <c r="Q239" s="141"/>
      <c r="R239" s="141"/>
      <c r="S239" s="141"/>
      <c r="T239" s="141"/>
      <c r="U239" s="141"/>
      <c r="V239" s="172"/>
      <c r="W239" s="146"/>
      <c r="X239" s="146"/>
      <c r="Y239" s="146"/>
      <c r="Z239" s="146"/>
      <c r="AA239" s="146"/>
      <c r="AB239" s="146"/>
      <c r="AC239" s="146"/>
      <c r="AD239" s="146"/>
      <c r="AE239" s="146"/>
      <c r="AF239" s="146"/>
      <c r="AG239" s="146"/>
    </row>
    <row r="240" spans="1:33" ht="30" customHeight="1">
      <c r="A240" s="131" t="s">
        <v>2064</v>
      </c>
      <c r="B240" s="139">
        <v>2026</v>
      </c>
      <c r="C240" s="141" t="s">
        <v>2955</v>
      </c>
      <c r="D240" s="142" t="s">
        <v>125</v>
      </c>
      <c r="E240" s="141" t="s">
        <v>2921</v>
      </c>
      <c r="F240" s="141" t="s">
        <v>2956</v>
      </c>
      <c r="G240" s="142" t="s">
        <v>2959</v>
      </c>
      <c r="H240" s="147" t="s">
        <v>2926</v>
      </c>
      <c r="I240" s="142" t="s">
        <v>460</v>
      </c>
      <c r="J240" s="142" t="s">
        <v>2943</v>
      </c>
      <c r="K240" s="141" t="s">
        <v>7449</v>
      </c>
      <c r="L240" s="141">
        <v>1018476368</v>
      </c>
      <c r="M240" s="142" t="s">
        <v>2932</v>
      </c>
      <c r="N240" s="143">
        <v>46035</v>
      </c>
      <c r="O240" s="143">
        <v>46036</v>
      </c>
      <c r="P240" s="144">
        <v>24520000</v>
      </c>
      <c r="Q240" s="141"/>
      <c r="R240" s="141"/>
      <c r="S240" s="141"/>
      <c r="T240" s="141"/>
      <c r="U240" s="141"/>
      <c r="V240" s="172"/>
      <c r="W240" s="146"/>
      <c r="X240" s="146"/>
      <c r="Y240" s="146"/>
      <c r="Z240" s="146"/>
      <c r="AA240" s="146"/>
      <c r="AB240" s="146"/>
      <c r="AC240" s="146"/>
      <c r="AD240" s="146"/>
      <c r="AE240" s="146"/>
      <c r="AF240" s="146"/>
      <c r="AG240" s="146"/>
    </row>
    <row r="241" spans="1:33" ht="30" customHeight="1">
      <c r="A241" s="131" t="s">
        <v>2064</v>
      </c>
      <c r="B241" s="139">
        <v>2026</v>
      </c>
      <c r="C241" s="141" t="s">
        <v>2963</v>
      </c>
      <c r="D241" s="142" t="s">
        <v>125</v>
      </c>
      <c r="E241" s="141" t="s">
        <v>2921</v>
      </c>
      <c r="F241" s="141" t="s">
        <v>2964</v>
      </c>
      <c r="G241" s="142" t="s">
        <v>2967</v>
      </c>
      <c r="H241" s="147" t="s">
        <v>2926</v>
      </c>
      <c r="I241" s="142" t="s">
        <v>460</v>
      </c>
      <c r="J241" s="142" t="s">
        <v>2943</v>
      </c>
      <c r="K241" s="141" t="s">
        <v>7449</v>
      </c>
      <c r="L241" s="141">
        <v>1020810417</v>
      </c>
      <c r="M241" s="142" t="s">
        <v>2932</v>
      </c>
      <c r="N241" s="143">
        <v>46035</v>
      </c>
      <c r="O241" s="143">
        <v>46036</v>
      </c>
      <c r="P241" s="144">
        <v>24520000</v>
      </c>
      <c r="Q241" s="141"/>
      <c r="R241" s="141"/>
      <c r="S241" s="141"/>
      <c r="T241" s="141"/>
      <c r="U241" s="141"/>
      <c r="V241" s="172"/>
      <c r="W241" s="146"/>
      <c r="X241" s="146"/>
      <c r="Y241" s="146"/>
      <c r="Z241" s="146"/>
      <c r="AA241" s="146"/>
      <c r="AB241" s="146"/>
      <c r="AC241" s="146"/>
      <c r="AD241" s="146"/>
      <c r="AE241" s="146"/>
      <c r="AF241" s="146"/>
      <c r="AG241" s="146"/>
    </row>
    <row r="242" spans="1:33" ht="30" customHeight="1">
      <c r="A242" s="131" t="s">
        <v>2064</v>
      </c>
      <c r="B242" s="139">
        <v>2026</v>
      </c>
      <c r="C242" s="141" t="s">
        <v>2971</v>
      </c>
      <c r="D242" s="142" t="s">
        <v>125</v>
      </c>
      <c r="E242" s="141" t="s">
        <v>2921</v>
      </c>
      <c r="F242" s="141" t="s">
        <v>2972</v>
      </c>
      <c r="G242" s="142" t="s">
        <v>2975</v>
      </c>
      <c r="H242" s="147" t="s">
        <v>2926</v>
      </c>
      <c r="I242" s="142" t="s">
        <v>460</v>
      </c>
      <c r="J242" s="142" t="s">
        <v>2943</v>
      </c>
      <c r="K242" s="141" t="s">
        <v>7449</v>
      </c>
      <c r="L242" s="141">
        <v>53065732</v>
      </c>
      <c r="M242" s="142" t="s">
        <v>2932</v>
      </c>
      <c r="N242" s="143">
        <v>46035</v>
      </c>
      <c r="O242" s="143">
        <v>46036</v>
      </c>
      <c r="P242" s="144">
        <v>24520000</v>
      </c>
      <c r="Q242" s="141"/>
      <c r="R242" s="141"/>
      <c r="S242" s="141"/>
      <c r="T242" s="141"/>
      <c r="U242" s="141"/>
      <c r="V242" s="172"/>
      <c r="W242" s="146"/>
      <c r="X242" s="146"/>
      <c r="Y242" s="146"/>
      <c r="Z242" s="146"/>
      <c r="AA242" s="146"/>
      <c r="AB242" s="146"/>
      <c r="AC242" s="146"/>
      <c r="AD242" s="146"/>
      <c r="AE242" s="146"/>
      <c r="AF242" s="146"/>
      <c r="AG242" s="146"/>
    </row>
    <row r="243" spans="1:33" ht="30" customHeight="1">
      <c r="A243" s="131" t="s">
        <v>2064</v>
      </c>
      <c r="B243" s="139">
        <v>2026</v>
      </c>
      <c r="C243" s="141" t="s">
        <v>2979</v>
      </c>
      <c r="D243" s="142" t="s">
        <v>125</v>
      </c>
      <c r="E243" s="141" t="s">
        <v>2980</v>
      </c>
      <c r="F243" s="141" t="s">
        <v>2981</v>
      </c>
      <c r="G243" s="142" t="s">
        <v>2984</v>
      </c>
      <c r="H243" s="147" t="s">
        <v>2985</v>
      </c>
      <c r="I243" s="142" t="s">
        <v>136</v>
      </c>
      <c r="J243" s="142" t="s">
        <v>2989</v>
      </c>
      <c r="K243" s="141" t="s">
        <v>7449</v>
      </c>
      <c r="L243" s="141">
        <v>1063481921</v>
      </c>
      <c r="M243" s="141" t="s">
        <v>145</v>
      </c>
      <c r="N243" s="143">
        <v>46035</v>
      </c>
      <c r="O243" s="143">
        <v>46036</v>
      </c>
      <c r="P243" s="144">
        <v>121836000</v>
      </c>
      <c r="Q243" s="141"/>
      <c r="R243" s="141"/>
      <c r="S243" s="141"/>
      <c r="T243" s="141"/>
      <c r="U243" s="141"/>
      <c r="V243" s="172"/>
      <c r="W243" s="146"/>
      <c r="X243" s="146"/>
      <c r="Y243" s="146"/>
      <c r="Z243" s="146"/>
      <c r="AA243" s="146"/>
      <c r="AB243" s="146"/>
      <c r="AC243" s="146"/>
      <c r="AD243" s="146"/>
      <c r="AE243" s="146"/>
      <c r="AF243" s="146"/>
      <c r="AG243" s="146"/>
    </row>
    <row r="244" spans="1:33" ht="30" customHeight="1">
      <c r="A244" s="131" t="s">
        <v>2064</v>
      </c>
      <c r="B244" s="139">
        <v>2026</v>
      </c>
      <c r="C244" s="141" t="s">
        <v>2995</v>
      </c>
      <c r="D244" s="142" t="s">
        <v>125</v>
      </c>
      <c r="E244" s="141" t="s">
        <v>2996</v>
      </c>
      <c r="F244" s="141" t="s">
        <v>2997</v>
      </c>
      <c r="G244" s="142" t="s">
        <v>3000</v>
      </c>
      <c r="H244" s="147" t="s">
        <v>3001</v>
      </c>
      <c r="I244" s="142" t="s">
        <v>136</v>
      </c>
      <c r="J244" s="142" t="s">
        <v>3004</v>
      </c>
      <c r="K244" s="141" t="s">
        <v>7449</v>
      </c>
      <c r="L244" s="141">
        <v>19202491</v>
      </c>
      <c r="M244" s="142" t="s">
        <v>2984</v>
      </c>
      <c r="N244" s="143">
        <v>46042</v>
      </c>
      <c r="O244" s="143">
        <v>46044</v>
      </c>
      <c r="P244" s="144">
        <v>63352000</v>
      </c>
      <c r="Q244" s="141"/>
      <c r="R244" s="141"/>
      <c r="S244" s="141"/>
      <c r="T244" s="141"/>
      <c r="U244" s="141"/>
      <c r="V244" s="172"/>
      <c r="W244" s="146"/>
      <c r="X244" s="146"/>
      <c r="Y244" s="146"/>
      <c r="Z244" s="146"/>
      <c r="AA244" s="146"/>
      <c r="AB244" s="146"/>
      <c r="AC244" s="146"/>
      <c r="AD244" s="146"/>
      <c r="AE244" s="146"/>
      <c r="AF244" s="146"/>
      <c r="AG244" s="146"/>
    </row>
    <row r="245" spans="1:33" ht="30" customHeight="1">
      <c r="A245" s="131" t="s">
        <v>2064</v>
      </c>
      <c r="B245" s="139">
        <v>2026</v>
      </c>
      <c r="C245" s="141" t="s">
        <v>3011</v>
      </c>
      <c r="D245" s="142" t="s">
        <v>125</v>
      </c>
      <c r="E245" s="141" t="s">
        <v>2996</v>
      </c>
      <c r="F245" s="141" t="s">
        <v>3012</v>
      </c>
      <c r="G245" s="142" t="s">
        <v>3015</v>
      </c>
      <c r="H245" s="147" t="s">
        <v>3001</v>
      </c>
      <c r="I245" s="142" t="s">
        <v>136</v>
      </c>
      <c r="J245" s="142" t="s">
        <v>3004</v>
      </c>
      <c r="K245" s="141" t="s">
        <v>7449</v>
      </c>
      <c r="L245" s="141">
        <v>1019149919</v>
      </c>
      <c r="M245" s="142" t="s">
        <v>2984</v>
      </c>
      <c r="N245" s="143">
        <v>46042</v>
      </c>
      <c r="O245" s="143">
        <v>46044</v>
      </c>
      <c r="P245" s="144">
        <v>63352000</v>
      </c>
      <c r="Q245" s="141"/>
      <c r="R245" s="141"/>
      <c r="S245" s="141"/>
      <c r="T245" s="141"/>
      <c r="U245" s="141"/>
      <c r="V245" s="172"/>
      <c r="W245" s="146"/>
      <c r="X245" s="146"/>
      <c r="Y245" s="146"/>
      <c r="Z245" s="146"/>
      <c r="AA245" s="146"/>
      <c r="AB245" s="146"/>
      <c r="AC245" s="146"/>
      <c r="AD245" s="146"/>
      <c r="AE245" s="146"/>
      <c r="AF245" s="146"/>
      <c r="AG245" s="146"/>
    </row>
    <row r="246" spans="1:33" ht="30" customHeight="1">
      <c r="A246" s="131" t="s">
        <v>2064</v>
      </c>
      <c r="B246" s="139">
        <v>2026</v>
      </c>
      <c r="C246" s="141" t="s">
        <v>3019</v>
      </c>
      <c r="D246" s="142" t="s">
        <v>125</v>
      </c>
      <c r="E246" s="141" t="s">
        <v>3020</v>
      </c>
      <c r="F246" s="141" t="s">
        <v>3021</v>
      </c>
      <c r="G246" s="142" t="s">
        <v>3024</v>
      </c>
      <c r="H246" s="147" t="s">
        <v>3025</v>
      </c>
      <c r="I246" s="142" t="s">
        <v>136</v>
      </c>
      <c r="J246" s="142" t="s">
        <v>3029</v>
      </c>
      <c r="K246" s="141" t="s">
        <v>7449</v>
      </c>
      <c r="L246" s="141">
        <v>52526364</v>
      </c>
      <c r="M246" s="142" t="s">
        <v>2984</v>
      </c>
      <c r="N246" s="143">
        <v>46035</v>
      </c>
      <c r="O246" s="143">
        <v>46036</v>
      </c>
      <c r="P246" s="144">
        <v>63352000</v>
      </c>
      <c r="Q246" s="141"/>
      <c r="R246" s="141"/>
      <c r="S246" s="141"/>
      <c r="T246" s="141"/>
      <c r="U246" s="141"/>
      <c r="V246" s="172"/>
      <c r="W246" s="146"/>
      <c r="X246" s="146"/>
      <c r="Y246" s="146"/>
      <c r="Z246" s="146"/>
      <c r="AA246" s="146"/>
      <c r="AB246" s="146"/>
      <c r="AC246" s="146"/>
      <c r="AD246" s="146"/>
      <c r="AE246" s="146"/>
      <c r="AF246" s="146"/>
      <c r="AG246" s="146"/>
    </row>
    <row r="247" spans="1:33" ht="30" customHeight="1">
      <c r="A247" s="131" t="s">
        <v>2064</v>
      </c>
      <c r="B247" s="139">
        <v>2026</v>
      </c>
      <c r="C247" s="141" t="s">
        <v>3035</v>
      </c>
      <c r="D247" s="142" t="s">
        <v>125</v>
      </c>
      <c r="E247" s="141" t="s">
        <v>3036</v>
      </c>
      <c r="F247" s="141" t="s">
        <v>3037</v>
      </c>
      <c r="G247" s="142" t="s">
        <v>3040</v>
      </c>
      <c r="H247" s="147" t="s">
        <v>3041</v>
      </c>
      <c r="I247" s="142" t="s">
        <v>136</v>
      </c>
      <c r="J247" s="142" t="s">
        <v>3045</v>
      </c>
      <c r="K247" s="141" t="s">
        <v>7449</v>
      </c>
      <c r="L247" s="141">
        <v>52582158</v>
      </c>
      <c r="M247" s="142" t="s">
        <v>2984</v>
      </c>
      <c r="N247" s="143">
        <v>46035</v>
      </c>
      <c r="O247" s="143">
        <v>46038</v>
      </c>
      <c r="P247" s="144">
        <v>63352000</v>
      </c>
      <c r="Q247" s="141"/>
      <c r="R247" s="141"/>
      <c r="S247" s="141"/>
      <c r="T247" s="141"/>
      <c r="U247" s="141"/>
      <c r="V247" s="172"/>
      <c r="W247" s="146"/>
      <c r="X247" s="146"/>
      <c r="Y247" s="146"/>
      <c r="Z247" s="146"/>
      <c r="AA247" s="146"/>
      <c r="AB247" s="146"/>
      <c r="AC247" s="146"/>
      <c r="AD247" s="146"/>
      <c r="AE247" s="146"/>
      <c r="AF247" s="146"/>
      <c r="AG247" s="146"/>
    </row>
    <row r="248" spans="1:33" ht="30" customHeight="1">
      <c r="A248" s="131" t="s">
        <v>2064</v>
      </c>
      <c r="B248" s="139">
        <v>2026</v>
      </c>
      <c r="C248" s="141" t="s">
        <v>3051</v>
      </c>
      <c r="D248" s="142" t="s">
        <v>125</v>
      </c>
      <c r="E248" s="141" t="s">
        <v>3052</v>
      </c>
      <c r="F248" s="141" t="s">
        <v>3053</v>
      </c>
      <c r="G248" s="142" t="s">
        <v>3056</v>
      </c>
      <c r="H248" s="147" t="s">
        <v>3057</v>
      </c>
      <c r="I248" s="142" t="s">
        <v>136</v>
      </c>
      <c r="J248" s="142" t="s">
        <v>3060</v>
      </c>
      <c r="K248" s="141" t="s">
        <v>7449</v>
      </c>
      <c r="L248" s="141">
        <v>1020718555</v>
      </c>
      <c r="M248" s="142" t="s">
        <v>2984</v>
      </c>
      <c r="N248" s="143">
        <v>46035</v>
      </c>
      <c r="O248" s="143">
        <v>46036</v>
      </c>
      <c r="P248" s="144">
        <v>63352000</v>
      </c>
      <c r="Q248" s="141"/>
      <c r="R248" s="141"/>
      <c r="S248" s="141"/>
      <c r="T248" s="141"/>
      <c r="U248" s="141"/>
      <c r="V248" s="172"/>
      <c r="W248" s="146"/>
      <c r="X248" s="146"/>
      <c r="Y248" s="146"/>
      <c r="Z248" s="146"/>
      <c r="AA248" s="146"/>
      <c r="AB248" s="146"/>
      <c r="AC248" s="146"/>
      <c r="AD248" s="146"/>
      <c r="AE248" s="146"/>
      <c r="AF248" s="146"/>
      <c r="AG248" s="146"/>
    </row>
    <row r="249" spans="1:33" ht="30" customHeight="1">
      <c r="A249" s="131" t="s">
        <v>2064</v>
      </c>
      <c r="B249" s="139">
        <v>2026</v>
      </c>
      <c r="C249" s="141" t="s">
        <v>3064</v>
      </c>
      <c r="D249" s="142" t="s">
        <v>125</v>
      </c>
      <c r="E249" s="141" t="s">
        <v>3052</v>
      </c>
      <c r="F249" s="141" t="s">
        <v>3065</v>
      </c>
      <c r="G249" s="142" t="s">
        <v>3068</v>
      </c>
      <c r="H249" s="147" t="s">
        <v>3057</v>
      </c>
      <c r="I249" s="142" t="s">
        <v>136</v>
      </c>
      <c r="J249" s="142" t="s">
        <v>3060</v>
      </c>
      <c r="K249" s="141" t="s">
        <v>7449</v>
      </c>
      <c r="L249" s="141">
        <v>1032503152</v>
      </c>
      <c r="M249" s="142" t="s">
        <v>2984</v>
      </c>
      <c r="N249" s="143">
        <v>46035</v>
      </c>
      <c r="O249" s="143">
        <v>46036</v>
      </c>
      <c r="P249" s="144">
        <v>63352000</v>
      </c>
      <c r="Q249" s="141"/>
      <c r="R249" s="141"/>
      <c r="S249" s="141"/>
      <c r="T249" s="141"/>
      <c r="U249" s="141"/>
      <c r="V249" s="172"/>
      <c r="W249" s="146"/>
      <c r="X249" s="146"/>
      <c r="Y249" s="146"/>
      <c r="Z249" s="146"/>
      <c r="AA249" s="146"/>
      <c r="AB249" s="146"/>
      <c r="AC249" s="146"/>
      <c r="AD249" s="146"/>
      <c r="AE249" s="146"/>
      <c r="AF249" s="146"/>
      <c r="AG249" s="146"/>
    </row>
    <row r="250" spans="1:33" ht="30" customHeight="1">
      <c r="A250" s="131" t="s">
        <v>2064</v>
      </c>
      <c r="B250" s="139">
        <v>2026</v>
      </c>
      <c r="C250" s="141" t="s">
        <v>3073</v>
      </c>
      <c r="D250" s="142" t="s">
        <v>125</v>
      </c>
      <c r="E250" s="141" t="s">
        <v>3074</v>
      </c>
      <c r="F250" s="141" t="s">
        <v>3075</v>
      </c>
      <c r="G250" s="142" t="s">
        <v>3078</v>
      </c>
      <c r="H250" s="147" t="s">
        <v>3079</v>
      </c>
      <c r="I250" s="142" t="s">
        <v>136</v>
      </c>
      <c r="J250" s="142" t="s">
        <v>3083</v>
      </c>
      <c r="K250" s="141" t="s">
        <v>7449</v>
      </c>
      <c r="L250" s="141">
        <v>20701491</v>
      </c>
      <c r="M250" s="142" t="s">
        <v>2984</v>
      </c>
      <c r="N250" s="143">
        <v>46035</v>
      </c>
      <c r="O250" s="143">
        <v>46036</v>
      </c>
      <c r="P250" s="144">
        <v>63352000</v>
      </c>
      <c r="Q250" s="141"/>
      <c r="R250" s="141"/>
      <c r="S250" s="141"/>
      <c r="T250" s="141"/>
      <c r="U250" s="141"/>
      <c r="V250" s="172"/>
      <c r="W250" s="146"/>
      <c r="X250" s="146"/>
      <c r="Y250" s="146"/>
      <c r="Z250" s="146"/>
      <c r="AA250" s="146"/>
      <c r="AB250" s="146"/>
      <c r="AC250" s="146"/>
      <c r="AD250" s="146"/>
      <c r="AE250" s="146"/>
      <c r="AF250" s="146"/>
      <c r="AG250" s="146"/>
    </row>
    <row r="251" spans="1:33" ht="30" customHeight="1">
      <c r="A251" s="131" t="s">
        <v>2064</v>
      </c>
      <c r="B251" s="139">
        <v>2026</v>
      </c>
      <c r="C251" s="141" t="s">
        <v>3088</v>
      </c>
      <c r="D251" s="142" t="s">
        <v>125</v>
      </c>
      <c r="E251" s="141" t="s">
        <v>3089</v>
      </c>
      <c r="F251" s="141" t="s">
        <v>3090</v>
      </c>
      <c r="G251" s="142" t="s">
        <v>3093</v>
      </c>
      <c r="H251" s="147" t="s">
        <v>3094</v>
      </c>
      <c r="I251" s="142" t="s">
        <v>136</v>
      </c>
      <c r="J251" s="142" t="s">
        <v>3097</v>
      </c>
      <c r="K251" s="141" t="s">
        <v>7449</v>
      </c>
      <c r="L251" s="141">
        <v>1069585156</v>
      </c>
      <c r="M251" s="142" t="s">
        <v>2984</v>
      </c>
      <c r="N251" s="143">
        <v>46035</v>
      </c>
      <c r="O251" s="143">
        <v>46036</v>
      </c>
      <c r="P251" s="144">
        <v>63352000</v>
      </c>
      <c r="Q251" s="141"/>
      <c r="R251" s="141"/>
      <c r="S251" s="141"/>
      <c r="T251" s="141"/>
      <c r="U251" s="141"/>
      <c r="V251" s="172"/>
      <c r="W251" s="146"/>
      <c r="X251" s="146"/>
      <c r="Y251" s="146"/>
      <c r="Z251" s="146"/>
      <c r="AA251" s="146"/>
      <c r="AB251" s="146"/>
      <c r="AC251" s="146"/>
      <c r="AD251" s="146"/>
      <c r="AE251" s="146"/>
      <c r="AF251" s="146"/>
      <c r="AG251" s="146"/>
    </row>
    <row r="252" spans="1:33" ht="30" customHeight="1">
      <c r="A252" s="131" t="s">
        <v>2064</v>
      </c>
      <c r="B252" s="139">
        <v>2026</v>
      </c>
      <c r="C252" s="141" t="s">
        <v>3103</v>
      </c>
      <c r="D252" s="142" t="s">
        <v>125</v>
      </c>
      <c r="E252" s="141" t="s">
        <v>3104</v>
      </c>
      <c r="F252" s="141" t="s">
        <v>3105</v>
      </c>
      <c r="G252" s="142" t="s">
        <v>3108</v>
      </c>
      <c r="H252" s="147" t="s">
        <v>3109</v>
      </c>
      <c r="I252" s="142" t="s">
        <v>136</v>
      </c>
      <c r="J252" s="142" t="s">
        <v>3113</v>
      </c>
      <c r="K252" s="141" t="s">
        <v>7449</v>
      </c>
      <c r="L252" s="141">
        <v>1010248019</v>
      </c>
      <c r="M252" s="142" t="s">
        <v>2984</v>
      </c>
      <c r="N252" s="143">
        <v>46035</v>
      </c>
      <c r="O252" s="143">
        <v>46036</v>
      </c>
      <c r="P252" s="144">
        <v>63352000</v>
      </c>
      <c r="Q252" s="141"/>
      <c r="R252" s="141"/>
      <c r="S252" s="141"/>
      <c r="T252" s="141"/>
      <c r="U252" s="141"/>
      <c r="V252" s="172"/>
      <c r="W252" s="146"/>
      <c r="X252" s="146"/>
      <c r="Y252" s="146"/>
      <c r="Z252" s="146"/>
      <c r="AA252" s="146"/>
      <c r="AB252" s="146"/>
      <c r="AC252" s="146"/>
      <c r="AD252" s="146"/>
      <c r="AE252" s="146"/>
      <c r="AF252" s="146"/>
      <c r="AG252" s="146"/>
    </row>
    <row r="253" spans="1:33" ht="30" customHeight="1">
      <c r="A253" s="131" t="s">
        <v>2064</v>
      </c>
      <c r="B253" s="139">
        <v>2026</v>
      </c>
      <c r="C253" s="141" t="s">
        <v>3119</v>
      </c>
      <c r="D253" s="142" t="s">
        <v>125</v>
      </c>
      <c r="E253" s="141" t="s">
        <v>3120</v>
      </c>
      <c r="F253" s="141" t="s">
        <v>3121</v>
      </c>
      <c r="G253" s="142" t="s">
        <v>3124</v>
      </c>
      <c r="H253" s="147" t="s">
        <v>3125</v>
      </c>
      <c r="I253" s="142" t="s">
        <v>136</v>
      </c>
      <c r="J253" s="142" t="s">
        <v>3129</v>
      </c>
      <c r="K253" s="141" t="s">
        <v>7449</v>
      </c>
      <c r="L253" s="141">
        <v>23301545</v>
      </c>
      <c r="M253" s="142" t="s">
        <v>2984</v>
      </c>
      <c r="N253" s="143">
        <v>46035</v>
      </c>
      <c r="O253" s="143">
        <v>46036</v>
      </c>
      <c r="P253" s="144">
        <v>63352000</v>
      </c>
      <c r="Q253" s="141"/>
      <c r="R253" s="141"/>
      <c r="S253" s="141"/>
      <c r="T253" s="141"/>
      <c r="U253" s="141"/>
      <c r="V253" s="172"/>
      <c r="W253" s="146"/>
      <c r="X253" s="146"/>
      <c r="Y253" s="146"/>
      <c r="Z253" s="146"/>
      <c r="AA253" s="146"/>
      <c r="AB253" s="146"/>
      <c r="AC253" s="146"/>
      <c r="AD253" s="146"/>
      <c r="AE253" s="146"/>
      <c r="AF253" s="146"/>
      <c r="AG253" s="146"/>
    </row>
    <row r="254" spans="1:33" ht="30" customHeight="1">
      <c r="A254" s="131" t="s">
        <v>2064</v>
      </c>
      <c r="B254" s="139">
        <v>2026</v>
      </c>
      <c r="C254" s="141" t="s">
        <v>3135</v>
      </c>
      <c r="D254" s="142" t="s">
        <v>125</v>
      </c>
      <c r="E254" s="141" t="s">
        <v>3136</v>
      </c>
      <c r="F254" s="141" t="s">
        <v>3137</v>
      </c>
      <c r="G254" s="142" t="s">
        <v>3140</v>
      </c>
      <c r="H254" s="147" t="s">
        <v>3141</v>
      </c>
      <c r="I254" s="142" t="s">
        <v>136</v>
      </c>
      <c r="J254" s="142" t="s">
        <v>3129</v>
      </c>
      <c r="K254" s="141" t="s">
        <v>7449</v>
      </c>
      <c r="L254" s="141">
        <v>1026256392</v>
      </c>
      <c r="M254" s="142" t="s">
        <v>2984</v>
      </c>
      <c r="N254" s="143">
        <v>46035</v>
      </c>
      <c r="O254" s="143">
        <v>46038</v>
      </c>
      <c r="P254" s="144">
        <v>46432000</v>
      </c>
      <c r="Q254" s="141"/>
      <c r="R254" s="141"/>
      <c r="S254" s="141"/>
      <c r="T254" s="141"/>
      <c r="U254" s="141"/>
      <c r="V254" s="172"/>
      <c r="W254" s="146"/>
      <c r="X254" s="146"/>
      <c r="Y254" s="146"/>
      <c r="Z254" s="146"/>
      <c r="AA254" s="146"/>
      <c r="AB254" s="146"/>
      <c r="AC254" s="146"/>
      <c r="AD254" s="146"/>
      <c r="AE254" s="146"/>
      <c r="AF254" s="146"/>
      <c r="AG254" s="146"/>
    </row>
    <row r="255" spans="1:33" ht="30" customHeight="1">
      <c r="A255" s="131" t="s">
        <v>2064</v>
      </c>
      <c r="B255" s="139">
        <v>2026</v>
      </c>
      <c r="C255" s="141" t="s">
        <v>3147</v>
      </c>
      <c r="D255" s="142" t="s">
        <v>125</v>
      </c>
      <c r="E255" s="141" t="s">
        <v>3148</v>
      </c>
      <c r="F255" s="141" t="s">
        <v>3149</v>
      </c>
      <c r="G255" s="142" t="s">
        <v>3152</v>
      </c>
      <c r="H255" s="147" t="s">
        <v>3153</v>
      </c>
      <c r="I255" s="142" t="s">
        <v>136</v>
      </c>
      <c r="J255" s="142" t="s">
        <v>3156</v>
      </c>
      <c r="K255" s="141" t="s">
        <v>7449</v>
      </c>
      <c r="L255" s="141">
        <v>1015457779</v>
      </c>
      <c r="M255" s="142" t="s">
        <v>2984</v>
      </c>
      <c r="N255" s="143">
        <v>46050</v>
      </c>
      <c r="O255" s="143">
        <v>46051</v>
      </c>
      <c r="P255" s="144">
        <v>46432000</v>
      </c>
      <c r="Q255" s="141"/>
      <c r="R255" s="141"/>
      <c r="S255" s="141"/>
      <c r="T255" s="141"/>
      <c r="U255" s="141"/>
      <c r="V255" s="172"/>
      <c r="W255" s="146"/>
      <c r="X255" s="146"/>
      <c r="Y255" s="146"/>
      <c r="Z255" s="146"/>
      <c r="AA255" s="146"/>
      <c r="AB255" s="146"/>
      <c r="AC255" s="146"/>
      <c r="AD255" s="146"/>
      <c r="AE255" s="146"/>
      <c r="AF255" s="146"/>
      <c r="AG255" s="146"/>
    </row>
    <row r="256" spans="1:33" ht="30" customHeight="1">
      <c r="A256" s="131" t="s">
        <v>2064</v>
      </c>
      <c r="B256" s="139">
        <v>2026</v>
      </c>
      <c r="C256" s="141" t="s">
        <v>3161</v>
      </c>
      <c r="D256" s="142" t="s">
        <v>125</v>
      </c>
      <c r="E256" s="141" t="s">
        <v>3162</v>
      </c>
      <c r="F256" s="141" t="s">
        <v>3163</v>
      </c>
      <c r="G256" s="142" t="s">
        <v>3166</v>
      </c>
      <c r="H256" s="147" t="s">
        <v>3167</v>
      </c>
      <c r="I256" s="142" t="s">
        <v>136</v>
      </c>
      <c r="J256" s="142" t="s">
        <v>3171</v>
      </c>
      <c r="K256" s="141" t="s">
        <v>7449</v>
      </c>
      <c r="L256" s="141">
        <v>1026586267</v>
      </c>
      <c r="M256" s="142" t="s">
        <v>3174</v>
      </c>
      <c r="N256" s="143">
        <v>46031</v>
      </c>
      <c r="O256" s="143">
        <v>46036</v>
      </c>
      <c r="P256" s="144">
        <v>46432000</v>
      </c>
      <c r="Q256" s="141"/>
      <c r="R256" s="141"/>
      <c r="S256" s="141"/>
      <c r="T256" s="141"/>
      <c r="U256" s="141"/>
      <c r="V256" s="172"/>
      <c r="W256" s="146"/>
      <c r="X256" s="146"/>
      <c r="Y256" s="146"/>
      <c r="Z256" s="146"/>
      <c r="AA256" s="146"/>
      <c r="AB256" s="146"/>
      <c r="AC256" s="146"/>
      <c r="AD256" s="146"/>
      <c r="AE256" s="146"/>
      <c r="AF256" s="146"/>
      <c r="AG256" s="146"/>
    </row>
    <row r="257" spans="1:33" ht="30" customHeight="1">
      <c r="A257" s="131" t="s">
        <v>2064</v>
      </c>
      <c r="B257" s="139">
        <v>2026</v>
      </c>
      <c r="C257" s="141" t="s">
        <v>3178</v>
      </c>
      <c r="D257" s="142" t="s">
        <v>125</v>
      </c>
      <c r="E257" s="141" t="s">
        <v>3162</v>
      </c>
      <c r="F257" s="141" t="s">
        <v>3179</v>
      </c>
      <c r="G257" s="142" t="s">
        <v>3182</v>
      </c>
      <c r="H257" s="147" t="s">
        <v>3167</v>
      </c>
      <c r="I257" s="142" t="s">
        <v>136</v>
      </c>
      <c r="J257" s="142" t="s">
        <v>3184</v>
      </c>
      <c r="K257" s="141" t="s">
        <v>7449</v>
      </c>
      <c r="L257" s="141">
        <v>1015455695</v>
      </c>
      <c r="M257" s="142" t="s">
        <v>3174</v>
      </c>
      <c r="N257" s="143">
        <v>46031</v>
      </c>
      <c r="O257" s="143">
        <v>46044</v>
      </c>
      <c r="P257" s="144">
        <v>46432000</v>
      </c>
      <c r="Q257" s="141"/>
      <c r="R257" s="141"/>
      <c r="S257" s="141"/>
      <c r="T257" s="141"/>
      <c r="U257" s="141"/>
      <c r="V257" s="172"/>
      <c r="W257" s="146"/>
      <c r="X257" s="146"/>
      <c r="Y257" s="146"/>
      <c r="Z257" s="146"/>
      <c r="AA257" s="146"/>
      <c r="AB257" s="146"/>
      <c r="AC257" s="146"/>
      <c r="AD257" s="146"/>
      <c r="AE257" s="146"/>
      <c r="AF257" s="146"/>
      <c r="AG257" s="146"/>
    </row>
    <row r="258" spans="1:33" ht="30" customHeight="1">
      <c r="A258" s="131" t="s">
        <v>2064</v>
      </c>
      <c r="B258" s="139">
        <v>2026</v>
      </c>
      <c r="C258" s="141" t="s">
        <v>3188</v>
      </c>
      <c r="D258" s="142" t="s">
        <v>125</v>
      </c>
      <c r="E258" s="141" t="s">
        <v>3162</v>
      </c>
      <c r="F258" s="141" t="s">
        <v>3189</v>
      </c>
      <c r="G258" s="142" t="s">
        <v>3192</v>
      </c>
      <c r="H258" s="147" t="s">
        <v>3167</v>
      </c>
      <c r="I258" s="142" t="s">
        <v>136</v>
      </c>
      <c r="J258" s="142" t="s">
        <v>3194</v>
      </c>
      <c r="K258" s="141" t="s">
        <v>7449</v>
      </c>
      <c r="L258" s="141">
        <v>1019142814</v>
      </c>
      <c r="M258" s="142" t="s">
        <v>3174</v>
      </c>
      <c r="N258" s="143">
        <v>46031</v>
      </c>
      <c r="O258" s="143">
        <v>46037</v>
      </c>
      <c r="P258" s="144">
        <v>46432000</v>
      </c>
      <c r="Q258" s="141"/>
      <c r="R258" s="141"/>
      <c r="S258" s="141"/>
      <c r="T258" s="141"/>
      <c r="U258" s="141"/>
      <c r="V258" s="172"/>
      <c r="W258" s="146"/>
      <c r="X258" s="146"/>
      <c r="Y258" s="146"/>
      <c r="Z258" s="146"/>
      <c r="AA258" s="146"/>
      <c r="AB258" s="146"/>
      <c r="AC258" s="146"/>
      <c r="AD258" s="146"/>
      <c r="AE258" s="146"/>
      <c r="AF258" s="146"/>
      <c r="AG258" s="146"/>
    </row>
    <row r="259" spans="1:33" ht="30" customHeight="1">
      <c r="A259" s="131" t="s">
        <v>2064</v>
      </c>
      <c r="B259" s="139">
        <v>2026</v>
      </c>
      <c r="C259" s="141" t="s">
        <v>3197</v>
      </c>
      <c r="D259" s="142" t="s">
        <v>125</v>
      </c>
      <c r="E259" s="141" t="s">
        <v>3162</v>
      </c>
      <c r="F259" s="141" t="s">
        <v>3198</v>
      </c>
      <c r="G259" s="142" t="s">
        <v>3201</v>
      </c>
      <c r="H259" s="147" t="s">
        <v>3167</v>
      </c>
      <c r="I259" s="142" t="s">
        <v>136</v>
      </c>
      <c r="J259" s="142" t="s">
        <v>3194</v>
      </c>
      <c r="K259" s="141" t="s">
        <v>7449</v>
      </c>
      <c r="L259" s="141">
        <v>1019122200</v>
      </c>
      <c r="M259" s="142" t="s">
        <v>3174</v>
      </c>
      <c r="N259" s="143">
        <v>46031</v>
      </c>
      <c r="O259" s="143">
        <v>46038</v>
      </c>
      <c r="P259" s="144">
        <v>46432000</v>
      </c>
      <c r="Q259" s="141"/>
      <c r="R259" s="141"/>
      <c r="S259" s="141"/>
      <c r="T259" s="141"/>
      <c r="U259" s="141"/>
      <c r="V259" s="172"/>
      <c r="W259" s="146"/>
      <c r="X259" s="146"/>
      <c r="Y259" s="146"/>
      <c r="Z259" s="146"/>
      <c r="AA259" s="146"/>
      <c r="AB259" s="146"/>
      <c r="AC259" s="146"/>
      <c r="AD259" s="146"/>
      <c r="AE259" s="146"/>
      <c r="AF259" s="146"/>
      <c r="AG259" s="146"/>
    </row>
    <row r="260" spans="1:33" ht="30" customHeight="1">
      <c r="A260" s="131" t="s">
        <v>2064</v>
      </c>
      <c r="B260" s="139">
        <v>2026</v>
      </c>
      <c r="C260" s="141" t="s">
        <v>3205</v>
      </c>
      <c r="D260" s="142" t="s">
        <v>125</v>
      </c>
      <c r="E260" s="141" t="s">
        <v>3162</v>
      </c>
      <c r="F260" s="141" t="s">
        <v>3206</v>
      </c>
      <c r="G260" s="142" t="s">
        <v>3209</v>
      </c>
      <c r="H260" s="147" t="s">
        <v>3167</v>
      </c>
      <c r="I260" s="142" t="s">
        <v>136</v>
      </c>
      <c r="J260" s="142" t="s">
        <v>3184</v>
      </c>
      <c r="K260" s="141" t="s">
        <v>7449</v>
      </c>
      <c r="L260" s="141">
        <v>1020810108</v>
      </c>
      <c r="M260" s="142" t="s">
        <v>3174</v>
      </c>
      <c r="N260" s="143">
        <v>46031</v>
      </c>
      <c r="O260" s="143">
        <v>46037</v>
      </c>
      <c r="P260" s="144">
        <v>46432000</v>
      </c>
      <c r="Q260" s="141"/>
      <c r="R260" s="141"/>
      <c r="S260" s="141"/>
      <c r="T260" s="141"/>
      <c r="U260" s="141"/>
      <c r="V260" s="172"/>
      <c r="W260" s="146"/>
      <c r="X260" s="146"/>
      <c r="Y260" s="146"/>
      <c r="Z260" s="146"/>
      <c r="AA260" s="146"/>
      <c r="AB260" s="146"/>
      <c r="AC260" s="146"/>
      <c r="AD260" s="146"/>
      <c r="AE260" s="146"/>
      <c r="AF260" s="146"/>
      <c r="AG260" s="146"/>
    </row>
    <row r="261" spans="1:33" ht="30" customHeight="1">
      <c r="A261" s="131" t="s">
        <v>2064</v>
      </c>
      <c r="B261" s="139">
        <v>2026</v>
      </c>
      <c r="C261" s="141" t="s">
        <v>3213</v>
      </c>
      <c r="D261" s="142" t="s">
        <v>125</v>
      </c>
      <c r="E261" s="141" t="s">
        <v>3162</v>
      </c>
      <c r="F261" s="141" t="s">
        <v>3214</v>
      </c>
      <c r="G261" s="142" t="s">
        <v>3217</v>
      </c>
      <c r="H261" s="147" t="s">
        <v>3167</v>
      </c>
      <c r="I261" s="142" t="s">
        <v>136</v>
      </c>
      <c r="J261" s="142" t="s">
        <v>3171</v>
      </c>
      <c r="K261" s="141" t="s">
        <v>7449</v>
      </c>
      <c r="L261" s="141">
        <v>1023011084</v>
      </c>
      <c r="M261" s="142" t="s">
        <v>3174</v>
      </c>
      <c r="N261" s="143">
        <v>46031</v>
      </c>
      <c r="O261" s="143">
        <v>46036</v>
      </c>
      <c r="P261" s="144">
        <v>46432000</v>
      </c>
      <c r="Q261" s="141"/>
      <c r="R261" s="141"/>
      <c r="S261" s="141"/>
      <c r="T261" s="141"/>
      <c r="U261" s="141"/>
      <c r="V261" s="172"/>
      <c r="W261" s="146"/>
      <c r="X261" s="146"/>
      <c r="Y261" s="146"/>
      <c r="Z261" s="146"/>
      <c r="AA261" s="146"/>
      <c r="AB261" s="146"/>
      <c r="AC261" s="146"/>
      <c r="AD261" s="146"/>
      <c r="AE261" s="146"/>
      <c r="AF261" s="146"/>
      <c r="AG261" s="146"/>
    </row>
    <row r="262" spans="1:33" ht="30" customHeight="1">
      <c r="A262" s="131" t="s">
        <v>2064</v>
      </c>
      <c r="B262" s="139">
        <v>2026</v>
      </c>
      <c r="C262" s="141" t="s">
        <v>3222</v>
      </c>
      <c r="D262" s="142" t="s">
        <v>125</v>
      </c>
      <c r="E262" s="141" t="s">
        <v>3162</v>
      </c>
      <c r="F262" s="141" t="s">
        <v>3223</v>
      </c>
      <c r="G262" s="142" t="s">
        <v>3226</v>
      </c>
      <c r="H262" s="147" t="s">
        <v>3167</v>
      </c>
      <c r="I262" s="142" t="s">
        <v>136</v>
      </c>
      <c r="J262" s="142" t="s">
        <v>3184</v>
      </c>
      <c r="K262" s="141" t="s">
        <v>7449</v>
      </c>
      <c r="L262" s="141">
        <v>1136881104</v>
      </c>
      <c r="M262" s="142" t="s">
        <v>3174</v>
      </c>
      <c r="N262" s="143">
        <v>46031</v>
      </c>
      <c r="O262" s="143">
        <v>46036</v>
      </c>
      <c r="P262" s="144">
        <v>46432000</v>
      </c>
      <c r="Q262" s="141"/>
      <c r="R262" s="141"/>
      <c r="S262" s="141"/>
      <c r="T262" s="141"/>
      <c r="U262" s="141"/>
      <c r="V262" s="172"/>
      <c r="W262" s="146"/>
      <c r="X262" s="146"/>
      <c r="Y262" s="146"/>
      <c r="Z262" s="146"/>
      <c r="AA262" s="146"/>
      <c r="AB262" s="146"/>
      <c r="AC262" s="146"/>
      <c r="AD262" s="146"/>
      <c r="AE262" s="146"/>
      <c r="AF262" s="146"/>
      <c r="AG262" s="146"/>
    </row>
    <row r="263" spans="1:33" ht="30" customHeight="1">
      <c r="A263" s="131" t="s">
        <v>2064</v>
      </c>
      <c r="B263" s="139">
        <v>2026</v>
      </c>
      <c r="C263" s="141" t="s">
        <v>3230</v>
      </c>
      <c r="D263" s="142" t="s">
        <v>125</v>
      </c>
      <c r="E263" s="141" t="s">
        <v>3162</v>
      </c>
      <c r="F263" s="141" t="s">
        <v>3231</v>
      </c>
      <c r="G263" s="142" t="s">
        <v>3234</v>
      </c>
      <c r="H263" s="147" t="s">
        <v>3167</v>
      </c>
      <c r="I263" s="142" t="s">
        <v>136</v>
      </c>
      <c r="J263" s="142" t="s">
        <v>3236</v>
      </c>
      <c r="K263" s="141" t="s">
        <v>7449</v>
      </c>
      <c r="L263" s="141">
        <v>80098626</v>
      </c>
      <c r="M263" s="142" t="s">
        <v>3174</v>
      </c>
      <c r="N263" s="143">
        <v>46031</v>
      </c>
      <c r="O263" s="143">
        <v>46036</v>
      </c>
      <c r="P263" s="144">
        <v>46432000</v>
      </c>
      <c r="Q263" s="141"/>
      <c r="R263" s="141"/>
      <c r="S263" s="141"/>
      <c r="T263" s="141"/>
      <c r="U263" s="141"/>
      <c r="V263" s="172"/>
      <c r="W263" s="146"/>
      <c r="X263" s="146"/>
      <c r="Y263" s="146"/>
      <c r="Z263" s="146"/>
      <c r="AA263" s="146"/>
      <c r="AB263" s="146"/>
      <c r="AC263" s="146"/>
      <c r="AD263" s="146"/>
      <c r="AE263" s="146"/>
      <c r="AF263" s="146"/>
      <c r="AG263" s="146"/>
    </row>
    <row r="264" spans="1:33" ht="30" customHeight="1">
      <c r="A264" s="131" t="s">
        <v>2064</v>
      </c>
      <c r="B264" s="139">
        <v>2026</v>
      </c>
      <c r="C264" s="141" t="s">
        <v>3239</v>
      </c>
      <c r="D264" s="142" t="s">
        <v>125</v>
      </c>
      <c r="E264" s="141" t="s">
        <v>3162</v>
      </c>
      <c r="F264" s="141" t="s">
        <v>3240</v>
      </c>
      <c r="G264" s="142" t="s">
        <v>3243</v>
      </c>
      <c r="H264" s="147" t="s">
        <v>3167</v>
      </c>
      <c r="I264" s="142" t="s">
        <v>136</v>
      </c>
      <c r="J264" s="142" t="s">
        <v>3245</v>
      </c>
      <c r="K264" s="141" t="s">
        <v>7449</v>
      </c>
      <c r="L264" s="141">
        <v>87068332</v>
      </c>
      <c r="M264" s="142" t="s">
        <v>3174</v>
      </c>
      <c r="N264" s="143">
        <v>46031</v>
      </c>
      <c r="O264" s="143">
        <v>46035</v>
      </c>
      <c r="P264" s="144">
        <v>46432000</v>
      </c>
      <c r="Q264" s="141"/>
      <c r="R264" s="141"/>
      <c r="S264" s="141"/>
      <c r="T264" s="141"/>
      <c r="U264" s="141"/>
      <c r="V264" s="172"/>
      <c r="W264" s="146"/>
      <c r="X264" s="146"/>
      <c r="Y264" s="146"/>
      <c r="Z264" s="146"/>
      <c r="AA264" s="146"/>
      <c r="AB264" s="146"/>
      <c r="AC264" s="146"/>
      <c r="AD264" s="146"/>
      <c r="AE264" s="146"/>
      <c r="AF264" s="146"/>
      <c r="AG264" s="146"/>
    </row>
    <row r="265" spans="1:33" ht="30" customHeight="1">
      <c r="A265" s="131" t="s">
        <v>2064</v>
      </c>
      <c r="B265" s="139">
        <v>2026</v>
      </c>
      <c r="C265" s="141" t="s">
        <v>3248</v>
      </c>
      <c r="D265" s="142" t="s">
        <v>125</v>
      </c>
      <c r="E265" s="141" t="s">
        <v>3162</v>
      </c>
      <c r="F265" s="141" t="s">
        <v>3249</v>
      </c>
      <c r="G265" s="142" t="s">
        <v>3252</v>
      </c>
      <c r="H265" s="147" t="s">
        <v>3167</v>
      </c>
      <c r="I265" s="142" t="s">
        <v>136</v>
      </c>
      <c r="J265" s="142" t="s">
        <v>3245</v>
      </c>
      <c r="K265" s="141" t="s">
        <v>7449</v>
      </c>
      <c r="L265" s="141">
        <v>1019087230</v>
      </c>
      <c r="M265" s="142" t="s">
        <v>3174</v>
      </c>
      <c r="N265" s="143">
        <v>46031</v>
      </c>
      <c r="O265" s="143">
        <v>46035</v>
      </c>
      <c r="P265" s="144">
        <v>46432000</v>
      </c>
      <c r="Q265" s="141"/>
      <c r="R265" s="141"/>
      <c r="S265" s="141"/>
      <c r="T265" s="141"/>
      <c r="U265" s="141"/>
      <c r="V265" s="172"/>
      <c r="W265" s="146"/>
      <c r="X265" s="146"/>
      <c r="Y265" s="146"/>
      <c r="Z265" s="146"/>
      <c r="AA265" s="146"/>
      <c r="AB265" s="146"/>
      <c r="AC265" s="146"/>
      <c r="AD265" s="146"/>
      <c r="AE265" s="146"/>
      <c r="AF265" s="146"/>
      <c r="AG265" s="146"/>
    </row>
    <row r="266" spans="1:33" ht="30" customHeight="1">
      <c r="A266" s="131" t="s">
        <v>2064</v>
      </c>
      <c r="B266" s="139">
        <v>2026</v>
      </c>
      <c r="C266" s="141" t="s">
        <v>3256</v>
      </c>
      <c r="D266" s="142" t="s">
        <v>125</v>
      </c>
      <c r="E266" s="141" t="s">
        <v>3162</v>
      </c>
      <c r="F266" s="141" t="s">
        <v>3257</v>
      </c>
      <c r="G266" s="142" t="s">
        <v>3260</v>
      </c>
      <c r="H266" s="147" t="s">
        <v>3167</v>
      </c>
      <c r="I266" s="142" t="s">
        <v>136</v>
      </c>
      <c r="J266" s="142" t="s">
        <v>3245</v>
      </c>
      <c r="K266" s="141" t="s">
        <v>7449</v>
      </c>
      <c r="L266" s="141">
        <v>1019123372</v>
      </c>
      <c r="M266" s="142" t="s">
        <v>3174</v>
      </c>
      <c r="N266" s="143">
        <v>46031</v>
      </c>
      <c r="O266" s="143">
        <v>46035</v>
      </c>
      <c r="P266" s="144">
        <v>46432000</v>
      </c>
      <c r="Q266" s="141" t="s">
        <v>303</v>
      </c>
      <c r="R266" s="143">
        <v>46048</v>
      </c>
      <c r="S266" s="141" t="s">
        <v>3264</v>
      </c>
      <c r="T266" s="141">
        <v>1032434519</v>
      </c>
      <c r="U266" s="141">
        <v>3185449167</v>
      </c>
      <c r="V266" s="172" t="s">
        <v>3265</v>
      </c>
      <c r="W266" s="146"/>
      <c r="X266" s="146"/>
      <c r="Y266" s="146"/>
      <c r="Z266" s="146"/>
      <c r="AA266" s="146"/>
      <c r="AB266" s="146"/>
      <c r="AC266" s="146"/>
      <c r="AD266" s="146"/>
      <c r="AE266" s="146"/>
      <c r="AF266" s="146"/>
      <c r="AG266" s="146"/>
    </row>
    <row r="267" spans="1:33" ht="30" customHeight="1">
      <c r="A267" s="131" t="s">
        <v>2064</v>
      </c>
      <c r="B267" s="139">
        <v>2026</v>
      </c>
      <c r="C267" s="141" t="s">
        <v>3266</v>
      </c>
      <c r="D267" s="142" t="s">
        <v>125</v>
      </c>
      <c r="E267" s="141" t="s">
        <v>3162</v>
      </c>
      <c r="F267" s="141" t="s">
        <v>3267</v>
      </c>
      <c r="G267" s="142" t="s">
        <v>3270</v>
      </c>
      <c r="H267" s="147" t="s">
        <v>3167</v>
      </c>
      <c r="I267" s="142" t="s">
        <v>136</v>
      </c>
      <c r="J267" s="142" t="s">
        <v>3245</v>
      </c>
      <c r="K267" s="141" t="s">
        <v>7449</v>
      </c>
      <c r="L267" s="141">
        <v>1019090526</v>
      </c>
      <c r="M267" s="142" t="s">
        <v>3174</v>
      </c>
      <c r="N267" s="143">
        <v>46031</v>
      </c>
      <c r="O267" s="143">
        <v>46035</v>
      </c>
      <c r="P267" s="144">
        <v>46432000</v>
      </c>
      <c r="Q267" s="141"/>
      <c r="R267" s="141"/>
      <c r="S267" s="141"/>
      <c r="T267" s="141"/>
      <c r="U267" s="141"/>
      <c r="V267" s="172"/>
      <c r="W267" s="146"/>
      <c r="X267" s="146"/>
      <c r="Y267" s="146"/>
      <c r="Z267" s="146"/>
      <c r="AA267" s="146"/>
      <c r="AB267" s="146"/>
      <c r="AC267" s="146"/>
      <c r="AD267" s="146"/>
      <c r="AE267" s="146"/>
      <c r="AF267" s="146"/>
      <c r="AG267" s="146"/>
    </row>
    <row r="268" spans="1:33" ht="30" customHeight="1">
      <c r="A268" s="131" t="s">
        <v>2064</v>
      </c>
      <c r="B268" s="139">
        <v>2026</v>
      </c>
      <c r="C268" s="141" t="s">
        <v>3274</v>
      </c>
      <c r="D268" s="142" t="s">
        <v>125</v>
      </c>
      <c r="E268" s="141" t="s">
        <v>3162</v>
      </c>
      <c r="F268" s="141" t="s">
        <v>3275</v>
      </c>
      <c r="G268" s="142" t="s">
        <v>3278</v>
      </c>
      <c r="H268" s="147" t="s">
        <v>3167</v>
      </c>
      <c r="I268" s="142" t="s">
        <v>136</v>
      </c>
      <c r="J268" s="142" t="s">
        <v>3245</v>
      </c>
      <c r="K268" s="141" t="s">
        <v>7449</v>
      </c>
      <c r="L268" s="141">
        <v>1014196176</v>
      </c>
      <c r="M268" s="142" t="s">
        <v>3174</v>
      </c>
      <c r="N268" s="143">
        <v>46031</v>
      </c>
      <c r="O268" s="143">
        <v>46035</v>
      </c>
      <c r="P268" s="144">
        <v>46432000</v>
      </c>
      <c r="Q268" s="141"/>
      <c r="R268" s="141"/>
      <c r="S268" s="141"/>
      <c r="T268" s="141"/>
      <c r="U268" s="141"/>
      <c r="V268" s="172"/>
      <c r="W268" s="146"/>
      <c r="X268" s="146"/>
      <c r="Y268" s="146"/>
      <c r="Z268" s="146"/>
      <c r="AA268" s="146"/>
      <c r="AB268" s="146"/>
      <c r="AC268" s="146"/>
      <c r="AD268" s="146"/>
      <c r="AE268" s="146"/>
      <c r="AF268" s="146"/>
      <c r="AG268" s="146"/>
    </row>
    <row r="269" spans="1:33" ht="30" customHeight="1">
      <c r="A269" s="131" t="s">
        <v>2064</v>
      </c>
      <c r="B269" s="139">
        <v>2026</v>
      </c>
      <c r="C269" s="141" t="s">
        <v>3282</v>
      </c>
      <c r="D269" s="142" t="s">
        <v>125</v>
      </c>
      <c r="E269" s="141" t="s">
        <v>3283</v>
      </c>
      <c r="F269" s="141" t="s">
        <v>3284</v>
      </c>
      <c r="G269" s="142" t="s">
        <v>3287</v>
      </c>
      <c r="H269" s="147" t="s">
        <v>3288</v>
      </c>
      <c r="I269" s="142" t="s">
        <v>136</v>
      </c>
      <c r="J269" s="142" t="s">
        <v>3291</v>
      </c>
      <c r="K269" s="141" t="s">
        <v>7449</v>
      </c>
      <c r="L269" s="141">
        <v>1019085682</v>
      </c>
      <c r="M269" s="142" t="s">
        <v>2984</v>
      </c>
      <c r="N269" s="143">
        <v>46044</v>
      </c>
      <c r="O269" s="143">
        <v>46045</v>
      </c>
      <c r="P269" s="144">
        <v>46432000</v>
      </c>
      <c r="Q269" s="141"/>
      <c r="R269" s="141"/>
      <c r="S269" s="141"/>
      <c r="T269" s="141"/>
      <c r="U269" s="141"/>
      <c r="V269" s="172"/>
      <c r="W269" s="146"/>
      <c r="X269" s="146"/>
      <c r="Y269" s="146"/>
      <c r="Z269" s="146"/>
      <c r="AA269" s="146"/>
      <c r="AB269" s="146"/>
      <c r="AC269" s="146"/>
      <c r="AD269" s="146"/>
      <c r="AE269" s="146"/>
      <c r="AF269" s="146"/>
      <c r="AG269" s="146"/>
    </row>
    <row r="270" spans="1:33" ht="30" customHeight="1">
      <c r="A270" s="131" t="s">
        <v>2064</v>
      </c>
      <c r="B270" s="139">
        <v>2026</v>
      </c>
      <c r="C270" s="141" t="s">
        <v>3296</v>
      </c>
      <c r="D270" s="142" t="s">
        <v>125</v>
      </c>
      <c r="E270" s="141" t="s">
        <v>3297</v>
      </c>
      <c r="F270" s="141" t="s">
        <v>3298</v>
      </c>
      <c r="G270" s="142" t="s">
        <v>3301</v>
      </c>
      <c r="H270" s="147" t="s">
        <v>3302</v>
      </c>
      <c r="I270" s="142" t="s">
        <v>136</v>
      </c>
      <c r="J270" s="142" t="s">
        <v>3305</v>
      </c>
      <c r="K270" s="141" t="s">
        <v>7449</v>
      </c>
      <c r="L270" s="141">
        <v>1019071919</v>
      </c>
      <c r="M270" s="142" t="s">
        <v>2984</v>
      </c>
      <c r="N270" s="143">
        <v>46041</v>
      </c>
      <c r="O270" s="143">
        <v>46042</v>
      </c>
      <c r="P270" s="144">
        <v>46432000</v>
      </c>
      <c r="Q270" s="141"/>
      <c r="R270" s="141"/>
      <c r="S270" s="141"/>
      <c r="T270" s="141"/>
      <c r="U270" s="141"/>
      <c r="V270" s="172"/>
      <c r="W270" s="146"/>
      <c r="X270" s="146"/>
      <c r="Y270" s="146"/>
      <c r="Z270" s="146"/>
      <c r="AA270" s="146"/>
      <c r="AB270" s="146"/>
      <c r="AC270" s="146"/>
      <c r="AD270" s="146"/>
      <c r="AE270" s="146"/>
      <c r="AF270" s="146"/>
      <c r="AG270" s="146"/>
    </row>
    <row r="271" spans="1:33" ht="30" customHeight="1">
      <c r="A271" s="131" t="s">
        <v>2064</v>
      </c>
      <c r="B271" s="139">
        <v>2026</v>
      </c>
      <c r="C271" s="141" t="s">
        <v>3310</v>
      </c>
      <c r="D271" s="142" t="s">
        <v>125</v>
      </c>
      <c r="E271" s="141" t="s">
        <v>3311</v>
      </c>
      <c r="F271" s="141" t="s">
        <v>3312</v>
      </c>
      <c r="G271" s="142" t="s">
        <v>3315</v>
      </c>
      <c r="H271" s="147" t="s">
        <v>3316</v>
      </c>
      <c r="I271" s="142" t="s">
        <v>136</v>
      </c>
      <c r="J271" s="142" t="s">
        <v>3319</v>
      </c>
      <c r="K271" s="141" t="s">
        <v>7449</v>
      </c>
      <c r="L271" s="141">
        <v>1010133985</v>
      </c>
      <c r="M271" s="142" t="s">
        <v>2984</v>
      </c>
      <c r="N271" s="143">
        <v>46040</v>
      </c>
      <c r="O271" s="143">
        <v>46042</v>
      </c>
      <c r="P271" s="144">
        <v>46432000</v>
      </c>
      <c r="Q271" s="141"/>
      <c r="R271" s="141"/>
      <c r="S271" s="141"/>
      <c r="T271" s="141"/>
      <c r="U271" s="141"/>
      <c r="V271" s="172"/>
      <c r="W271" s="146"/>
      <c r="X271" s="146"/>
      <c r="Y271" s="146"/>
      <c r="Z271" s="146"/>
      <c r="AA271" s="146"/>
      <c r="AB271" s="146"/>
      <c r="AC271" s="146"/>
      <c r="AD271" s="146"/>
      <c r="AE271" s="146"/>
      <c r="AF271" s="146"/>
      <c r="AG271" s="146"/>
    </row>
    <row r="272" spans="1:33" ht="30" customHeight="1">
      <c r="A272" s="131" t="s">
        <v>2064</v>
      </c>
      <c r="B272" s="139">
        <v>2026</v>
      </c>
      <c r="C272" s="141" t="s">
        <v>3324</v>
      </c>
      <c r="D272" s="142" t="s">
        <v>125</v>
      </c>
      <c r="E272" s="141" t="s">
        <v>3325</v>
      </c>
      <c r="F272" s="141" t="s">
        <v>3326</v>
      </c>
      <c r="G272" s="142" t="s">
        <v>3329</v>
      </c>
      <c r="H272" s="147" t="s">
        <v>3330</v>
      </c>
      <c r="I272" s="142" t="s">
        <v>136</v>
      </c>
      <c r="J272" s="142" t="s">
        <v>3333</v>
      </c>
      <c r="K272" s="141" t="s">
        <v>7449</v>
      </c>
      <c r="L272" s="141">
        <v>52336841</v>
      </c>
      <c r="M272" s="142" t="s">
        <v>2984</v>
      </c>
      <c r="N272" s="143">
        <v>46042</v>
      </c>
      <c r="O272" s="143">
        <v>46043</v>
      </c>
      <c r="P272" s="144">
        <v>46432000</v>
      </c>
      <c r="Q272" s="141"/>
      <c r="R272" s="141"/>
      <c r="S272" s="141"/>
      <c r="T272" s="141"/>
      <c r="U272" s="141"/>
      <c r="V272" s="172"/>
      <c r="W272" s="146"/>
      <c r="X272" s="146"/>
      <c r="Y272" s="146"/>
      <c r="Z272" s="146"/>
      <c r="AA272" s="146"/>
      <c r="AB272" s="146"/>
      <c r="AC272" s="146"/>
      <c r="AD272" s="146"/>
      <c r="AE272" s="146"/>
      <c r="AF272" s="146"/>
      <c r="AG272" s="146"/>
    </row>
    <row r="273" spans="1:33" ht="30" customHeight="1">
      <c r="A273" s="131" t="s">
        <v>2064</v>
      </c>
      <c r="B273" s="139">
        <v>2026</v>
      </c>
      <c r="C273" s="141" t="s">
        <v>3338</v>
      </c>
      <c r="D273" s="142" t="s">
        <v>125</v>
      </c>
      <c r="E273" s="141" t="s">
        <v>3339</v>
      </c>
      <c r="F273" s="141" t="s">
        <v>3340</v>
      </c>
      <c r="G273" s="142" t="s">
        <v>3343</v>
      </c>
      <c r="H273" s="147" t="s">
        <v>3344</v>
      </c>
      <c r="I273" s="142" t="s">
        <v>136</v>
      </c>
      <c r="J273" s="142" t="s">
        <v>3347</v>
      </c>
      <c r="K273" s="141" t="s">
        <v>7449</v>
      </c>
      <c r="L273" s="141">
        <v>69008042</v>
      </c>
      <c r="M273" s="142" t="s">
        <v>2984</v>
      </c>
      <c r="N273" s="143">
        <v>46037</v>
      </c>
      <c r="O273" s="143">
        <v>46038</v>
      </c>
      <c r="P273" s="144">
        <v>46432000</v>
      </c>
      <c r="Q273" s="141"/>
      <c r="R273" s="141"/>
      <c r="S273" s="141"/>
      <c r="T273" s="141"/>
      <c r="U273" s="141"/>
      <c r="V273" s="172"/>
      <c r="W273" s="146"/>
      <c r="X273" s="146"/>
      <c r="Y273" s="146"/>
      <c r="Z273" s="146"/>
      <c r="AA273" s="146"/>
      <c r="AB273" s="146"/>
      <c r="AC273" s="146"/>
      <c r="AD273" s="146"/>
      <c r="AE273" s="146"/>
      <c r="AF273" s="146"/>
      <c r="AG273" s="146"/>
    </row>
    <row r="274" spans="1:33" ht="30" customHeight="1">
      <c r="A274" s="131" t="s">
        <v>2064</v>
      </c>
      <c r="B274" s="139">
        <v>2026</v>
      </c>
      <c r="C274" s="141" t="s">
        <v>3351</v>
      </c>
      <c r="D274" s="142" t="s">
        <v>125</v>
      </c>
      <c r="E274" s="141" t="s">
        <v>3352</v>
      </c>
      <c r="F274" s="141" t="s">
        <v>3353</v>
      </c>
      <c r="G274" s="142" t="s">
        <v>3356</v>
      </c>
      <c r="H274" s="147" t="s">
        <v>3357</v>
      </c>
      <c r="I274" s="142" t="s">
        <v>136</v>
      </c>
      <c r="J274" s="142" t="s">
        <v>3360</v>
      </c>
      <c r="K274" s="141" t="s">
        <v>7449</v>
      </c>
      <c r="L274" s="141">
        <v>1019066389</v>
      </c>
      <c r="M274" s="142" t="s">
        <v>2984</v>
      </c>
      <c r="N274" s="143">
        <v>46041</v>
      </c>
      <c r="O274" s="143">
        <v>46042</v>
      </c>
      <c r="P274" s="144">
        <v>46432000</v>
      </c>
      <c r="Q274" s="141"/>
      <c r="R274" s="141"/>
      <c r="S274" s="141"/>
      <c r="T274" s="141"/>
      <c r="U274" s="141"/>
      <c r="V274" s="172"/>
      <c r="W274" s="146"/>
      <c r="X274" s="146"/>
      <c r="Y274" s="146"/>
      <c r="Z274" s="146"/>
      <c r="AA274" s="146"/>
      <c r="AB274" s="146"/>
      <c r="AC274" s="146"/>
      <c r="AD274" s="146"/>
      <c r="AE274" s="146"/>
      <c r="AF274" s="146"/>
      <c r="AG274" s="146"/>
    </row>
    <row r="275" spans="1:33" ht="30" customHeight="1">
      <c r="A275" s="131" t="s">
        <v>2064</v>
      </c>
      <c r="B275" s="139">
        <v>2026</v>
      </c>
      <c r="C275" s="141" t="s">
        <v>3365</v>
      </c>
      <c r="D275" s="142" t="s">
        <v>125</v>
      </c>
      <c r="E275" s="141" t="s">
        <v>3366</v>
      </c>
      <c r="F275" s="141" t="s">
        <v>3367</v>
      </c>
      <c r="G275" s="142" t="s">
        <v>3370</v>
      </c>
      <c r="H275" s="147" t="s">
        <v>3371</v>
      </c>
      <c r="I275" s="142" t="s">
        <v>136</v>
      </c>
      <c r="J275" s="142" t="s">
        <v>3374</v>
      </c>
      <c r="K275" s="141" t="s">
        <v>7449</v>
      </c>
      <c r="L275" s="141">
        <v>73575098</v>
      </c>
      <c r="M275" s="142" t="s">
        <v>2984</v>
      </c>
      <c r="N275" s="143">
        <v>46042</v>
      </c>
      <c r="O275" s="143">
        <v>46043</v>
      </c>
      <c r="P275" s="144">
        <v>46432000</v>
      </c>
      <c r="Q275" s="141"/>
      <c r="R275" s="141"/>
      <c r="S275" s="141"/>
      <c r="T275" s="141"/>
      <c r="U275" s="141"/>
      <c r="V275" s="172"/>
      <c r="W275" s="146"/>
      <c r="X275" s="146"/>
      <c r="Y275" s="146"/>
      <c r="Z275" s="146"/>
      <c r="AA275" s="146"/>
      <c r="AB275" s="146"/>
      <c r="AC275" s="146"/>
      <c r="AD275" s="146"/>
      <c r="AE275" s="146"/>
      <c r="AF275" s="146"/>
      <c r="AG275" s="146"/>
    </row>
    <row r="276" spans="1:33" ht="30" customHeight="1">
      <c r="A276" s="131" t="s">
        <v>2064</v>
      </c>
      <c r="B276" s="139">
        <v>2026</v>
      </c>
      <c r="C276" s="141" t="s">
        <v>3379</v>
      </c>
      <c r="D276" s="142" t="s">
        <v>125</v>
      </c>
      <c r="E276" s="141" t="s">
        <v>3380</v>
      </c>
      <c r="F276" s="141" t="s">
        <v>3381</v>
      </c>
      <c r="G276" s="142" t="s">
        <v>3384</v>
      </c>
      <c r="H276" s="147" t="s">
        <v>3385</v>
      </c>
      <c r="I276" s="142" t="s">
        <v>136</v>
      </c>
      <c r="J276" s="142" t="s">
        <v>3388</v>
      </c>
      <c r="K276" s="141" t="s">
        <v>7449</v>
      </c>
      <c r="L276" s="141">
        <v>1052385886</v>
      </c>
      <c r="M276" s="142" t="s">
        <v>2984</v>
      </c>
      <c r="N276" s="143">
        <v>46042</v>
      </c>
      <c r="O276" s="143">
        <v>46045</v>
      </c>
      <c r="P276" s="144">
        <v>40920000</v>
      </c>
      <c r="Q276" s="141"/>
      <c r="R276" s="141"/>
      <c r="S276" s="141"/>
      <c r="T276" s="141"/>
      <c r="U276" s="141"/>
      <c r="V276" s="172"/>
      <c r="W276" s="146"/>
      <c r="X276" s="146"/>
      <c r="Y276" s="146"/>
      <c r="Z276" s="146"/>
      <c r="AA276" s="146"/>
      <c r="AB276" s="146"/>
      <c r="AC276" s="146"/>
      <c r="AD276" s="146"/>
      <c r="AE276" s="146"/>
      <c r="AF276" s="146"/>
      <c r="AG276" s="146"/>
    </row>
    <row r="277" spans="1:33" ht="30" customHeight="1">
      <c r="A277" s="131" t="s">
        <v>2064</v>
      </c>
      <c r="B277" s="139">
        <v>2026</v>
      </c>
      <c r="C277" s="141" t="s">
        <v>3392</v>
      </c>
      <c r="D277" s="142" t="s">
        <v>125</v>
      </c>
      <c r="E277" s="141" t="s">
        <v>3380</v>
      </c>
      <c r="F277" s="141" t="s">
        <v>3393</v>
      </c>
      <c r="G277" s="142" t="s">
        <v>3396</v>
      </c>
      <c r="H277" s="147" t="s">
        <v>3385</v>
      </c>
      <c r="I277" s="142" t="s">
        <v>136</v>
      </c>
      <c r="J277" s="142" t="s">
        <v>3388</v>
      </c>
      <c r="K277" s="141" t="s">
        <v>7449</v>
      </c>
      <c r="L277" s="141">
        <v>1073245893</v>
      </c>
      <c r="M277" s="142" t="s">
        <v>2984</v>
      </c>
      <c r="N277" s="143">
        <v>46042</v>
      </c>
      <c r="O277" s="143">
        <v>46045</v>
      </c>
      <c r="P277" s="144">
        <v>40920000</v>
      </c>
      <c r="Q277" s="141"/>
      <c r="R277" s="141"/>
      <c r="S277" s="141"/>
      <c r="T277" s="141"/>
      <c r="U277" s="141"/>
      <c r="V277" s="172"/>
      <c r="W277" s="146"/>
      <c r="X277" s="146"/>
      <c r="Y277" s="146"/>
      <c r="Z277" s="146"/>
      <c r="AA277" s="146"/>
      <c r="AB277" s="146"/>
      <c r="AC277" s="146"/>
      <c r="AD277" s="146"/>
      <c r="AE277" s="146"/>
      <c r="AF277" s="146"/>
      <c r="AG277" s="146"/>
    </row>
    <row r="278" spans="1:33" ht="30" customHeight="1">
      <c r="A278" s="131" t="s">
        <v>2064</v>
      </c>
      <c r="B278" s="139">
        <v>2026</v>
      </c>
      <c r="C278" s="141" t="s">
        <v>3400</v>
      </c>
      <c r="D278" s="142" t="s">
        <v>125</v>
      </c>
      <c r="E278" s="141" t="s">
        <v>3380</v>
      </c>
      <c r="F278" s="141" t="s">
        <v>3401</v>
      </c>
      <c r="G278" s="142" t="s">
        <v>3404</v>
      </c>
      <c r="H278" s="147" t="s">
        <v>3385</v>
      </c>
      <c r="I278" s="142" t="s">
        <v>136</v>
      </c>
      <c r="J278" s="142" t="s">
        <v>3388</v>
      </c>
      <c r="K278" s="141" t="s">
        <v>7449</v>
      </c>
      <c r="L278" s="141">
        <v>1001091531</v>
      </c>
      <c r="M278" s="142" t="s">
        <v>2984</v>
      </c>
      <c r="N278" s="143">
        <v>46042</v>
      </c>
      <c r="O278" s="143">
        <v>46045</v>
      </c>
      <c r="P278" s="144">
        <v>40920000</v>
      </c>
      <c r="Q278" s="141"/>
      <c r="R278" s="141"/>
      <c r="S278" s="141"/>
      <c r="T278" s="141"/>
      <c r="U278" s="141"/>
      <c r="V278" s="172"/>
      <c r="W278" s="146"/>
      <c r="X278" s="146"/>
      <c r="Y278" s="146"/>
      <c r="Z278" s="146"/>
      <c r="AA278" s="146"/>
      <c r="AB278" s="146"/>
      <c r="AC278" s="146"/>
      <c r="AD278" s="146"/>
      <c r="AE278" s="146"/>
      <c r="AF278" s="146"/>
      <c r="AG278" s="146"/>
    </row>
    <row r="279" spans="1:33" ht="30" customHeight="1">
      <c r="A279" s="131" t="s">
        <v>2064</v>
      </c>
      <c r="B279" s="139">
        <v>2026</v>
      </c>
      <c r="C279" s="141" t="s">
        <v>3409</v>
      </c>
      <c r="D279" s="142" t="s">
        <v>125</v>
      </c>
      <c r="E279" s="141" t="s">
        <v>3380</v>
      </c>
      <c r="F279" s="141" t="s">
        <v>3410</v>
      </c>
      <c r="G279" s="142" t="s">
        <v>3413</v>
      </c>
      <c r="H279" s="147" t="s">
        <v>3385</v>
      </c>
      <c r="I279" s="142" t="s">
        <v>136</v>
      </c>
      <c r="J279" s="142" t="s">
        <v>3388</v>
      </c>
      <c r="K279" s="141" t="s">
        <v>7449</v>
      </c>
      <c r="L279" s="141">
        <v>1019087879</v>
      </c>
      <c r="M279" s="142" t="s">
        <v>2984</v>
      </c>
      <c r="N279" s="143">
        <v>46042</v>
      </c>
      <c r="O279" s="143">
        <v>46045</v>
      </c>
      <c r="P279" s="144">
        <v>40920000</v>
      </c>
      <c r="Q279" s="141"/>
      <c r="R279" s="141"/>
      <c r="S279" s="141"/>
      <c r="T279" s="141"/>
      <c r="U279" s="141"/>
      <c r="V279" s="172"/>
      <c r="W279" s="146"/>
      <c r="X279" s="146"/>
      <c r="Y279" s="146"/>
      <c r="Z279" s="146"/>
      <c r="AA279" s="146"/>
      <c r="AB279" s="146"/>
      <c r="AC279" s="146"/>
      <c r="AD279" s="146"/>
      <c r="AE279" s="146"/>
      <c r="AF279" s="146"/>
      <c r="AG279" s="146"/>
    </row>
    <row r="280" spans="1:33" ht="30" customHeight="1">
      <c r="A280" s="131" t="s">
        <v>2064</v>
      </c>
      <c r="B280" s="139">
        <v>2026</v>
      </c>
      <c r="C280" s="141" t="s">
        <v>3417</v>
      </c>
      <c r="D280" s="142" t="s">
        <v>125</v>
      </c>
      <c r="E280" s="141" t="s">
        <v>3380</v>
      </c>
      <c r="F280" s="141" t="s">
        <v>3418</v>
      </c>
      <c r="G280" s="142" t="s">
        <v>3421</v>
      </c>
      <c r="H280" s="147" t="s">
        <v>3385</v>
      </c>
      <c r="I280" s="142" t="s">
        <v>136</v>
      </c>
      <c r="J280" s="142" t="s">
        <v>3388</v>
      </c>
      <c r="K280" s="141" t="s">
        <v>7449</v>
      </c>
      <c r="L280" s="141">
        <v>57407119</v>
      </c>
      <c r="M280" s="142" t="s">
        <v>2984</v>
      </c>
      <c r="N280" s="143">
        <v>46042</v>
      </c>
      <c r="O280" s="143">
        <v>46045</v>
      </c>
      <c r="P280" s="144">
        <v>40920000</v>
      </c>
      <c r="Q280" s="141"/>
      <c r="R280" s="141"/>
      <c r="S280" s="141"/>
      <c r="T280" s="141"/>
      <c r="U280" s="141"/>
      <c r="V280" s="172"/>
      <c r="W280" s="146"/>
      <c r="X280" s="146"/>
      <c r="Y280" s="146"/>
      <c r="Z280" s="146"/>
      <c r="AA280" s="146"/>
      <c r="AB280" s="146"/>
      <c r="AC280" s="146"/>
      <c r="AD280" s="146"/>
      <c r="AE280" s="146"/>
      <c r="AF280" s="146"/>
      <c r="AG280" s="146"/>
    </row>
    <row r="281" spans="1:33" ht="30" customHeight="1">
      <c r="A281" s="131" t="s">
        <v>2064</v>
      </c>
      <c r="B281" s="139">
        <v>2026</v>
      </c>
      <c r="C281" s="141" t="s">
        <v>3425</v>
      </c>
      <c r="D281" s="142" t="s">
        <v>125</v>
      </c>
      <c r="E281" s="141" t="s">
        <v>3380</v>
      </c>
      <c r="F281" s="141" t="s">
        <v>3426</v>
      </c>
      <c r="G281" s="142" t="s">
        <v>3429</v>
      </c>
      <c r="H281" s="147" t="s">
        <v>3385</v>
      </c>
      <c r="I281" s="142" t="s">
        <v>136</v>
      </c>
      <c r="J281" s="142" t="s">
        <v>3388</v>
      </c>
      <c r="K281" s="141" t="s">
        <v>7449</v>
      </c>
      <c r="L281" s="141">
        <v>1102835276</v>
      </c>
      <c r="M281" s="142" t="s">
        <v>2984</v>
      </c>
      <c r="N281" s="143">
        <v>46042</v>
      </c>
      <c r="O281" s="143">
        <v>46045</v>
      </c>
      <c r="P281" s="144">
        <v>40920000</v>
      </c>
      <c r="Q281" s="141"/>
      <c r="R281" s="141"/>
      <c r="S281" s="141"/>
      <c r="T281" s="141"/>
      <c r="U281" s="141"/>
      <c r="V281" s="172"/>
      <c r="W281" s="146"/>
      <c r="X281" s="146"/>
      <c r="Y281" s="146"/>
      <c r="Z281" s="146"/>
      <c r="AA281" s="146"/>
      <c r="AB281" s="146"/>
      <c r="AC281" s="146"/>
      <c r="AD281" s="146"/>
      <c r="AE281" s="146"/>
      <c r="AF281" s="146"/>
      <c r="AG281" s="146"/>
    </row>
    <row r="282" spans="1:33" ht="30" customHeight="1">
      <c r="A282" s="131" t="s">
        <v>2064</v>
      </c>
      <c r="B282" s="139">
        <v>2026</v>
      </c>
      <c r="C282" s="141" t="s">
        <v>3433</v>
      </c>
      <c r="D282" s="142" t="s">
        <v>125</v>
      </c>
      <c r="E282" s="141" t="s">
        <v>3380</v>
      </c>
      <c r="F282" s="141" t="s">
        <v>3434</v>
      </c>
      <c r="G282" s="142" t="s">
        <v>3437</v>
      </c>
      <c r="H282" s="147" t="s">
        <v>3385</v>
      </c>
      <c r="I282" s="142" t="s">
        <v>136</v>
      </c>
      <c r="J282" s="142" t="s">
        <v>3388</v>
      </c>
      <c r="K282" s="141" t="s">
        <v>7449</v>
      </c>
      <c r="L282" s="141">
        <v>1070924044</v>
      </c>
      <c r="M282" s="142" t="s">
        <v>2984</v>
      </c>
      <c r="N282" s="143">
        <v>46042</v>
      </c>
      <c r="O282" s="143">
        <v>46050</v>
      </c>
      <c r="P282" s="144">
        <v>40920000</v>
      </c>
      <c r="Q282" s="141"/>
      <c r="R282" s="141"/>
      <c r="S282" s="141"/>
      <c r="T282" s="141"/>
      <c r="U282" s="141"/>
      <c r="V282" s="172"/>
      <c r="W282" s="146"/>
      <c r="X282" s="146"/>
      <c r="Y282" s="146"/>
      <c r="Z282" s="146"/>
      <c r="AA282" s="146"/>
      <c r="AB282" s="146"/>
      <c r="AC282" s="146"/>
      <c r="AD282" s="146"/>
      <c r="AE282" s="146"/>
      <c r="AF282" s="146"/>
      <c r="AG282" s="146"/>
    </row>
    <row r="283" spans="1:33" ht="30" customHeight="1">
      <c r="A283" s="131" t="s">
        <v>2064</v>
      </c>
      <c r="B283" s="139">
        <v>2026</v>
      </c>
      <c r="C283" s="141" t="s">
        <v>3441</v>
      </c>
      <c r="D283" s="142" t="s">
        <v>125</v>
      </c>
      <c r="E283" s="141" t="s">
        <v>3380</v>
      </c>
      <c r="F283" s="141" t="s">
        <v>3442</v>
      </c>
      <c r="G283" s="142" t="s">
        <v>3445</v>
      </c>
      <c r="H283" s="147" t="s">
        <v>3385</v>
      </c>
      <c r="I283" s="142" t="s">
        <v>136</v>
      </c>
      <c r="J283" s="142" t="s">
        <v>3388</v>
      </c>
      <c r="K283" s="141" t="s">
        <v>7449</v>
      </c>
      <c r="L283" s="141">
        <v>1007687711</v>
      </c>
      <c r="M283" s="142" t="s">
        <v>2984</v>
      </c>
      <c r="N283" s="143">
        <v>46042</v>
      </c>
      <c r="O283" s="143">
        <v>46048</v>
      </c>
      <c r="P283" s="144">
        <v>40920000</v>
      </c>
      <c r="Q283" s="141"/>
      <c r="R283" s="141"/>
      <c r="S283" s="141"/>
      <c r="T283" s="141"/>
      <c r="U283" s="141"/>
      <c r="V283" s="172"/>
      <c r="W283" s="146"/>
      <c r="X283" s="146"/>
      <c r="Y283" s="146"/>
      <c r="Z283" s="146"/>
      <c r="AA283" s="146"/>
      <c r="AB283" s="146"/>
      <c r="AC283" s="146"/>
      <c r="AD283" s="146"/>
      <c r="AE283" s="146"/>
      <c r="AF283" s="146"/>
      <c r="AG283" s="146"/>
    </row>
    <row r="284" spans="1:33" ht="30" customHeight="1">
      <c r="A284" s="131" t="s">
        <v>2064</v>
      </c>
      <c r="B284" s="139">
        <v>2026</v>
      </c>
      <c r="C284" s="141" t="s">
        <v>3449</v>
      </c>
      <c r="D284" s="142" t="s">
        <v>125</v>
      </c>
      <c r="E284" s="141" t="s">
        <v>3380</v>
      </c>
      <c r="F284" s="141" t="s">
        <v>3450</v>
      </c>
      <c r="G284" s="142" t="s">
        <v>3453</v>
      </c>
      <c r="H284" s="147" t="s">
        <v>3385</v>
      </c>
      <c r="I284" s="142" t="s">
        <v>136</v>
      </c>
      <c r="J284" s="142" t="s">
        <v>3388</v>
      </c>
      <c r="K284" s="141" t="s">
        <v>7449</v>
      </c>
      <c r="L284" s="141">
        <v>1019069829</v>
      </c>
      <c r="M284" s="142" t="s">
        <v>2984</v>
      </c>
      <c r="N284" s="143">
        <v>46042</v>
      </c>
      <c r="O284" s="143">
        <v>46048</v>
      </c>
      <c r="P284" s="144">
        <v>40920000</v>
      </c>
      <c r="Q284" s="141"/>
      <c r="R284" s="141"/>
      <c r="S284" s="141"/>
      <c r="T284" s="141"/>
      <c r="U284" s="141"/>
      <c r="V284" s="172"/>
      <c r="W284" s="146"/>
      <c r="X284" s="146"/>
      <c r="Y284" s="146"/>
      <c r="Z284" s="146"/>
      <c r="AA284" s="146"/>
      <c r="AB284" s="146"/>
      <c r="AC284" s="146"/>
      <c r="AD284" s="146"/>
      <c r="AE284" s="146"/>
      <c r="AF284" s="146"/>
      <c r="AG284" s="146"/>
    </row>
    <row r="285" spans="1:33" ht="30" customHeight="1">
      <c r="A285" s="131" t="s">
        <v>2064</v>
      </c>
      <c r="B285" s="139">
        <v>2026</v>
      </c>
      <c r="C285" s="141" t="s">
        <v>3458</v>
      </c>
      <c r="D285" s="142" t="s">
        <v>125</v>
      </c>
      <c r="E285" s="141" t="s">
        <v>3380</v>
      </c>
      <c r="F285" s="141" t="s">
        <v>3459</v>
      </c>
      <c r="G285" s="142" t="s">
        <v>3462</v>
      </c>
      <c r="H285" s="147" t="s">
        <v>3385</v>
      </c>
      <c r="I285" s="142" t="s">
        <v>136</v>
      </c>
      <c r="J285" s="142" t="s">
        <v>3388</v>
      </c>
      <c r="K285" s="141" t="s">
        <v>7449</v>
      </c>
      <c r="L285" s="141">
        <v>1019071125</v>
      </c>
      <c r="M285" s="142" t="s">
        <v>2984</v>
      </c>
      <c r="N285" s="143">
        <v>46042</v>
      </c>
      <c r="O285" s="143">
        <v>46045</v>
      </c>
      <c r="P285" s="144">
        <v>40920000</v>
      </c>
      <c r="Q285" s="141"/>
      <c r="R285" s="141"/>
      <c r="S285" s="141"/>
      <c r="T285" s="141"/>
      <c r="U285" s="141"/>
      <c r="V285" s="172"/>
      <c r="W285" s="146"/>
      <c r="X285" s="146"/>
      <c r="Y285" s="146"/>
      <c r="Z285" s="146"/>
      <c r="AA285" s="146"/>
      <c r="AB285" s="146"/>
      <c r="AC285" s="146"/>
      <c r="AD285" s="146"/>
      <c r="AE285" s="146"/>
      <c r="AF285" s="146"/>
      <c r="AG285" s="146"/>
    </row>
    <row r="286" spans="1:33" ht="30" customHeight="1">
      <c r="A286" s="131" t="s">
        <v>2064</v>
      </c>
      <c r="B286" s="139">
        <v>2026</v>
      </c>
      <c r="C286" s="141" t="s">
        <v>3466</v>
      </c>
      <c r="D286" s="142" t="s">
        <v>125</v>
      </c>
      <c r="E286" s="141" t="s">
        <v>3380</v>
      </c>
      <c r="F286" s="141" t="s">
        <v>3467</v>
      </c>
      <c r="G286" s="142" t="s">
        <v>3470</v>
      </c>
      <c r="H286" s="147" t="s">
        <v>3385</v>
      </c>
      <c r="I286" s="142" t="s">
        <v>136</v>
      </c>
      <c r="J286" s="142" t="s">
        <v>3388</v>
      </c>
      <c r="K286" s="141" t="s">
        <v>7449</v>
      </c>
      <c r="L286" s="141">
        <v>1193377790</v>
      </c>
      <c r="M286" s="142" t="s">
        <v>2984</v>
      </c>
      <c r="N286" s="143">
        <v>46042</v>
      </c>
      <c r="O286" s="143">
        <v>46045</v>
      </c>
      <c r="P286" s="144">
        <v>40920000</v>
      </c>
      <c r="Q286" s="141"/>
      <c r="R286" s="141"/>
      <c r="S286" s="141"/>
      <c r="T286" s="141"/>
      <c r="U286" s="141"/>
      <c r="V286" s="172"/>
      <c r="W286" s="146"/>
      <c r="X286" s="146"/>
      <c r="Y286" s="146"/>
      <c r="Z286" s="146"/>
      <c r="AA286" s="146"/>
      <c r="AB286" s="146"/>
      <c r="AC286" s="146"/>
      <c r="AD286" s="146"/>
      <c r="AE286" s="146"/>
      <c r="AF286" s="146"/>
      <c r="AG286" s="146"/>
    </row>
    <row r="287" spans="1:33" ht="30" customHeight="1">
      <c r="A287" s="131" t="s">
        <v>2064</v>
      </c>
      <c r="B287" s="139">
        <v>2026</v>
      </c>
      <c r="C287" s="141" t="s">
        <v>3474</v>
      </c>
      <c r="D287" s="142" t="s">
        <v>125</v>
      </c>
      <c r="E287" s="141" t="s">
        <v>3380</v>
      </c>
      <c r="F287" s="141" t="s">
        <v>3475</v>
      </c>
      <c r="G287" s="142" t="s">
        <v>3478</v>
      </c>
      <c r="H287" s="147" t="s">
        <v>3385</v>
      </c>
      <c r="I287" s="142" t="s">
        <v>136</v>
      </c>
      <c r="J287" s="142" t="s">
        <v>3480</v>
      </c>
      <c r="K287" s="141" t="s">
        <v>7449</v>
      </c>
      <c r="L287" s="141">
        <v>37328580</v>
      </c>
      <c r="M287" s="142" t="s">
        <v>2984</v>
      </c>
      <c r="N287" s="143">
        <v>46042</v>
      </c>
      <c r="O287" s="143">
        <v>46044</v>
      </c>
      <c r="P287" s="144">
        <v>40920000</v>
      </c>
      <c r="Q287" s="141"/>
      <c r="R287" s="141"/>
      <c r="S287" s="141"/>
      <c r="T287" s="141"/>
      <c r="U287" s="141"/>
      <c r="V287" s="172"/>
      <c r="W287" s="146"/>
      <c r="X287" s="146"/>
      <c r="Y287" s="146"/>
      <c r="Z287" s="146"/>
      <c r="AA287" s="146"/>
      <c r="AB287" s="146"/>
      <c r="AC287" s="146"/>
      <c r="AD287" s="146"/>
      <c r="AE287" s="146"/>
      <c r="AF287" s="146"/>
      <c r="AG287" s="146"/>
    </row>
    <row r="288" spans="1:33" ht="30" customHeight="1">
      <c r="A288" s="131" t="s">
        <v>2064</v>
      </c>
      <c r="B288" s="139">
        <v>2026</v>
      </c>
      <c r="C288" s="141" t="s">
        <v>3484</v>
      </c>
      <c r="D288" s="142" t="s">
        <v>125</v>
      </c>
      <c r="E288" s="141" t="s">
        <v>3380</v>
      </c>
      <c r="F288" s="141" t="s">
        <v>3485</v>
      </c>
      <c r="G288" s="142" t="s">
        <v>3488</v>
      </c>
      <c r="H288" s="147" t="s">
        <v>3385</v>
      </c>
      <c r="I288" s="142" t="s">
        <v>136</v>
      </c>
      <c r="J288" s="142" t="s">
        <v>3388</v>
      </c>
      <c r="K288" s="141" t="s">
        <v>7449</v>
      </c>
      <c r="L288" s="141">
        <v>39621989</v>
      </c>
      <c r="M288" s="142" t="s">
        <v>2984</v>
      </c>
      <c r="N288" s="143">
        <v>46042</v>
      </c>
      <c r="O288" s="143">
        <v>46045</v>
      </c>
      <c r="P288" s="144">
        <v>40920000</v>
      </c>
      <c r="Q288" s="141"/>
      <c r="R288" s="141"/>
      <c r="S288" s="141"/>
      <c r="T288" s="141"/>
      <c r="U288" s="141"/>
      <c r="V288" s="172"/>
      <c r="W288" s="146"/>
      <c r="X288" s="146"/>
      <c r="Y288" s="146"/>
      <c r="Z288" s="146"/>
      <c r="AA288" s="146"/>
      <c r="AB288" s="146"/>
      <c r="AC288" s="146"/>
      <c r="AD288" s="146"/>
      <c r="AE288" s="146"/>
      <c r="AF288" s="146"/>
      <c r="AG288" s="146"/>
    </row>
    <row r="289" spans="1:33" ht="30" customHeight="1">
      <c r="A289" s="131" t="s">
        <v>2064</v>
      </c>
      <c r="B289" s="139">
        <v>2026</v>
      </c>
      <c r="C289" s="141" t="s">
        <v>3492</v>
      </c>
      <c r="D289" s="142" t="s">
        <v>125</v>
      </c>
      <c r="E289" s="141" t="s">
        <v>3493</v>
      </c>
      <c r="F289" s="141" t="s">
        <v>3494</v>
      </c>
      <c r="G289" s="142" t="s">
        <v>3497</v>
      </c>
      <c r="H289" s="147" t="s">
        <v>3498</v>
      </c>
      <c r="I289" s="142" t="s">
        <v>460</v>
      </c>
      <c r="J289" s="142" t="s">
        <v>3501</v>
      </c>
      <c r="K289" s="141" t="s">
        <v>7449</v>
      </c>
      <c r="L289" s="141">
        <v>79236015</v>
      </c>
      <c r="M289" s="141" t="s">
        <v>2984</v>
      </c>
      <c r="N289" s="143">
        <v>46035</v>
      </c>
      <c r="O289" s="143">
        <v>46036</v>
      </c>
      <c r="P289" s="144">
        <v>28840000</v>
      </c>
      <c r="Q289" s="141"/>
      <c r="R289" s="141"/>
      <c r="S289" s="141"/>
      <c r="T289" s="141"/>
      <c r="U289" s="141"/>
      <c r="V289" s="172"/>
      <c r="W289" s="146"/>
      <c r="X289" s="146"/>
      <c r="Y289" s="146"/>
      <c r="Z289" s="146"/>
      <c r="AA289" s="146"/>
      <c r="AB289" s="146"/>
      <c r="AC289" s="146"/>
      <c r="AD289" s="146"/>
      <c r="AE289" s="146"/>
      <c r="AF289" s="146"/>
      <c r="AG289" s="146"/>
    </row>
    <row r="290" spans="1:33" ht="30" customHeight="1">
      <c r="A290" s="131" t="s">
        <v>2064</v>
      </c>
      <c r="B290" s="139">
        <v>2026</v>
      </c>
      <c r="C290" s="141" t="s">
        <v>3506</v>
      </c>
      <c r="D290" s="142" t="s">
        <v>125</v>
      </c>
      <c r="E290" s="141" t="s">
        <v>3493</v>
      </c>
      <c r="F290" s="141" t="s">
        <v>3507</v>
      </c>
      <c r="G290" s="142" t="s">
        <v>3510</v>
      </c>
      <c r="H290" s="147" t="s">
        <v>3498</v>
      </c>
      <c r="I290" s="142" t="s">
        <v>460</v>
      </c>
      <c r="J290" s="142" t="s">
        <v>3501</v>
      </c>
      <c r="K290" s="141" t="s">
        <v>7449</v>
      </c>
      <c r="L290" s="141">
        <v>1073524530</v>
      </c>
      <c r="M290" s="141" t="s">
        <v>2984</v>
      </c>
      <c r="N290" s="143">
        <v>46035</v>
      </c>
      <c r="O290" s="143">
        <v>46035</v>
      </c>
      <c r="P290" s="144">
        <v>28840000</v>
      </c>
      <c r="Q290" s="141"/>
      <c r="R290" s="141"/>
      <c r="S290" s="141"/>
      <c r="T290" s="141"/>
      <c r="U290" s="141"/>
      <c r="V290" s="172"/>
      <c r="W290" s="146"/>
      <c r="X290" s="146"/>
      <c r="Y290" s="146"/>
      <c r="Z290" s="146"/>
      <c r="AA290" s="146"/>
      <c r="AB290" s="146"/>
      <c r="AC290" s="146"/>
      <c r="AD290" s="146"/>
      <c r="AE290" s="146"/>
      <c r="AF290" s="146"/>
      <c r="AG290" s="146"/>
    </row>
    <row r="291" spans="1:33" ht="30" customHeight="1">
      <c r="A291" s="131" t="s">
        <v>2064</v>
      </c>
      <c r="B291" s="139">
        <v>2026</v>
      </c>
      <c r="C291" s="141" t="s">
        <v>3514</v>
      </c>
      <c r="D291" s="142" t="s">
        <v>125</v>
      </c>
      <c r="E291" s="141" t="s">
        <v>3493</v>
      </c>
      <c r="F291" s="141" t="s">
        <v>3515</v>
      </c>
      <c r="G291" s="142" t="s">
        <v>3518</v>
      </c>
      <c r="H291" s="147" t="s">
        <v>3498</v>
      </c>
      <c r="I291" s="142" t="s">
        <v>460</v>
      </c>
      <c r="J291" s="142" t="s">
        <v>3501</v>
      </c>
      <c r="K291" s="141" t="s">
        <v>7449</v>
      </c>
      <c r="L291" s="141">
        <v>1024462858</v>
      </c>
      <c r="M291" s="141" t="s">
        <v>2984</v>
      </c>
      <c r="N291" s="143">
        <v>46035</v>
      </c>
      <c r="O291" s="143">
        <v>46036</v>
      </c>
      <c r="P291" s="144">
        <v>28840000</v>
      </c>
      <c r="Q291" s="141"/>
      <c r="R291" s="141"/>
      <c r="S291" s="141"/>
      <c r="T291" s="141"/>
      <c r="U291" s="141"/>
      <c r="V291" s="172"/>
      <c r="W291" s="146"/>
      <c r="X291" s="146"/>
      <c r="Y291" s="146"/>
      <c r="Z291" s="146"/>
      <c r="AA291" s="146"/>
      <c r="AB291" s="146"/>
      <c r="AC291" s="146"/>
      <c r="AD291" s="146"/>
      <c r="AE291" s="146"/>
      <c r="AF291" s="146"/>
      <c r="AG291" s="146"/>
    </row>
    <row r="292" spans="1:33" ht="30" customHeight="1">
      <c r="A292" s="131" t="s">
        <v>2064</v>
      </c>
      <c r="B292" s="139">
        <v>2026</v>
      </c>
      <c r="C292" s="141" t="s">
        <v>3522</v>
      </c>
      <c r="D292" s="142" t="s">
        <v>125</v>
      </c>
      <c r="E292" s="141" t="s">
        <v>3493</v>
      </c>
      <c r="F292" s="141" t="s">
        <v>3523</v>
      </c>
      <c r="G292" s="142" t="s">
        <v>3526</v>
      </c>
      <c r="H292" s="147" t="s">
        <v>3498</v>
      </c>
      <c r="I292" s="142" t="s">
        <v>460</v>
      </c>
      <c r="J292" s="142" t="s">
        <v>3528</v>
      </c>
      <c r="K292" s="141" t="s">
        <v>7449</v>
      </c>
      <c r="L292" s="141">
        <v>1022359230</v>
      </c>
      <c r="M292" s="141" t="s">
        <v>2984</v>
      </c>
      <c r="N292" s="143">
        <v>46035</v>
      </c>
      <c r="O292" s="143">
        <v>46042</v>
      </c>
      <c r="P292" s="144">
        <v>28840000</v>
      </c>
      <c r="Q292" s="141"/>
      <c r="R292" s="141"/>
      <c r="S292" s="141"/>
      <c r="T292" s="141"/>
      <c r="U292" s="141"/>
      <c r="V292" s="172"/>
      <c r="W292" s="146"/>
      <c r="X292" s="146"/>
      <c r="Y292" s="146"/>
      <c r="Z292" s="146"/>
      <c r="AA292" s="146"/>
      <c r="AB292" s="146"/>
      <c r="AC292" s="146"/>
      <c r="AD292" s="146"/>
      <c r="AE292" s="146"/>
      <c r="AF292" s="146"/>
      <c r="AG292" s="146"/>
    </row>
    <row r="293" spans="1:33" ht="30" customHeight="1">
      <c r="A293" s="131" t="s">
        <v>2064</v>
      </c>
      <c r="B293" s="139">
        <v>2026</v>
      </c>
      <c r="C293" s="141" t="s">
        <v>3531</v>
      </c>
      <c r="D293" s="142" t="s">
        <v>125</v>
      </c>
      <c r="E293" s="141" t="s">
        <v>3493</v>
      </c>
      <c r="F293" s="141" t="s">
        <v>3532</v>
      </c>
      <c r="G293" s="142" t="s">
        <v>3535</v>
      </c>
      <c r="H293" s="147" t="s">
        <v>3498</v>
      </c>
      <c r="I293" s="142" t="s">
        <v>460</v>
      </c>
      <c r="J293" s="142" t="s">
        <v>3501</v>
      </c>
      <c r="K293" s="141" t="s">
        <v>7449</v>
      </c>
      <c r="L293" s="141">
        <v>1073711462</v>
      </c>
      <c r="M293" s="141" t="s">
        <v>2984</v>
      </c>
      <c r="N293" s="143">
        <v>46035</v>
      </c>
      <c r="O293" s="143">
        <v>46036</v>
      </c>
      <c r="P293" s="144">
        <v>28840000</v>
      </c>
      <c r="Q293" s="141"/>
      <c r="R293" s="141"/>
      <c r="S293" s="141"/>
      <c r="T293" s="141"/>
      <c r="U293" s="141"/>
      <c r="V293" s="172"/>
      <c r="W293" s="146"/>
      <c r="X293" s="146"/>
      <c r="Y293" s="146"/>
      <c r="Z293" s="146"/>
      <c r="AA293" s="146"/>
      <c r="AB293" s="146"/>
      <c r="AC293" s="146"/>
      <c r="AD293" s="146"/>
      <c r="AE293" s="146"/>
      <c r="AF293" s="146"/>
      <c r="AG293" s="146"/>
    </row>
    <row r="294" spans="1:33" ht="30" customHeight="1">
      <c r="A294" s="131" t="s">
        <v>2064</v>
      </c>
      <c r="B294" s="139">
        <v>2026</v>
      </c>
      <c r="C294" s="141" t="s">
        <v>3539</v>
      </c>
      <c r="D294" s="142" t="s">
        <v>125</v>
      </c>
      <c r="E294" s="141" t="s">
        <v>3493</v>
      </c>
      <c r="F294" s="141" t="s">
        <v>3540</v>
      </c>
      <c r="G294" s="142" t="s">
        <v>3543</v>
      </c>
      <c r="H294" s="147" t="s">
        <v>3498</v>
      </c>
      <c r="I294" s="142" t="s">
        <v>460</v>
      </c>
      <c r="J294" s="142" t="s">
        <v>3501</v>
      </c>
      <c r="K294" s="141" t="s">
        <v>7449</v>
      </c>
      <c r="L294" s="141">
        <v>52851449</v>
      </c>
      <c r="M294" s="141" t="s">
        <v>2984</v>
      </c>
      <c r="N294" s="143">
        <v>46035</v>
      </c>
      <c r="O294" s="143">
        <v>46036</v>
      </c>
      <c r="P294" s="144">
        <v>28840000</v>
      </c>
      <c r="Q294" s="141"/>
      <c r="R294" s="141"/>
      <c r="S294" s="141"/>
      <c r="T294" s="141"/>
      <c r="U294" s="141"/>
      <c r="V294" s="172"/>
      <c r="W294" s="146"/>
      <c r="X294" s="146"/>
      <c r="Y294" s="146"/>
      <c r="Z294" s="146"/>
      <c r="AA294" s="146"/>
      <c r="AB294" s="146"/>
      <c r="AC294" s="146"/>
      <c r="AD294" s="146"/>
      <c r="AE294" s="146"/>
      <c r="AF294" s="146"/>
      <c r="AG294" s="146"/>
    </row>
    <row r="295" spans="1:33" ht="30" customHeight="1">
      <c r="A295" s="131" t="s">
        <v>2064</v>
      </c>
      <c r="B295" s="139">
        <v>2026</v>
      </c>
      <c r="C295" s="141" t="s">
        <v>3547</v>
      </c>
      <c r="D295" s="142" t="s">
        <v>125</v>
      </c>
      <c r="E295" s="141" t="s">
        <v>3493</v>
      </c>
      <c r="F295" s="141" t="s">
        <v>3548</v>
      </c>
      <c r="G295" s="142" t="s">
        <v>3551</v>
      </c>
      <c r="H295" s="147" t="s">
        <v>3498</v>
      </c>
      <c r="I295" s="142" t="s">
        <v>460</v>
      </c>
      <c r="J295" s="142" t="s">
        <v>3501</v>
      </c>
      <c r="K295" s="141" t="s">
        <v>7449</v>
      </c>
      <c r="L295" s="141">
        <v>82383927</v>
      </c>
      <c r="M295" s="141" t="s">
        <v>2984</v>
      </c>
      <c r="N295" s="143">
        <v>46035</v>
      </c>
      <c r="O295" s="143">
        <v>46036</v>
      </c>
      <c r="P295" s="144">
        <v>28840000</v>
      </c>
      <c r="Q295" s="141"/>
      <c r="R295" s="141"/>
      <c r="S295" s="141"/>
      <c r="T295" s="141"/>
      <c r="U295" s="141"/>
      <c r="V295" s="172"/>
      <c r="W295" s="146"/>
      <c r="X295" s="146"/>
      <c r="Y295" s="146"/>
      <c r="Z295" s="146"/>
      <c r="AA295" s="146"/>
      <c r="AB295" s="146"/>
      <c r="AC295" s="146"/>
      <c r="AD295" s="146"/>
      <c r="AE295" s="146"/>
      <c r="AF295" s="146"/>
      <c r="AG295" s="146"/>
    </row>
    <row r="296" spans="1:33" ht="30" customHeight="1">
      <c r="A296" s="131" t="s">
        <v>2064</v>
      </c>
      <c r="B296" s="139">
        <v>2026</v>
      </c>
      <c r="C296" s="141" t="s">
        <v>3555</v>
      </c>
      <c r="D296" s="142" t="s">
        <v>125</v>
      </c>
      <c r="E296" s="141" t="s">
        <v>3493</v>
      </c>
      <c r="F296" s="141" t="s">
        <v>3556</v>
      </c>
      <c r="G296" s="142" t="s">
        <v>3559</v>
      </c>
      <c r="H296" s="147" t="s">
        <v>3498</v>
      </c>
      <c r="I296" s="142" t="s">
        <v>460</v>
      </c>
      <c r="J296" s="142" t="s">
        <v>3501</v>
      </c>
      <c r="K296" s="141" t="s">
        <v>7449</v>
      </c>
      <c r="L296" s="141">
        <v>1019023081</v>
      </c>
      <c r="M296" s="141" t="s">
        <v>2984</v>
      </c>
      <c r="N296" s="143">
        <v>46035</v>
      </c>
      <c r="O296" s="143">
        <v>46036</v>
      </c>
      <c r="P296" s="144">
        <v>28840000</v>
      </c>
      <c r="Q296" s="141"/>
      <c r="R296" s="141"/>
      <c r="S296" s="141"/>
      <c r="T296" s="141"/>
      <c r="U296" s="141"/>
      <c r="V296" s="172"/>
      <c r="W296" s="146"/>
      <c r="X296" s="146"/>
      <c r="Y296" s="146"/>
      <c r="Z296" s="146"/>
      <c r="AA296" s="146"/>
      <c r="AB296" s="146"/>
      <c r="AC296" s="146"/>
      <c r="AD296" s="146"/>
      <c r="AE296" s="146"/>
      <c r="AF296" s="146"/>
      <c r="AG296" s="146"/>
    </row>
    <row r="297" spans="1:33" ht="30" customHeight="1">
      <c r="A297" s="131" t="s">
        <v>2064</v>
      </c>
      <c r="B297" s="139">
        <v>2026</v>
      </c>
      <c r="C297" s="141" t="s">
        <v>3563</v>
      </c>
      <c r="D297" s="142" t="s">
        <v>125</v>
      </c>
      <c r="E297" s="141" t="s">
        <v>3493</v>
      </c>
      <c r="F297" s="141" t="s">
        <v>3564</v>
      </c>
      <c r="G297" s="142" t="s">
        <v>3567</v>
      </c>
      <c r="H297" s="147" t="s">
        <v>3498</v>
      </c>
      <c r="I297" s="142" t="s">
        <v>460</v>
      </c>
      <c r="J297" s="142" t="s">
        <v>3569</v>
      </c>
      <c r="K297" s="141" t="s">
        <v>7449</v>
      </c>
      <c r="L297" s="141">
        <v>1233892287</v>
      </c>
      <c r="M297" s="141" t="s">
        <v>2984</v>
      </c>
      <c r="N297" s="143">
        <v>46035</v>
      </c>
      <c r="O297" s="143">
        <v>46037</v>
      </c>
      <c r="P297" s="144">
        <v>28840000</v>
      </c>
      <c r="Q297" s="141"/>
      <c r="R297" s="141"/>
      <c r="S297" s="141"/>
      <c r="T297" s="141"/>
      <c r="U297" s="141"/>
      <c r="V297" s="172"/>
      <c r="W297" s="146"/>
      <c r="X297" s="146"/>
      <c r="Y297" s="146"/>
      <c r="Z297" s="146"/>
      <c r="AA297" s="146"/>
      <c r="AB297" s="146"/>
      <c r="AC297" s="146"/>
      <c r="AD297" s="146"/>
      <c r="AE297" s="146"/>
      <c r="AF297" s="146"/>
      <c r="AG297" s="146"/>
    </row>
    <row r="298" spans="1:33" ht="30" customHeight="1">
      <c r="A298" s="131" t="s">
        <v>2064</v>
      </c>
      <c r="B298" s="139">
        <v>2026</v>
      </c>
      <c r="C298" s="141" t="s">
        <v>3572</v>
      </c>
      <c r="D298" s="142" t="s">
        <v>125</v>
      </c>
      <c r="E298" s="141" t="s">
        <v>3493</v>
      </c>
      <c r="F298" s="141" t="s">
        <v>3573</v>
      </c>
      <c r="G298" s="142" t="s">
        <v>3576</v>
      </c>
      <c r="H298" s="147" t="s">
        <v>3498</v>
      </c>
      <c r="I298" s="142" t="s">
        <v>460</v>
      </c>
      <c r="J298" s="142" t="s">
        <v>3569</v>
      </c>
      <c r="K298" s="141" t="s">
        <v>7449</v>
      </c>
      <c r="L298" s="141">
        <v>1019077094</v>
      </c>
      <c r="M298" s="141" t="s">
        <v>2984</v>
      </c>
      <c r="N298" s="143">
        <v>46035</v>
      </c>
      <c r="O298" s="143">
        <v>46038</v>
      </c>
      <c r="P298" s="144">
        <v>28840000</v>
      </c>
      <c r="Q298" s="141"/>
      <c r="R298" s="141"/>
      <c r="S298" s="141"/>
      <c r="T298" s="141"/>
      <c r="U298" s="141"/>
      <c r="V298" s="172"/>
      <c r="W298" s="146"/>
      <c r="X298" s="146"/>
      <c r="Y298" s="146"/>
      <c r="Z298" s="146"/>
      <c r="AA298" s="146"/>
      <c r="AB298" s="146"/>
      <c r="AC298" s="146"/>
      <c r="AD298" s="146"/>
      <c r="AE298" s="146"/>
      <c r="AF298" s="146"/>
      <c r="AG298" s="146"/>
    </row>
    <row r="299" spans="1:33" ht="30" customHeight="1">
      <c r="A299" s="131" t="s">
        <v>2064</v>
      </c>
      <c r="B299" s="139">
        <v>2026</v>
      </c>
      <c r="C299" s="141" t="s">
        <v>3581</v>
      </c>
      <c r="D299" s="142" t="s">
        <v>125</v>
      </c>
      <c r="E299" s="141" t="s">
        <v>3493</v>
      </c>
      <c r="F299" s="141" t="s">
        <v>3582</v>
      </c>
      <c r="G299" s="142" t="s">
        <v>3585</v>
      </c>
      <c r="H299" s="147" t="s">
        <v>3498</v>
      </c>
      <c r="I299" s="142" t="s">
        <v>460</v>
      </c>
      <c r="J299" s="142" t="s">
        <v>3569</v>
      </c>
      <c r="K299" s="141" t="s">
        <v>7449</v>
      </c>
      <c r="L299" s="141">
        <v>52275765</v>
      </c>
      <c r="M299" s="141" t="s">
        <v>2984</v>
      </c>
      <c r="N299" s="143">
        <v>46035</v>
      </c>
      <c r="O299" s="143">
        <v>46037</v>
      </c>
      <c r="P299" s="144">
        <v>28840000</v>
      </c>
      <c r="Q299" s="141"/>
      <c r="R299" s="141"/>
      <c r="S299" s="141"/>
      <c r="T299" s="141"/>
      <c r="U299" s="141"/>
      <c r="V299" s="172"/>
      <c r="W299" s="146"/>
      <c r="X299" s="146"/>
      <c r="Y299" s="146"/>
      <c r="Z299" s="146"/>
      <c r="AA299" s="146"/>
      <c r="AB299" s="146"/>
      <c r="AC299" s="146"/>
      <c r="AD299" s="146"/>
      <c r="AE299" s="146"/>
      <c r="AF299" s="146"/>
      <c r="AG299" s="146"/>
    </row>
    <row r="300" spans="1:33" ht="30" customHeight="1">
      <c r="A300" s="131" t="s">
        <v>2064</v>
      </c>
      <c r="B300" s="139">
        <v>2026</v>
      </c>
      <c r="C300" s="141" t="s">
        <v>3590</v>
      </c>
      <c r="D300" s="142" t="s">
        <v>125</v>
      </c>
      <c r="E300" s="141" t="s">
        <v>3493</v>
      </c>
      <c r="F300" s="141" t="s">
        <v>3591</v>
      </c>
      <c r="G300" s="142" t="s">
        <v>3594</v>
      </c>
      <c r="H300" s="147" t="s">
        <v>3498</v>
      </c>
      <c r="I300" s="142" t="s">
        <v>460</v>
      </c>
      <c r="J300" s="142" t="s">
        <v>3569</v>
      </c>
      <c r="K300" s="141" t="s">
        <v>7449</v>
      </c>
      <c r="L300" s="141">
        <v>1030623911</v>
      </c>
      <c r="M300" s="141" t="s">
        <v>2984</v>
      </c>
      <c r="N300" s="143">
        <v>46035</v>
      </c>
      <c r="O300" s="143">
        <v>46037</v>
      </c>
      <c r="P300" s="144">
        <v>28840000</v>
      </c>
      <c r="Q300" s="141"/>
      <c r="R300" s="141"/>
      <c r="S300" s="141"/>
      <c r="T300" s="141"/>
      <c r="U300" s="141"/>
      <c r="V300" s="172"/>
      <c r="W300" s="146"/>
      <c r="X300" s="146"/>
      <c r="Y300" s="146"/>
      <c r="Z300" s="146"/>
      <c r="AA300" s="146"/>
      <c r="AB300" s="146"/>
      <c r="AC300" s="146"/>
      <c r="AD300" s="146"/>
      <c r="AE300" s="146"/>
      <c r="AF300" s="146"/>
      <c r="AG300" s="146"/>
    </row>
    <row r="301" spans="1:33" ht="30" customHeight="1">
      <c r="A301" s="131" t="s">
        <v>2064</v>
      </c>
      <c r="B301" s="139">
        <v>2026</v>
      </c>
      <c r="C301" s="141" t="s">
        <v>3600</v>
      </c>
      <c r="D301" s="142" t="s">
        <v>125</v>
      </c>
      <c r="E301" s="141" t="s">
        <v>3601</v>
      </c>
      <c r="F301" s="141" t="s">
        <v>3602</v>
      </c>
      <c r="G301" s="142" t="s">
        <v>3605</v>
      </c>
      <c r="H301" s="147" t="s">
        <v>3606</v>
      </c>
      <c r="I301" s="142" t="s">
        <v>460</v>
      </c>
      <c r="J301" s="142" t="s">
        <v>3610</v>
      </c>
      <c r="K301" s="141" t="s">
        <v>7449</v>
      </c>
      <c r="L301" s="141">
        <v>1087800199</v>
      </c>
      <c r="M301" s="142" t="s">
        <v>2984</v>
      </c>
      <c r="N301" s="143">
        <v>46038</v>
      </c>
      <c r="O301" s="143">
        <v>46044</v>
      </c>
      <c r="P301" s="144">
        <v>24520000</v>
      </c>
      <c r="Q301" s="141"/>
      <c r="R301" s="141"/>
      <c r="S301" s="141"/>
      <c r="T301" s="141"/>
      <c r="U301" s="141"/>
      <c r="V301" s="172"/>
      <c r="W301" s="146"/>
      <c r="X301" s="146"/>
      <c r="Y301" s="146"/>
      <c r="Z301" s="146"/>
      <c r="AA301" s="146"/>
      <c r="AB301" s="146"/>
      <c r="AC301" s="146"/>
      <c r="AD301" s="146"/>
      <c r="AE301" s="146"/>
      <c r="AF301" s="146"/>
      <c r="AG301" s="146"/>
    </row>
    <row r="302" spans="1:33" ht="30" customHeight="1">
      <c r="A302" s="131" t="s">
        <v>2064</v>
      </c>
      <c r="B302" s="139">
        <v>2026</v>
      </c>
      <c r="C302" s="141" t="s">
        <v>3615</v>
      </c>
      <c r="D302" s="142" t="s">
        <v>125</v>
      </c>
      <c r="E302" s="141" t="s">
        <v>3601</v>
      </c>
      <c r="F302" s="141" t="s">
        <v>3616</v>
      </c>
      <c r="G302" s="142" t="s">
        <v>3619</v>
      </c>
      <c r="H302" s="147" t="s">
        <v>3606</v>
      </c>
      <c r="I302" s="142" t="s">
        <v>460</v>
      </c>
      <c r="J302" s="142" t="s">
        <v>3610</v>
      </c>
      <c r="K302" s="141" t="s">
        <v>7449</v>
      </c>
      <c r="L302" s="141">
        <v>1007642592</v>
      </c>
      <c r="M302" s="142" t="s">
        <v>2984</v>
      </c>
      <c r="N302" s="143">
        <v>46038</v>
      </c>
      <c r="O302" s="143">
        <v>46048</v>
      </c>
      <c r="P302" s="144">
        <v>24520000</v>
      </c>
      <c r="Q302" s="141"/>
      <c r="R302" s="141"/>
      <c r="S302" s="141"/>
      <c r="T302" s="141"/>
      <c r="U302" s="141"/>
      <c r="V302" s="172"/>
      <c r="W302" s="146"/>
      <c r="X302" s="146"/>
      <c r="Y302" s="146"/>
      <c r="Z302" s="146"/>
      <c r="AA302" s="146"/>
      <c r="AB302" s="146"/>
      <c r="AC302" s="146"/>
      <c r="AD302" s="146"/>
      <c r="AE302" s="146"/>
      <c r="AF302" s="146"/>
      <c r="AG302" s="146"/>
    </row>
    <row r="303" spans="1:33" ht="30" customHeight="1">
      <c r="A303" s="131" t="s">
        <v>2064</v>
      </c>
      <c r="B303" s="139">
        <v>2026</v>
      </c>
      <c r="C303" s="141" t="s">
        <v>3624</v>
      </c>
      <c r="D303" s="142" t="s">
        <v>125</v>
      </c>
      <c r="E303" s="141" t="s">
        <v>3601</v>
      </c>
      <c r="F303" s="141" t="s">
        <v>3625</v>
      </c>
      <c r="G303" s="142" t="s">
        <v>3628</v>
      </c>
      <c r="H303" s="147" t="s">
        <v>3606</v>
      </c>
      <c r="I303" s="142" t="s">
        <v>460</v>
      </c>
      <c r="J303" s="142" t="s">
        <v>3610</v>
      </c>
      <c r="K303" s="141" t="s">
        <v>7449</v>
      </c>
      <c r="L303" s="141">
        <v>66725902</v>
      </c>
      <c r="M303" s="142" t="s">
        <v>2984</v>
      </c>
      <c r="N303" s="143">
        <v>46038</v>
      </c>
      <c r="O303" s="143">
        <v>46044</v>
      </c>
      <c r="P303" s="144">
        <v>24520000</v>
      </c>
      <c r="Q303" s="141"/>
      <c r="R303" s="141"/>
      <c r="S303" s="141"/>
      <c r="T303" s="141"/>
      <c r="U303" s="141"/>
      <c r="V303" s="172"/>
      <c r="W303" s="146"/>
      <c r="X303" s="146"/>
      <c r="Y303" s="146"/>
      <c r="Z303" s="146"/>
      <c r="AA303" s="146"/>
      <c r="AB303" s="146"/>
      <c r="AC303" s="146"/>
      <c r="AD303" s="146"/>
      <c r="AE303" s="146"/>
      <c r="AF303" s="146"/>
      <c r="AG303" s="146"/>
    </row>
    <row r="304" spans="1:33" ht="30" customHeight="1">
      <c r="A304" s="131" t="s">
        <v>2064</v>
      </c>
      <c r="B304" s="139">
        <v>2026</v>
      </c>
      <c r="C304" s="141" t="s">
        <v>3632</v>
      </c>
      <c r="D304" s="142" t="s">
        <v>125</v>
      </c>
      <c r="E304" s="141" t="s">
        <v>3601</v>
      </c>
      <c r="F304" s="141" t="s">
        <v>3633</v>
      </c>
      <c r="G304" s="142" t="s">
        <v>3636</v>
      </c>
      <c r="H304" s="147" t="s">
        <v>3606</v>
      </c>
      <c r="I304" s="142" t="s">
        <v>460</v>
      </c>
      <c r="J304" s="142" t="s">
        <v>3610</v>
      </c>
      <c r="K304" s="141" t="s">
        <v>7449</v>
      </c>
      <c r="L304" s="141">
        <v>50912085</v>
      </c>
      <c r="M304" s="142" t="s">
        <v>2984</v>
      </c>
      <c r="N304" s="143">
        <v>46038</v>
      </c>
      <c r="O304" s="143">
        <v>46044</v>
      </c>
      <c r="P304" s="144">
        <v>24520000</v>
      </c>
      <c r="Q304" s="141"/>
      <c r="R304" s="141"/>
      <c r="S304" s="141"/>
      <c r="T304" s="141"/>
      <c r="U304" s="141"/>
      <c r="V304" s="172"/>
      <c r="W304" s="146"/>
      <c r="X304" s="146"/>
      <c r="Y304" s="146"/>
      <c r="Z304" s="146"/>
      <c r="AA304" s="146"/>
      <c r="AB304" s="146"/>
      <c r="AC304" s="146"/>
      <c r="AD304" s="146"/>
      <c r="AE304" s="146"/>
      <c r="AF304" s="146"/>
      <c r="AG304" s="146"/>
    </row>
    <row r="305" spans="1:33" ht="30" customHeight="1">
      <c r="A305" s="131" t="s">
        <v>2064</v>
      </c>
      <c r="B305" s="139">
        <v>2026</v>
      </c>
      <c r="C305" s="141" t="s">
        <v>3640</v>
      </c>
      <c r="D305" s="142" t="s">
        <v>125</v>
      </c>
      <c r="E305" s="141" t="s">
        <v>3641</v>
      </c>
      <c r="F305" s="141" t="s">
        <v>3642</v>
      </c>
      <c r="G305" s="142" t="s">
        <v>3645</v>
      </c>
      <c r="H305" s="147" t="s">
        <v>3646</v>
      </c>
      <c r="I305" s="142" t="s">
        <v>460</v>
      </c>
      <c r="J305" s="142" t="s">
        <v>3649</v>
      </c>
      <c r="K305" s="141" t="s">
        <v>7449</v>
      </c>
      <c r="L305" s="141">
        <v>15668760</v>
      </c>
      <c r="M305" s="142" t="s">
        <v>2984</v>
      </c>
      <c r="N305" s="143">
        <v>46038</v>
      </c>
      <c r="O305" s="143">
        <v>46038</v>
      </c>
      <c r="P305" s="144">
        <v>24520000</v>
      </c>
      <c r="Q305" s="141"/>
      <c r="R305" s="141"/>
      <c r="S305" s="141"/>
      <c r="T305" s="141"/>
      <c r="U305" s="141"/>
      <c r="V305" s="172"/>
      <c r="W305" s="146"/>
      <c r="X305" s="146"/>
      <c r="Y305" s="146"/>
      <c r="Z305" s="146"/>
      <c r="AA305" s="146"/>
      <c r="AB305" s="146"/>
      <c r="AC305" s="146"/>
      <c r="AD305" s="146"/>
      <c r="AE305" s="146"/>
      <c r="AF305" s="146"/>
      <c r="AG305" s="146"/>
    </row>
    <row r="306" spans="1:33" ht="30" customHeight="1">
      <c r="A306" s="131" t="s">
        <v>2064</v>
      </c>
      <c r="B306" s="139">
        <v>2026</v>
      </c>
      <c r="C306" s="141" t="s">
        <v>3653</v>
      </c>
      <c r="D306" s="142" t="s">
        <v>125</v>
      </c>
      <c r="E306" s="141" t="s">
        <v>3641</v>
      </c>
      <c r="F306" s="141" t="s">
        <v>3654</v>
      </c>
      <c r="G306" s="142" t="s">
        <v>3657</v>
      </c>
      <c r="H306" s="147" t="s">
        <v>3646</v>
      </c>
      <c r="I306" s="142" t="s">
        <v>460</v>
      </c>
      <c r="J306" s="142" t="s">
        <v>3649</v>
      </c>
      <c r="K306" s="141" t="s">
        <v>7449</v>
      </c>
      <c r="L306" s="141">
        <v>1019020566</v>
      </c>
      <c r="M306" s="142" t="s">
        <v>2984</v>
      </c>
      <c r="N306" s="143">
        <v>46038</v>
      </c>
      <c r="O306" s="143">
        <v>46038</v>
      </c>
      <c r="P306" s="144">
        <v>24520000</v>
      </c>
      <c r="Q306" s="141"/>
      <c r="R306" s="141"/>
      <c r="S306" s="141"/>
      <c r="T306" s="141"/>
      <c r="U306" s="141"/>
      <c r="V306" s="172"/>
      <c r="W306" s="146"/>
      <c r="X306" s="146"/>
      <c r="Y306" s="146"/>
      <c r="Z306" s="146"/>
      <c r="AA306" s="146"/>
      <c r="AB306" s="146"/>
      <c r="AC306" s="146"/>
      <c r="AD306" s="146"/>
      <c r="AE306" s="146"/>
      <c r="AF306" s="146"/>
      <c r="AG306" s="146"/>
    </row>
    <row r="307" spans="1:33" ht="30" customHeight="1">
      <c r="A307" s="131" t="s">
        <v>2064</v>
      </c>
      <c r="B307" s="139">
        <v>2026</v>
      </c>
      <c r="C307" s="141" t="s">
        <v>3661</v>
      </c>
      <c r="D307" s="142" t="s">
        <v>125</v>
      </c>
      <c r="E307" s="141" t="s">
        <v>1796</v>
      </c>
      <c r="F307" s="141" t="s">
        <v>3662</v>
      </c>
      <c r="G307" s="142" t="s">
        <v>3665</v>
      </c>
      <c r="H307" s="147" t="s">
        <v>1801</v>
      </c>
      <c r="I307" s="142" t="s">
        <v>136</v>
      </c>
      <c r="J307" s="142" t="s">
        <v>1804</v>
      </c>
      <c r="K307" s="141" t="s">
        <v>7449</v>
      </c>
      <c r="L307" s="141">
        <v>1013647190</v>
      </c>
      <c r="M307" s="142" t="s">
        <v>1790</v>
      </c>
      <c r="N307" s="143">
        <v>46031</v>
      </c>
      <c r="O307" s="143">
        <v>46038</v>
      </c>
      <c r="P307" s="144">
        <v>46432000</v>
      </c>
      <c r="Q307" s="141"/>
      <c r="R307" s="141"/>
      <c r="S307" s="141"/>
      <c r="T307" s="141"/>
      <c r="U307" s="141"/>
      <c r="V307" s="172"/>
      <c r="W307" s="146"/>
      <c r="X307" s="146"/>
      <c r="Y307" s="146"/>
      <c r="Z307" s="146"/>
      <c r="AA307" s="146"/>
      <c r="AB307" s="146"/>
      <c r="AC307" s="146"/>
      <c r="AD307" s="146"/>
      <c r="AE307" s="146"/>
      <c r="AF307" s="146"/>
      <c r="AG307" s="146"/>
    </row>
    <row r="308" spans="1:33" ht="30" customHeight="1">
      <c r="A308" s="131" t="s">
        <v>2064</v>
      </c>
      <c r="B308" s="139">
        <v>2026</v>
      </c>
      <c r="C308" s="141" t="s">
        <v>3670</v>
      </c>
      <c r="D308" s="142" t="s">
        <v>125</v>
      </c>
      <c r="E308" s="141" t="s">
        <v>3641</v>
      </c>
      <c r="F308" s="141" t="s">
        <v>3671</v>
      </c>
      <c r="G308" s="142" t="s">
        <v>3674</v>
      </c>
      <c r="H308" s="147" t="s">
        <v>3646</v>
      </c>
      <c r="I308" s="142" t="s">
        <v>460</v>
      </c>
      <c r="J308" s="142" t="s">
        <v>3649</v>
      </c>
      <c r="K308" s="141" t="s">
        <v>7449</v>
      </c>
      <c r="L308" s="141">
        <v>1018445475</v>
      </c>
      <c r="M308" s="142" t="s">
        <v>2984</v>
      </c>
      <c r="N308" s="143">
        <v>46038</v>
      </c>
      <c r="O308" s="143">
        <v>46038</v>
      </c>
      <c r="P308" s="144">
        <v>24520000</v>
      </c>
      <c r="Q308" s="141"/>
      <c r="R308" s="141"/>
      <c r="S308" s="141"/>
      <c r="T308" s="141"/>
      <c r="U308" s="141"/>
      <c r="V308" s="172"/>
      <c r="W308" s="146"/>
      <c r="X308" s="146"/>
      <c r="Y308" s="146"/>
      <c r="Z308" s="146"/>
      <c r="AA308" s="146"/>
      <c r="AB308" s="146"/>
      <c r="AC308" s="146"/>
      <c r="AD308" s="146"/>
      <c r="AE308" s="146"/>
      <c r="AF308" s="146"/>
      <c r="AG308" s="146"/>
    </row>
    <row r="309" spans="1:33" ht="30" customHeight="1">
      <c r="A309" s="131" t="s">
        <v>2064</v>
      </c>
      <c r="B309" s="139">
        <v>2026</v>
      </c>
      <c r="C309" s="141" t="s">
        <v>3678</v>
      </c>
      <c r="D309" s="142" t="s">
        <v>125</v>
      </c>
      <c r="E309" s="141" t="s">
        <v>2921</v>
      </c>
      <c r="F309" s="141" t="s">
        <v>3679</v>
      </c>
      <c r="G309" s="142" t="s">
        <v>3682</v>
      </c>
      <c r="H309" s="147" t="s">
        <v>2926</v>
      </c>
      <c r="I309" s="142" t="s">
        <v>460</v>
      </c>
      <c r="J309" s="142" t="s">
        <v>2943</v>
      </c>
      <c r="K309" s="141" t="s">
        <v>7449</v>
      </c>
      <c r="L309" s="141">
        <v>52928159</v>
      </c>
      <c r="M309" s="142" t="s">
        <v>2932</v>
      </c>
      <c r="N309" s="143">
        <v>46035</v>
      </c>
      <c r="O309" s="143">
        <v>46039</v>
      </c>
      <c r="P309" s="144">
        <v>24520000</v>
      </c>
      <c r="Q309" s="141"/>
      <c r="R309" s="141"/>
      <c r="S309" s="141"/>
      <c r="T309" s="141"/>
      <c r="U309" s="141"/>
      <c r="V309" s="172"/>
      <c r="W309" s="146"/>
      <c r="X309" s="146"/>
      <c r="Y309" s="146"/>
      <c r="Z309" s="146"/>
      <c r="AA309" s="146"/>
      <c r="AB309" s="146"/>
      <c r="AC309" s="146"/>
      <c r="AD309" s="146"/>
      <c r="AE309" s="146"/>
      <c r="AF309" s="146"/>
      <c r="AG309" s="146"/>
    </row>
    <row r="310" spans="1:33" ht="30" customHeight="1">
      <c r="A310" s="131" t="s">
        <v>2064</v>
      </c>
      <c r="B310" s="139">
        <v>2026</v>
      </c>
      <c r="C310" s="141" t="s">
        <v>3686</v>
      </c>
      <c r="D310" s="142" t="s">
        <v>125</v>
      </c>
      <c r="E310" s="141" t="s">
        <v>3687</v>
      </c>
      <c r="F310" s="141" t="s">
        <v>3688</v>
      </c>
      <c r="G310" s="142" t="s">
        <v>3691</v>
      </c>
      <c r="H310" s="147" t="s">
        <v>3692</v>
      </c>
      <c r="I310" s="142" t="s">
        <v>136</v>
      </c>
      <c r="J310" s="142" t="s">
        <v>3695</v>
      </c>
      <c r="K310" s="141" t="s">
        <v>7449</v>
      </c>
      <c r="L310" s="141">
        <v>79553844</v>
      </c>
      <c r="M310" s="141" t="s">
        <v>145</v>
      </c>
      <c r="N310" s="143">
        <v>46038</v>
      </c>
      <c r="O310" s="143">
        <v>46038</v>
      </c>
      <c r="P310" s="144">
        <v>127974000</v>
      </c>
      <c r="Q310" s="141"/>
      <c r="R310" s="141"/>
      <c r="S310" s="141"/>
      <c r="T310" s="141"/>
      <c r="U310" s="141"/>
      <c r="V310" s="172"/>
      <c r="W310" s="146"/>
      <c r="X310" s="146"/>
      <c r="Y310" s="146"/>
      <c r="Z310" s="146"/>
      <c r="AA310" s="146"/>
      <c r="AB310" s="146"/>
      <c r="AC310" s="146"/>
      <c r="AD310" s="146"/>
      <c r="AE310" s="146"/>
      <c r="AF310" s="146"/>
      <c r="AG310" s="146"/>
    </row>
    <row r="311" spans="1:33" ht="30" customHeight="1">
      <c r="A311" s="131" t="s">
        <v>2064</v>
      </c>
      <c r="B311" s="139">
        <v>2026</v>
      </c>
      <c r="C311" s="141" t="s">
        <v>3700</v>
      </c>
      <c r="D311" s="142" t="s">
        <v>125</v>
      </c>
      <c r="E311" s="141" t="s">
        <v>3701</v>
      </c>
      <c r="F311" s="141" t="s">
        <v>3702</v>
      </c>
      <c r="G311" s="142" t="s">
        <v>3705</v>
      </c>
      <c r="H311" s="147" t="s">
        <v>3706</v>
      </c>
      <c r="I311" s="142" t="s">
        <v>136</v>
      </c>
      <c r="J311" s="142" t="s">
        <v>3709</v>
      </c>
      <c r="K311" s="141" t="s">
        <v>7449</v>
      </c>
      <c r="L311" s="141">
        <v>1136888268</v>
      </c>
      <c r="M311" s="142" t="s">
        <v>3712</v>
      </c>
      <c r="N311" s="143">
        <v>46043</v>
      </c>
      <c r="O311" s="143">
        <v>46044</v>
      </c>
      <c r="P311" s="144">
        <v>50400000</v>
      </c>
      <c r="Q311" s="141"/>
      <c r="R311" s="141"/>
      <c r="S311" s="141"/>
      <c r="T311" s="141"/>
      <c r="U311" s="141"/>
      <c r="V311" s="172"/>
      <c r="W311" s="146"/>
      <c r="X311" s="146"/>
      <c r="Y311" s="146"/>
      <c r="Z311" s="146"/>
      <c r="AA311" s="146"/>
      <c r="AB311" s="146"/>
      <c r="AC311" s="146"/>
      <c r="AD311" s="146"/>
      <c r="AE311" s="146"/>
      <c r="AF311" s="146"/>
      <c r="AG311" s="146"/>
    </row>
    <row r="312" spans="1:33" ht="30" customHeight="1">
      <c r="A312" s="131" t="s">
        <v>2064</v>
      </c>
      <c r="B312" s="139">
        <v>2026</v>
      </c>
      <c r="C312" s="141" t="s">
        <v>3716</v>
      </c>
      <c r="D312" s="142" t="s">
        <v>125</v>
      </c>
      <c r="E312" s="141" t="s">
        <v>3717</v>
      </c>
      <c r="F312" s="141" t="s">
        <v>3718</v>
      </c>
      <c r="G312" s="142" t="s">
        <v>3721</v>
      </c>
      <c r="H312" s="147" t="s">
        <v>3722</v>
      </c>
      <c r="I312" s="142" t="s">
        <v>136</v>
      </c>
      <c r="J312" s="142" t="s">
        <v>3725</v>
      </c>
      <c r="K312" s="141" t="s">
        <v>7449</v>
      </c>
      <c r="L312" s="141">
        <v>1080934931</v>
      </c>
      <c r="M312" s="142" t="s">
        <v>3712</v>
      </c>
      <c r="N312" s="143">
        <v>46038</v>
      </c>
      <c r="O312" s="143">
        <v>46038</v>
      </c>
      <c r="P312" s="144">
        <v>63352000</v>
      </c>
      <c r="Q312" s="141"/>
      <c r="R312" s="141"/>
      <c r="S312" s="141"/>
      <c r="T312" s="141"/>
      <c r="U312" s="141"/>
      <c r="V312" s="172"/>
      <c r="W312" s="146"/>
      <c r="X312" s="146"/>
      <c r="Y312" s="146"/>
      <c r="Z312" s="146"/>
      <c r="AA312" s="146"/>
      <c r="AB312" s="146"/>
      <c r="AC312" s="146"/>
      <c r="AD312" s="146"/>
      <c r="AE312" s="146"/>
      <c r="AF312" s="146"/>
      <c r="AG312" s="146"/>
    </row>
    <row r="313" spans="1:33" ht="30" customHeight="1">
      <c r="A313" s="131" t="s">
        <v>2064</v>
      </c>
      <c r="B313" s="139">
        <v>2026</v>
      </c>
      <c r="C313" s="141" t="s">
        <v>3730</v>
      </c>
      <c r="D313" s="142" t="s">
        <v>125</v>
      </c>
      <c r="E313" s="141" t="s">
        <v>3717</v>
      </c>
      <c r="F313" s="141" t="s">
        <v>3731</v>
      </c>
      <c r="G313" s="142" t="s">
        <v>3734</v>
      </c>
      <c r="H313" s="147" t="s">
        <v>3722</v>
      </c>
      <c r="I313" s="142" t="s">
        <v>136</v>
      </c>
      <c r="J313" s="142" t="s">
        <v>3725</v>
      </c>
      <c r="K313" s="141" t="s">
        <v>7449</v>
      </c>
      <c r="L313" s="141">
        <v>1019136929</v>
      </c>
      <c r="M313" s="142" t="s">
        <v>3712</v>
      </c>
      <c r="N313" s="143">
        <v>46038</v>
      </c>
      <c r="O313" s="143">
        <v>46038</v>
      </c>
      <c r="P313" s="144">
        <v>63352000</v>
      </c>
      <c r="Q313" s="141"/>
      <c r="R313" s="141"/>
      <c r="S313" s="141"/>
      <c r="T313" s="141"/>
      <c r="U313" s="141"/>
      <c r="V313" s="172"/>
      <c r="W313" s="146"/>
      <c r="X313" s="146"/>
      <c r="Y313" s="146"/>
      <c r="Z313" s="146"/>
      <c r="AA313" s="146"/>
      <c r="AB313" s="146"/>
      <c r="AC313" s="146"/>
      <c r="AD313" s="146"/>
      <c r="AE313" s="146"/>
      <c r="AF313" s="146"/>
      <c r="AG313" s="146"/>
    </row>
    <row r="314" spans="1:33" ht="30" customHeight="1">
      <c r="A314" s="131" t="s">
        <v>2064</v>
      </c>
      <c r="B314" s="139">
        <v>2026</v>
      </c>
      <c r="C314" s="141" t="s">
        <v>3739</v>
      </c>
      <c r="D314" s="142" t="s">
        <v>125</v>
      </c>
      <c r="E314" s="141" t="s">
        <v>3740</v>
      </c>
      <c r="F314" s="141" t="s">
        <v>3741</v>
      </c>
      <c r="G314" s="142" t="s">
        <v>3744</v>
      </c>
      <c r="H314" s="147" t="s">
        <v>3745</v>
      </c>
      <c r="I314" s="142" t="s">
        <v>460</v>
      </c>
      <c r="J314" s="142" t="s">
        <v>3748</v>
      </c>
      <c r="K314" s="141" t="s">
        <v>7449</v>
      </c>
      <c r="L314" s="141">
        <v>1016945159</v>
      </c>
      <c r="M314" s="142" t="s">
        <v>3712</v>
      </c>
      <c r="N314" s="143">
        <v>46031</v>
      </c>
      <c r="O314" s="143">
        <v>46031</v>
      </c>
      <c r="P314" s="144">
        <v>17000000</v>
      </c>
      <c r="Q314" s="141"/>
      <c r="R314" s="141"/>
      <c r="S314" s="141"/>
      <c r="T314" s="141"/>
      <c r="U314" s="141"/>
      <c r="V314" s="172"/>
      <c r="W314" s="146"/>
      <c r="X314" s="146"/>
      <c r="Y314" s="146"/>
      <c r="Z314" s="146"/>
      <c r="AA314" s="146"/>
      <c r="AB314" s="146"/>
      <c r="AC314" s="146"/>
      <c r="AD314" s="146"/>
      <c r="AE314" s="146"/>
      <c r="AF314" s="146"/>
      <c r="AG314" s="146"/>
    </row>
    <row r="315" spans="1:33" ht="30" customHeight="1">
      <c r="A315" s="131" t="s">
        <v>2064</v>
      </c>
      <c r="B315" s="139">
        <v>2026</v>
      </c>
      <c r="C315" s="141" t="s">
        <v>3754</v>
      </c>
      <c r="D315" s="142" t="s">
        <v>125</v>
      </c>
      <c r="E315" s="141" t="s">
        <v>3740</v>
      </c>
      <c r="F315" s="141" t="s">
        <v>3755</v>
      </c>
      <c r="G315" s="142" t="s">
        <v>3758</v>
      </c>
      <c r="H315" s="147" t="s">
        <v>3745</v>
      </c>
      <c r="I315" s="142" t="s">
        <v>460</v>
      </c>
      <c r="J315" s="142" t="s">
        <v>3760</v>
      </c>
      <c r="K315" s="141" t="s">
        <v>7449</v>
      </c>
      <c r="L315" s="141">
        <v>1233904720</v>
      </c>
      <c r="M315" s="142" t="s">
        <v>3712</v>
      </c>
      <c r="N315" s="143">
        <v>46031</v>
      </c>
      <c r="O315" s="143">
        <v>46031</v>
      </c>
      <c r="P315" s="144">
        <v>17000000</v>
      </c>
      <c r="Q315" s="141"/>
      <c r="R315" s="141"/>
      <c r="S315" s="141"/>
      <c r="T315" s="141"/>
      <c r="U315" s="141"/>
      <c r="V315" s="172"/>
      <c r="W315" s="146"/>
      <c r="X315" s="146"/>
      <c r="Y315" s="146"/>
      <c r="Z315" s="146"/>
      <c r="AA315" s="146"/>
      <c r="AB315" s="146"/>
      <c r="AC315" s="146"/>
      <c r="AD315" s="146"/>
      <c r="AE315" s="146"/>
      <c r="AF315" s="146"/>
      <c r="AG315" s="146"/>
    </row>
    <row r="316" spans="1:33" ht="30" customHeight="1">
      <c r="A316" s="131" t="s">
        <v>2064</v>
      </c>
      <c r="B316" s="139">
        <v>2026</v>
      </c>
      <c r="C316" s="141" t="s">
        <v>3764</v>
      </c>
      <c r="D316" s="142" t="s">
        <v>125</v>
      </c>
      <c r="E316" s="141" t="s">
        <v>3740</v>
      </c>
      <c r="F316" s="141" t="s">
        <v>3765</v>
      </c>
      <c r="G316" s="142" t="s">
        <v>3768</v>
      </c>
      <c r="H316" s="147" t="s">
        <v>3745</v>
      </c>
      <c r="I316" s="142" t="s">
        <v>460</v>
      </c>
      <c r="J316" s="142" t="s">
        <v>3760</v>
      </c>
      <c r="K316" s="141" t="s">
        <v>7449</v>
      </c>
      <c r="L316" s="141">
        <v>1014480001</v>
      </c>
      <c r="M316" s="142" t="s">
        <v>3712</v>
      </c>
      <c r="N316" s="143">
        <v>46031</v>
      </c>
      <c r="O316" s="143">
        <v>46031</v>
      </c>
      <c r="P316" s="144">
        <v>17000000</v>
      </c>
      <c r="Q316" s="141"/>
      <c r="R316" s="141"/>
      <c r="S316" s="141"/>
      <c r="T316" s="141"/>
      <c r="U316" s="141"/>
      <c r="V316" s="172"/>
      <c r="W316" s="146"/>
      <c r="X316" s="146"/>
      <c r="Y316" s="146"/>
      <c r="Z316" s="146"/>
      <c r="AA316" s="146"/>
      <c r="AB316" s="146"/>
      <c r="AC316" s="146"/>
      <c r="AD316" s="146"/>
      <c r="AE316" s="146"/>
      <c r="AF316" s="146"/>
      <c r="AG316" s="146"/>
    </row>
    <row r="317" spans="1:33" ht="30" customHeight="1">
      <c r="A317" s="131" t="s">
        <v>2064</v>
      </c>
      <c r="B317" s="139">
        <v>2026</v>
      </c>
      <c r="C317" s="141" t="s">
        <v>3772</v>
      </c>
      <c r="D317" s="142" t="s">
        <v>125</v>
      </c>
      <c r="E317" s="141" t="s">
        <v>3740</v>
      </c>
      <c r="F317" s="141" t="s">
        <v>3773</v>
      </c>
      <c r="G317" s="142" t="s">
        <v>3776</v>
      </c>
      <c r="H317" s="147" t="s">
        <v>3745</v>
      </c>
      <c r="I317" s="142" t="s">
        <v>460</v>
      </c>
      <c r="J317" s="142" t="s">
        <v>3778</v>
      </c>
      <c r="K317" s="141" t="s">
        <v>7449</v>
      </c>
      <c r="L317" s="141">
        <v>1031806725</v>
      </c>
      <c r="M317" s="142" t="s">
        <v>3712</v>
      </c>
      <c r="N317" s="143">
        <v>46031</v>
      </c>
      <c r="O317" s="143">
        <v>46031</v>
      </c>
      <c r="P317" s="144">
        <v>17000000</v>
      </c>
      <c r="Q317" s="141"/>
      <c r="R317" s="141"/>
      <c r="S317" s="141"/>
      <c r="T317" s="141"/>
      <c r="U317" s="141"/>
      <c r="V317" s="172"/>
      <c r="W317" s="146"/>
      <c r="X317" s="146"/>
      <c r="Y317" s="146"/>
      <c r="Z317" s="146"/>
      <c r="AA317" s="146"/>
      <c r="AB317" s="146"/>
      <c r="AC317" s="146"/>
      <c r="AD317" s="146"/>
      <c r="AE317" s="146"/>
      <c r="AF317" s="146"/>
      <c r="AG317" s="146"/>
    </row>
    <row r="318" spans="1:33" ht="30" customHeight="1">
      <c r="A318" s="131" t="s">
        <v>2064</v>
      </c>
      <c r="B318" s="139">
        <v>2026</v>
      </c>
      <c r="C318" s="141" t="s">
        <v>3781</v>
      </c>
      <c r="D318" s="142" t="s">
        <v>125</v>
      </c>
      <c r="E318" s="141" t="s">
        <v>3740</v>
      </c>
      <c r="F318" s="141" t="s">
        <v>3782</v>
      </c>
      <c r="G318" s="142" t="s">
        <v>3785</v>
      </c>
      <c r="H318" s="147" t="s">
        <v>3745</v>
      </c>
      <c r="I318" s="142" t="s">
        <v>460</v>
      </c>
      <c r="J318" s="142" t="s">
        <v>3778</v>
      </c>
      <c r="K318" s="141" t="s">
        <v>7449</v>
      </c>
      <c r="L318" s="141">
        <v>1031650224</v>
      </c>
      <c r="M318" s="142" t="s">
        <v>3712</v>
      </c>
      <c r="N318" s="143">
        <v>46031</v>
      </c>
      <c r="O318" s="143">
        <v>46031</v>
      </c>
      <c r="P318" s="144">
        <v>17000000</v>
      </c>
      <c r="Q318" s="141"/>
      <c r="R318" s="141"/>
      <c r="S318" s="141"/>
      <c r="T318" s="141"/>
      <c r="U318" s="141"/>
      <c r="V318" s="172"/>
      <c r="W318" s="146"/>
      <c r="X318" s="146"/>
      <c r="Y318" s="146"/>
      <c r="Z318" s="146"/>
      <c r="AA318" s="146"/>
      <c r="AB318" s="146"/>
      <c r="AC318" s="146"/>
      <c r="AD318" s="146"/>
      <c r="AE318" s="146"/>
      <c r="AF318" s="146"/>
      <c r="AG318" s="146"/>
    </row>
    <row r="319" spans="1:33" ht="30" customHeight="1">
      <c r="A319" s="131" t="s">
        <v>2064</v>
      </c>
      <c r="B319" s="139">
        <v>2026</v>
      </c>
      <c r="C319" s="141" t="s">
        <v>3790</v>
      </c>
      <c r="D319" s="142" t="s">
        <v>125</v>
      </c>
      <c r="E319" s="141" t="s">
        <v>3740</v>
      </c>
      <c r="F319" s="141" t="s">
        <v>3791</v>
      </c>
      <c r="G319" s="142" t="s">
        <v>3794</v>
      </c>
      <c r="H319" s="147" t="s">
        <v>3745</v>
      </c>
      <c r="I319" s="142" t="s">
        <v>460</v>
      </c>
      <c r="J319" s="142" t="s">
        <v>3778</v>
      </c>
      <c r="K319" s="141" t="s">
        <v>7449</v>
      </c>
      <c r="L319" s="141">
        <v>1117019360</v>
      </c>
      <c r="M319" s="142" t="s">
        <v>3712</v>
      </c>
      <c r="N319" s="143">
        <v>46031</v>
      </c>
      <c r="O319" s="143">
        <v>46031</v>
      </c>
      <c r="P319" s="144">
        <v>17000000</v>
      </c>
      <c r="Q319" s="141"/>
      <c r="R319" s="141"/>
      <c r="S319" s="141"/>
      <c r="T319" s="141"/>
      <c r="U319" s="141"/>
      <c r="V319" s="172"/>
      <c r="W319" s="146"/>
      <c r="X319" s="146"/>
      <c r="Y319" s="146"/>
      <c r="Z319" s="146"/>
      <c r="AA319" s="146"/>
      <c r="AB319" s="146"/>
      <c r="AC319" s="146"/>
      <c r="AD319" s="146"/>
      <c r="AE319" s="146"/>
      <c r="AF319" s="146"/>
      <c r="AG319" s="146"/>
    </row>
    <row r="320" spans="1:33" ht="30" customHeight="1">
      <c r="A320" s="131" t="s">
        <v>2064</v>
      </c>
      <c r="B320" s="139">
        <v>2026</v>
      </c>
      <c r="C320" s="141" t="s">
        <v>3799</v>
      </c>
      <c r="D320" s="142" t="s">
        <v>125</v>
      </c>
      <c r="E320" s="141" t="s">
        <v>3740</v>
      </c>
      <c r="F320" s="141" t="s">
        <v>3800</v>
      </c>
      <c r="G320" s="142" t="s">
        <v>3803</v>
      </c>
      <c r="H320" s="147" t="s">
        <v>3745</v>
      </c>
      <c r="I320" s="142" t="s">
        <v>460</v>
      </c>
      <c r="J320" s="142" t="s">
        <v>3778</v>
      </c>
      <c r="K320" s="141" t="s">
        <v>7449</v>
      </c>
      <c r="L320" s="141">
        <v>1028660673</v>
      </c>
      <c r="M320" s="142" t="s">
        <v>3712</v>
      </c>
      <c r="N320" s="143">
        <v>46031</v>
      </c>
      <c r="O320" s="143">
        <v>46031</v>
      </c>
      <c r="P320" s="144">
        <v>17000000</v>
      </c>
      <c r="Q320" s="141"/>
      <c r="R320" s="141"/>
      <c r="S320" s="141"/>
      <c r="T320" s="141"/>
      <c r="U320" s="141"/>
      <c r="V320" s="172"/>
      <c r="W320" s="146"/>
      <c r="X320" s="146"/>
      <c r="Y320" s="146"/>
      <c r="Z320" s="146"/>
      <c r="AA320" s="146"/>
      <c r="AB320" s="146"/>
      <c r="AC320" s="146"/>
      <c r="AD320" s="146"/>
      <c r="AE320" s="146"/>
      <c r="AF320" s="146"/>
      <c r="AG320" s="146"/>
    </row>
    <row r="321" spans="1:33" ht="30" customHeight="1">
      <c r="A321" s="131" t="s">
        <v>2064</v>
      </c>
      <c r="B321" s="139">
        <v>2026</v>
      </c>
      <c r="C321" s="141" t="s">
        <v>3807</v>
      </c>
      <c r="D321" s="142" t="s">
        <v>125</v>
      </c>
      <c r="E321" s="141" t="s">
        <v>3740</v>
      </c>
      <c r="F321" s="141" t="s">
        <v>3808</v>
      </c>
      <c r="G321" s="142" t="s">
        <v>3811</v>
      </c>
      <c r="H321" s="147" t="s">
        <v>3745</v>
      </c>
      <c r="I321" s="142" t="s">
        <v>460</v>
      </c>
      <c r="J321" s="142" t="s">
        <v>3778</v>
      </c>
      <c r="K321" s="141" t="s">
        <v>7449</v>
      </c>
      <c r="L321" s="141">
        <v>1030540337</v>
      </c>
      <c r="M321" s="142" t="s">
        <v>3712</v>
      </c>
      <c r="N321" s="143">
        <v>46031</v>
      </c>
      <c r="O321" s="143">
        <v>46031</v>
      </c>
      <c r="P321" s="144">
        <v>17000000</v>
      </c>
      <c r="Q321" s="141"/>
      <c r="R321" s="141"/>
      <c r="S321" s="141"/>
      <c r="T321" s="141"/>
      <c r="U321" s="141"/>
      <c r="V321" s="172"/>
      <c r="W321" s="146"/>
      <c r="X321" s="146"/>
      <c r="Y321" s="146"/>
      <c r="Z321" s="146"/>
      <c r="AA321" s="146"/>
      <c r="AB321" s="146"/>
      <c r="AC321" s="146"/>
      <c r="AD321" s="146"/>
      <c r="AE321" s="146"/>
      <c r="AF321" s="146"/>
      <c r="AG321" s="146"/>
    </row>
    <row r="322" spans="1:33" ht="30" customHeight="1">
      <c r="A322" s="131" t="s">
        <v>2064</v>
      </c>
      <c r="B322" s="139">
        <v>2026</v>
      </c>
      <c r="C322" s="141" t="s">
        <v>3816</v>
      </c>
      <c r="D322" s="142" t="s">
        <v>125</v>
      </c>
      <c r="E322" s="141" t="s">
        <v>3740</v>
      </c>
      <c r="F322" s="141" t="s">
        <v>3817</v>
      </c>
      <c r="G322" s="142" t="s">
        <v>3820</v>
      </c>
      <c r="H322" s="147" t="s">
        <v>3745</v>
      </c>
      <c r="I322" s="142" t="s">
        <v>460</v>
      </c>
      <c r="J322" s="142" t="s">
        <v>3778</v>
      </c>
      <c r="K322" s="141" t="s">
        <v>7449</v>
      </c>
      <c r="L322" s="141">
        <v>1233911424</v>
      </c>
      <c r="M322" s="142" t="s">
        <v>3712</v>
      </c>
      <c r="N322" s="143">
        <v>46031</v>
      </c>
      <c r="O322" s="143">
        <v>46031</v>
      </c>
      <c r="P322" s="144">
        <v>17000000</v>
      </c>
      <c r="Q322" s="141"/>
      <c r="R322" s="141"/>
      <c r="S322" s="141"/>
      <c r="T322" s="141"/>
      <c r="U322" s="141"/>
      <c r="V322" s="172"/>
      <c r="W322" s="146"/>
      <c r="X322" s="146"/>
      <c r="Y322" s="146"/>
      <c r="Z322" s="146"/>
      <c r="AA322" s="146"/>
      <c r="AB322" s="146"/>
      <c r="AC322" s="146"/>
      <c r="AD322" s="146"/>
      <c r="AE322" s="146"/>
      <c r="AF322" s="146"/>
      <c r="AG322" s="146"/>
    </row>
    <row r="323" spans="1:33" ht="30" customHeight="1">
      <c r="A323" s="131" t="s">
        <v>2064</v>
      </c>
      <c r="B323" s="139">
        <v>2026</v>
      </c>
      <c r="C323" s="141" t="s">
        <v>3825</v>
      </c>
      <c r="D323" s="142" t="s">
        <v>125</v>
      </c>
      <c r="E323" s="141" t="s">
        <v>3740</v>
      </c>
      <c r="F323" s="141" t="s">
        <v>3826</v>
      </c>
      <c r="G323" s="142" t="s">
        <v>3829</v>
      </c>
      <c r="H323" s="147" t="s">
        <v>3745</v>
      </c>
      <c r="I323" s="142" t="s">
        <v>460</v>
      </c>
      <c r="J323" s="142" t="s">
        <v>3778</v>
      </c>
      <c r="K323" s="141" t="s">
        <v>7449</v>
      </c>
      <c r="L323" s="141">
        <v>80250350</v>
      </c>
      <c r="M323" s="142" t="s">
        <v>3712</v>
      </c>
      <c r="N323" s="143">
        <v>46031</v>
      </c>
      <c r="O323" s="143">
        <v>46031</v>
      </c>
      <c r="P323" s="144">
        <v>17000000</v>
      </c>
      <c r="Q323" s="141"/>
      <c r="R323" s="141"/>
      <c r="S323" s="141"/>
      <c r="T323" s="141"/>
      <c r="U323" s="141"/>
      <c r="V323" s="172"/>
      <c r="W323" s="146"/>
      <c r="X323" s="146"/>
      <c r="Y323" s="146"/>
      <c r="Z323" s="146"/>
      <c r="AA323" s="146"/>
      <c r="AB323" s="146"/>
      <c r="AC323" s="146"/>
      <c r="AD323" s="146"/>
      <c r="AE323" s="146"/>
      <c r="AF323" s="146"/>
      <c r="AG323" s="146"/>
    </row>
    <row r="324" spans="1:33" ht="30" customHeight="1">
      <c r="A324" s="131" t="s">
        <v>2064</v>
      </c>
      <c r="B324" s="139">
        <v>2026</v>
      </c>
      <c r="C324" s="141" t="s">
        <v>3835</v>
      </c>
      <c r="D324" s="142" t="s">
        <v>125</v>
      </c>
      <c r="E324" s="141" t="s">
        <v>3836</v>
      </c>
      <c r="F324" s="141" t="s">
        <v>3837</v>
      </c>
      <c r="G324" s="142" t="s">
        <v>3840</v>
      </c>
      <c r="H324" s="147" t="s">
        <v>3841</v>
      </c>
      <c r="I324" s="142" t="s">
        <v>460</v>
      </c>
      <c r="J324" s="142" t="s">
        <v>3778</v>
      </c>
      <c r="K324" s="141" t="s">
        <v>7449</v>
      </c>
      <c r="L324" s="141">
        <v>1019130103</v>
      </c>
      <c r="M324" s="142" t="s">
        <v>3712</v>
      </c>
      <c r="N324" s="143">
        <v>46031</v>
      </c>
      <c r="O324" s="143">
        <v>46031</v>
      </c>
      <c r="P324" s="144">
        <v>24520000</v>
      </c>
      <c r="Q324" s="141"/>
      <c r="R324" s="141"/>
      <c r="S324" s="141"/>
      <c r="T324" s="141"/>
      <c r="U324" s="141"/>
      <c r="V324" s="172"/>
      <c r="W324" s="146"/>
      <c r="X324" s="146"/>
      <c r="Y324" s="146"/>
      <c r="Z324" s="146"/>
      <c r="AA324" s="146"/>
      <c r="AB324" s="146"/>
      <c r="AC324" s="146"/>
      <c r="AD324" s="146"/>
      <c r="AE324" s="146"/>
      <c r="AF324" s="146"/>
      <c r="AG324" s="146"/>
    </row>
    <row r="325" spans="1:33" ht="30" customHeight="1">
      <c r="A325" s="131" t="s">
        <v>2064</v>
      </c>
      <c r="B325" s="139">
        <v>2026</v>
      </c>
      <c r="C325" s="141" t="s">
        <v>3847</v>
      </c>
      <c r="D325" s="142" t="s">
        <v>125</v>
      </c>
      <c r="E325" s="141" t="s">
        <v>3836</v>
      </c>
      <c r="F325" s="141" t="s">
        <v>3848</v>
      </c>
      <c r="G325" s="142" t="s">
        <v>3851</v>
      </c>
      <c r="H325" s="147" t="s">
        <v>3841</v>
      </c>
      <c r="I325" s="142" t="s">
        <v>460</v>
      </c>
      <c r="J325" s="142" t="s">
        <v>3778</v>
      </c>
      <c r="K325" s="141" t="s">
        <v>7449</v>
      </c>
      <c r="L325" s="141">
        <v>1019081112</v>
      </c>
      <c r="M325" s="142" t="s">
        <v>3712</v>
      </c>
      <c r="N325" s="143">
        <v>46031</v>
      </c>
      <c r="O325" s="143">
        <v>46031</v>
      </c>
      <c r="P325" s="144">
        <v>24520000</v>
      </c>
      <c r="Q325" s="141"/>
      <c r="R325" s="141"/>
      <c r="S325" s="141"/>
      <c r="T325" s="141"/>
      <c r="U325" s="141"/>
      <c r="V325" s="172"/>
      <c r="W325" s="146"/>
      <c r="X325" s="146"/>
      <c r="Y325" s="146"/>
      <c r="Z325" s="146"/>
      <c r="AA325" s="146"/>
      <c r="AB325" s="146"/>
      <c r="AC325" s="146"/>
      <c r="AD325" s="146"/>
      <c r="AE325" s="146"/>
      <c r="AF325" s="146"/>
      <c r="AG325" s="146"/>
    </row>
    <row r="326" spans="1:33" ht="30" customHeight="1">
      <c r="A326" s="131" t="s">
        <v>2064</v>
      </c>
      <c r="B326" s="139">
        <v>2026</v>
      </c>
      <c r="C326" s="141" t="s">
        <v>3856</v>
      </c>
      <c r="D326" s="142" t="s">
        <v>125</v>
      </c>
      <c r="E326" s="141" t="s">
        <v>3836</v>
      </c>
      <c r="F326" s="141" t="s">
        <v>3857</v>
      </c>
      <c r="G326" s="142" t="s">
        <v>3860</v>
      </c>
      <c r="H326" s="147" t="s">
        <v>3841</v>
      </c>
      <c r="I326" s="142" t="s">
        <v>460</v>
      </c>
      <c r="J326" s="142" t="s">
        <v>3778</v>
      </c>
      <c r="K326" s="141" t="s">
        <v>7449</v>
      </c>
      <c r="L326" s="141">
        <v>79573265</v>
      </c>
      <c r="M326" s="142" t="s">
        <v>3712</v>
      </c>
      <c r="N326" s="143">
        <v>46031</v>
      </c>
      <c r="O326" s="143">
        <v>46031</v>
      </c>
      <c r="P326" s="144">
        <v>24520000</v>
      </c>
      <c r="Q326" s="141"/>
      <c r="R326" s="141"/>
      <c r="S326" s="141"/>
      <c r="T326" s="141"/>
      <c r="U326" s="141"/>
      <c r="V326" s="172"/>
      <c r="W326" s="146"/>
      <c r="X326" s="146"/>
      <c r="Y326" s="146"/>
      <c r="Z326" s="146"/>
      <c r="AA326" s="146"/>
      <c r="AB326" s="146"/>
      <c r="AC326" s="146"/>
      <c r="AD326" s="146"/>
      <c r="AE326" s="146"/>
      <c r="AF326" s="146"/>
      <c r="AG326" s="146"/>
    </row>
    <row r="327" spans="1:33" ht="30" customHeight="1">
      <c r="A327" s="131" t="s">
        <v>2064</v>
      </c>
      <c r="B327" s="139">
        <v>2026</v>
      </c>
      <c r="C327" s="141" t="s">
        <v>3868</v>
      </c>
      <c r="D327" s="142" t="s">
        <v>125</v>
      </c>
      <c r="E327" s="141" t="s">
        <v>3836</v>
      </c>
      <c r="F327" s="141" t="s">
        <v>3869</v>
      </c>
      <c r="G327" s="142" t="s">
        <v>3872</v>
      </c>
      <c r="H327" s="147" t="s">
        <v>3841</v>
      </c>
      <c r="I327" s="142" t="s">
        <v>460</v>
      </c>
      <c r="J327" s="142" t="s">
        <v>3778</v>
      </c>
      <c r="K327" s="141" t="s">
        <v>7449</v>
      </c>
      <c r="L327" s="141">
        <v>1019028360</v>
      </c>
      <c r="M327" s="142" t="s">
        <v>3712</v>
      </c>
      <c r="N327" s="143">
        <v>46031</v>
      </c>
      <c r="O327" s="143">
        <v>46031</v>
      </c>
      <c r="P327" s="144">
        <v>24520000</v>
      </c>
      <c r="Q327" s="141"/>
      <c r="R327" s="141"/>
      <c r="S327" s="141"/>
      <c r="T327" s="141"/>
      <c r="U327" s="141"/>
      <c r="V327" s="172"/>
      <c r="W327" s="146"/>
      <c r="X327" s="146"/>
      <c r="Y327" s="146"/>
      <c r="Z327" s="146"/>
      <c r="AA327" s="146"/>
      <c r="AB327" s="146"/>
      <c r="AC327" s="146"/>
      <c r="AD327" s="146"/>
      <c r="AE327" s="146"/>
      <c r="AF327" s="146"/>
      <c r="AG327" s="146"/>
    </row>
    <row r="328" spans="1:33" ht="30" customHeight="1">
      <c r="A328" s="131" t="s">
        <v>2064</v>
      </c>
      <c r="B328" s="139">
        <v>2026</v>
      </c>
      <c r="C328" s="141" t="s">
        <v>3877</v>
      </c>
      <c r="D328" s="142" t="s">
        <v>125</v>
      </c>
      <c r="E328" s="141" t="s">
        <v>3836</v>
      </c>
      <c r="F328" s="141" t="s">
        <v>3878</v>
      </c>
      <c r="G328" s="142" t="s">
        <v>3881</v>
      </c>
      <c r="H328" s="147" t="s">
        <v>3841</v>
      </c>
      <c r="I328" s="142" t="s">
        <v>460</v>
      </c>
      <c r="J328" s="142" t="s">
        <v>3778</v>
      </c>
      <c r="K328" s="141" t="s">
        <v>7449</v>
      </c>
      <c r="L328" s="141">
        <v>1001196773</v>
      </c>
      <c r="M328" s="142" t="s">
        <v>3712</v>
      </c>
      <c r="N328" s="143">
        <v>46031</v>
      </c>
      <c r="O328" s="143">
        <v>46031</v>
      </c>
      <c r="P328" s="144">
        <v>24520000</v>
      </c>
      <c r="Q328" s="141"/>
      <c r="R328" s="141"/>
      <c r="S328" s="141"/>
      <c r="T328" s="141"/>
      <c r="U328" s="141"/>
      <c r="V328" s="172"/>
      <c r="W328" s="146"/>
      <c r="X328" s="146"/>
      <c r="Y328" s="146"/>
      <c r="Z328" s="146"/>
      <c r="AA328" s="146"/>
      <c r="AB328" s="146"/>
      <c r="AC328" s="146"/>
      <c r="AD328" s="146"/>
      <c r="AE328" s="146"/>
      <c r="AF328" s="146"/>
      <c r="AG328" s="146"/>
    </row>
    <row r="329" spans="1:33" ht="30" customHeight="1">
      <c r="A329" s="131" t="s">
        <v>2064</v>
      </c>
      <c r="B329" s="139">
        <v>2026</v>
      </c>
      <c r="C329" s="141" t="s">
        <v>3885</v>
      </c>
      <c r="D329" s="142" t="s">
        <v>125</v>
      </c>
      <c r="E329" s="141" t="s">
        <v>3836</v>
      </c>
      <c r="F329" s="141" t="s">
        <v>3886</v>
      </c>
      <c r="G329" s="142" t="s">
        <v>3889</v>
      </c>
      <c r="H329" s="147" t="s">
        <v>3841</v>
      </c>
      <c r="I329" s="142" t="s">
        <v>460</v>
      </c>
      <c r="J329" s="142" t="s">
        <v>3778</v>
      </c>
      <c r="K329" s="141" t="s">
        <v>7449</v>
      </c>
      <c r="L329" s="141">
        <v>1000575275</v>
      </c>
      <c r="M329" s="142" t="s">
        <v>3712</v>
      </c>
      <c r="N329" s="143">
        <v>46031</v>
      </c>
      <c r="O329" s="143">
        <v>46031</v>
      </c>
      <c r="P329" s="144">
        <v>24520000</v>
      </c>
      <c r="Q329" s="141"/>
      <c r="R329" s="141"/>
      <c r="S329" s="141"/>
      <c r="T329" s="141"/>
      <c r="U329" s="141"/>
      <c r="V329" s="172"/>
      <c r="W329" s="146"/>
      <c r="X329" s="146"/>
      <c r="Y329" s="146"/>
      <c r="Z329" s="146"/>
      <c r="AA329" s="146"/>
      <c r="AB329" s="146"/>
      <c r="AC329" s="146"/>
      <c r="AD329" s="146"/>
      <c r="AE329" s="146"/>
      <c r="AF329" s="146"/>
      <c r="AG329" s="146"/>
    </row>
    <row r="330" spans="1:33" ht="30" customHeight="1">
      <c r="A330" s="131" t="s">
        <v>2064</v>
      </c>
      <c r="B330" s="139">
        <v>2026</v>
      </c>
      <c r="C330" s="141" t="s">
        <v>3894</v>
      </c>
      <c r="D330" s="142" t="s">
        <v>125</v>
      </c>
      <c r="E330" s="141" t="s">
        <v>3836</v>
      </c>
      <c r="F330" s="141" t="s">
        <v>3895</v>
      </c>
      <c r="G330" s="142" t="s">
        <v>3898</v>
      </c>
      <c r="H330" s="147" t="s">
        <v>3841</v>
      </c>
      <c r="I330" s="142" t="s">
        <v>460</v>
      </c>
      <c r="J330" s="142" t="s">
        <v>3748</v>
      </c>
      <c r="K330" s="141" t="s">
        <v>7449</v>
      </c>
      <c r="L330" s="141">
        <v>1012445138</v>
      </c>
      <c r="M330" s="142" t="s">
        <v>3712</v>
      </c>
      <c r="N330" s="143">
        <v>46031</v>
      </c>
      <c r="O330" s="143">
        <v>46032</v>
      </c>
      <c r="P330" s="144">
        <v>24520000</v>
      </c>
      <c r="Q330" s="141"/>
      <c r="R330" s="141"/>
      <c r="S330" s="141"/>
      <c r="T330" s="141"/>
      <c r="U330" s="141"/>
      <c r="V330" s="172"/>
      <c r="W330" s="146"/>
      <c r="X330" s="146"/>
      <c r="Y330" s="146"/>
      <c r="Z330" s="146"/>
      <c r="AA330" s="146"/>
      <c r="AB330" s="146"/>
      <c r="AC330" s="146"/>
      <c r="AD330" s="146"/>
      <c r="AE330" s="146"/>
      <c r="AF330" s="146"/>
      <c r="AG330" s="146"/>
    </row>
    <row r="331" spans="1:33" ht="30" customHeight="1">
      <c r="A331" s="131" t="s">
        <v>2064</v>
      </c>
      <c r="B331" s="139">
        <v>2026</v>
      </c>
      <c r="C331" s="141" t="s">
        <v>3902</v>
      </c>
      <c r="D331" s="142" t="s">
        <v>125</v>
      </c>
      <c r="E331" s="141" t="s">
        <v>3836</v>
      </c>
      <c r="F331" s="141" t="s">
        <v>3903</v>
      </c>
      <c r="G331" s="142" t="s">
        <v>3906</v>
      </c>
      <c r="H331" s="147" t="s">
        <v>3841</v>
      </c>
      <c r="I331" s="142" t="s">
        <v>460</v>
      </c>
      <c r="J331" s="142" t="s">
        <v>3748</v>
      </c>
      <c r="K331" s="141" t="s">
        <v>7449</v>
      </c>
      <c r="L331" s="141">
        <v>1020781915</v>
      </c>
      <c r="M331" s="142" t="s">
        <v>3712</v>
      </c>
      <c r="N331" s="143">
        <v>46031</v>
      </c>
      <c r="O331" s="143">
        <v>46032</v>
      </c>
      <c r="P331" s="144">
        <v>24520000</v>
      </c>
      <c r="Q331" s="141"/>
      <c r="R331" s="141"/>
      <c r="S331" s="141"/>
      <c r="T331" s="141"/>
      <c r="U331" s="141"/>
      <c r="V331" s="172"/>
      <c r="W331" s="146"/>
      <c r="X331" s="146"/>
      <c r="Y331" s="146"/>
      <c r="Z331" s="146"/>
      <c r="AA331" s="146"/>
      <c r="AB331" s="146"/>
      <c r="AC331" s="146"/>
      <c r="AD331" s="146"/>
      <c r="AE331" s="146"/>
      <c r="AF331" s="146"/>
      <c r="AG331" s="146"/>
    </row>
    <row r="332" spans="1:33" ht="30" customHeight="1">
      <c r="A332" s="131" t="s">
        <v>2064</v>
      </c>
      <c r="B332" s="139">
        <v>2026</v>
      </c>
      <c r="C332" s="141" t="s">
        <v>3912</v>
      </c>
      <c r="D332" s="142" t="s">
        <v>125</v>
      </c>
      <c r="E332" s="141" t="s">
        <v>3836</v>
      </c>
      <c r="F332" s="141" t="s">
        <v>3913</v>
      </c>
      <c r="G332" s="142" t="s">
        <v>3916</v>
      </c>
      <c r="H332" s="147" t="s">
        <v>3841</v>
      </c>
      <c r="I332" s="142" t="s">
        <v>460</v>
      </c>
      <c r="J332" s="142" t="s">
        <v>3748</v>
      </c>
      <c r="K332" s="141" t="s">
        <v>7449</v>
      </c>
      <c r="L332" s="141">
        <v>1019109735</v>
      </c>
      <c r="M332" s="142" t="s">
        <v>3712</v>
      </c>
      <c r="N332" s="143">
        <v>46031</v>
      </c>
      <c r="O332" s="143">
        <v>46032</v>
      </c>
      <c r="P332" s="144">
        <v>24520000</v>
      </c>
      <c r="Q332" s="141"/>
      <c r="R332" s="141"/>
      <c r="S332" s="141"/>
      <c r="T332" s="141"/>
      <c r="U332" s="141"/>
      <c r="V332" s="172"/>
      <c r="W332" s="146"/>
      <c r="X332" s="146"/>
      <c r="Y332" s="146"/>
      <c r="Z332" s="146"/>
      <c r="AA332" s="146"/>
      <c r="AB332" s="146"/>
      <c r="AC332" s="146"/>
      <c r="AD332" s="146"/>
      <c r="AE332" s="146"/>
      <c r="AF332" s="146"/>
      <c r="AG332" s="146"/>
    </row>
    <row r="333" spans="1:33" ht="30" customHeight="1">
      <c r="A333" s="131" t="s">
        <v>2064</v>
      </c>
      <c r="B333" s="139">
        <v>2026</v>
      </c>
      <c r="C333" s="141" t="s">
        <v>3920</v>
      </c>
      <c r="D333" s="142" t="s">
        <v>125</v>
      </c>
      <c r="E333" s="141" t="s">
        <v>3836</v>
      </c>
      <c r="F333" s="141" t="s">
        <v>3921</v>
      </c>
      <c r="G333" s="142" t="s">
        <v>3924</v>
      </c>
      <c r="H333" s="147" t="s">
        <v>3841</v>
      </c>
      <c r="I333" s="142" t="s">
        <v>460</v>
      </c>
      <c r="J333" s="142" t="s">
        <v>3748</v>
      </c>
      <c r="K333" s="141" t="s">
        <v>7449</v>
      </c>
      <c r="L333" s="141">
        <v>52586736</v>
      </c>
      <c r="M333" s="142" t="s">
        <v>3712</v>
      </c>
      <c r="N333" s="143">
        <v>46031</v>
      </c>
      <c r="O333" s="143">
        <v>46032</v>
      </c>
      <c r="P333" s="144">
        <v>24520000</v>
      </c>
      <c r="Q333" s="141"/>
      <c r="R333" s="141"/>
      <c r="S333" s="141"/>
      <c r="T333" s="141"/>
      <c r="U333" s="141"/>
      <c r="V333" s="172"/>
      <c r="W333" s="146"/>
      <c r="X333" s="146"/>
      <c r="Y333" s="146"/>
      <c r="Z333" s="146"/>
      <c r="AA333" s="146"/>
      <c r="AB333" s="146"/>
      <c r="AC333" s="146"/>
      <c r="AD333" s="146"/>
      <c r="AE333" s="146"/>
      <c r="AF333" s="146"/>
      <c r="AG333" s="146"/>
    </row>
    <row r="334" spans="1:33" ht="30" customHeight="1">
      <c r="A334" s="131" t="s">
        <v>2064</v>
      </c>
      <c r="B334" s="139">
        <v>2026</v>
      </c>
      <c r="C334" s="141" t="s">
        <v>3928</v>
      </c>
      <c r="D334" s="142" t="s">
        <v>125</v>
      </c>
      <c r="E334" s="141" t="s">
        <v>3836</v>
      </c>
      <c r="F334" s="141" t="s">
        <v>3929</v>
      </c>
      <c r="G334" s="142" t="s">
        <v>3932</v>
      </c>
      <c r="H334" s="147" t="s">
        <v>3841</v>
      </c>
      <c r="I334" s="142" t="s">
        <v>460</v>
      </c>
      <c r="J334" s="142" t="s">
        <v>3748</v>
      </c>
      <c r="K334" s="141" t="s">
        <v>7449</v>
      </c>
      <c r="L334" s="141">
        <v>79620012</v>
      </c>
      <c r="M334" s="142" t="s">
        <v>3712</v>
      </c>
      <c r="N334" s="143">
        <v>46031</v>
      </c>
      <c r="O334" s="143">
        <v>46032</v>
      </c>
      <c r="P334" s="144">
        <v>24520000</v>
      </c>
      <c r="Q334" s="141"/>
      <c r="R334" s="141"/>
      <c r="S334" s="141"/>
      <c r="T334" s="141"/>
      <c r="U334" s="141"/>
      <c r="V334" s="172"/>
      <c r="W334" s="146"/>
      <c r="X334" s="146"/>
      <c r="Y334" s="146"/>
      <c r="Z334" s="146"/>
      <c r="AA334" s="146"/>
      <c r="AB334" s="146"/>
      <c r="AC334" s="146"/>
      <c r="AD334" s="146"/>
      <c r="AE334" s="146"/>
      <c r="AF334" s="146"/>
      <c r="AG334" s="146"/>
    </row>
    <row r="335" spans="1:33" ht="30" customHeight="1">
      <c r="A335" s="131" t="s">
        <v>2064</v>
      </c>
      <c r="B335" s="139">
        <v>2026</v>
      </c>
      <c r="C335" s="141" t="s">
        <v>3936</v>
      </c>
      <c r="D335" s="142" t="s">
        <v>125</v>
      </c>
      <c r="E335" s="141" t="s">
        <v>3836</v>
      </c>
      <c r="F335" s="141" t="s">
        <v>3937</v>
      </c>
      <c r="G335" s="142" t="s">
        <v>3940</v>
      </c>
      <c r="H335" s="147" t="s">
        <v>3841</v>
      </c>
      <c r="I335" s="142" t="s">
        <v>460</v>
      </c>
      <c r="J335" s="142" t="s">
        <v>3748</v>
      </c>
      <c r="K335" s="141" t="s">
        <v>7449</v>
      </c>
      <c r="L335" s="141">
        <v>79372964</v>
      </c>
      <c r="M335" s="142" t="s">
        <v>3712</v>
      </c>
      <c r="N335" s="143">
        <v>46031</v>
      </c>
      <c r="O335" s="143">
        <v>46032</v>
      </c>
      <c r="P335" s="144">
        <v>24520000</v>
      </c>
      <c r="Q335" s="141"/>
      <c r="R335" s="141"/>
      <c r="S335" s="141"/>
      <c r="T335" s="141"/>
      <c r="U335" s="141"/>
      <c r="V335" s="172"/>
      <c r="W335" s="146"/>
      <c r="X335" s="146"/>
      <c r="Y335" s="146"/>
      <c r="Z335" s="146"/>
      <c r="AA335" s="146"/>
      <c r="AB335" s="146"/>
      <c r="AC335" s="146"/>
      <c r="AD335" s="146"/>
      <c r="AE335" s="146"/>
      <c r="AF335" s="146"/>
      <c r="AG335" s="146"/>
    </row>
    <row r="336" spans="1:33" ht="30" customHeight="1">
      <c r="A336" s="131" t="s">
        <v>2064</v>
      </c>
      <c r="B336" s="139">
        <v>2026</v>
      </c>
      <c r="C336" s="141" t="s">
        <v>3945</v>
      </c>
      <c r="D336" s="142" t="s">
        <v>125</v>
      </c>
      <c r="E336" s="141" t="s">
        <v>3836</v>
      </c>
      <c r="F336" s="141" t="s">
        <v>3946</v>
      </c>
      <c r="G336" s="142" t="s">
        <v>3949</v>
      </c>
      <c r="H336" s="147" t="s">
        <v>3841</v>
      </c>
      <c r="I336" s="142" t="s">
        <v>460</v>
      </c>
      <c r="J336" s="142" t="s">
        <v>3748</v>
      </c>
      <c r="K336" s="141" t="s">
        <v>7449</v>
      </c>
      <c r="L336" s="141">
        <v>87942747</v>
      </c>
      <c r="M336" s="142" t="s">
        <v>3712</v>
      </c>
      <c r="N336" s="143">
        <v>46031</v>
      </c>
      <c r="O336" s="143">
        <v>46032</v>
      </c>
      <c r="P336" s="144">
        <v>24520000</v>
      </c>
      <c r="Q336" s="141"/>
      <c r="R336" s="141"/>
      <c r="S336" s="141"/>
      <c r="T336" s="141"/>
      <c r="U336" s="141"/>
      <c r="V336" s="172"/>
      <c r="W336" s="146"/>
      <c r="X336" s="146"/>
      <c r="Y336" s="146"/>
      <c r="Z336" s="146"/>
      <c r="AA336" s="146"/>
      <c r="AB336" s="146"/>
      <c r="AC336" s="146"/>
      <c r="AD336" s="146"/>
      <c r="AE336" s="146"/>
      <c r="AF336" s="146"/>
      <c r="AG336" s="146"/>
    </row>
    <row r="337" spans="1:33" ht="30" customHeight="1">
      <c r="A337" s="131" t="s">
        <v>2064</v>
      </c>
      <c r="B337" s="139">
        <v>2026</v>
      </c>
      <c r="C337" s="141" t="s">
        <v>3954</v>
      </c>
      <c r="D337" s="142" t="s">
        <v>125</v>
      </c>
      <c r="E337" s="141" t="s">
        <v>3836</v>
      </c>
      <c r="F337" s="141" t="s">
        <v>3955</v>
      </c>
      <c r="G337" s="142" t="s">
        <v>3958</v>
      </c>
      <c r="H337" s="147" t="s">
        <v>3841</v>
      </c>
      <c r="I337" s="142" t="s">
        <v>460</v>
      </c>
      <c r="J337" s="142" t="s">
        <v>3748</v>
      </c>
      <c r="K337" s="141" t="s">
        <v>7449</v>
      </c>
      <c r="L337" s="141">
        <v>1015444103</v>
      </c>
      <c r="M337" s="142" t="s">
        <v>3712</v>
      </c>
      <c r="N337" s="143">
        <v>46031</v>
      </c>
      <c r="O337" s="143">
        <v>46032</v>
      </c>
      <c r="P337" s="144">
        <v>24520000</v>
      </c>
      <c r="Q337" s="141"/>
      <c r="R337" s="141"/>
      <c r="S337" s="141"/>
      <c r="T337" s="141"/>
      <c r="U337" s="141"/>
      <c r="V337" s="172"/>
      <c r="W337" s="146"/>
      <c r="X337" s="146"/>
      <c r="Y337" s="146"/>
      <c r="Z337" s="146"/>
      <c r="AA337" s="146"/>
      <c r="AB337" s="146"/>
      <c r="AC337" s="146"/>
      <c r="AD337" s="146"/>
      <c r="AE337" s="146"/>
      <c r="AF337" s="146"/>
      <c r="AG337" s="146"/>
    </row>
    <row r="338" spans="1:33" ht="30" customHeight="1">
      <c r="A338" s="131" t="s">
        <v>2064</v>
      </c>
      <c r="B338" s="139">
        <v>2026</v>
      </c>
      <c r="C338" s="141" t="s">
        <v>3962</v>
      </c>
      <c r="D338" s="142" t="s">
        <v>125</v>
      </c>
      <c r="E338" s="141" t="s">
        <v>3836</v>
      </c>
      <c r="F338" s="141" t="s">
        <v>3963</v>
      </c>
      <c r="G338" s="142" t="s">
        <v>3966</v>
      </c>
      <c r="H338" s="147" t="s">
        <v>3841</v>
      </c>
      <c r="I338" s="142" t="s">
        <v>460</v>
      </c>
      <c r="J338" s="142" t="s">
        <v>3748</v>
      </c>
      <c r="K338" s="141" t="s">
        <v>7449</v>
      </c>
      <c r="L338" s="141">
        <v>52064851</v>
      </c>
      <c r="M338" s="142" t="s">
        <v>3712</v>
      </c>
      <c r="N338" s="143">
        <v>46031</v>
      </c>
      <c r="O338" s="143">
        <v>46032</v>
      </c>
      <c r="P338" s="144">
        <v>24520000</v>
      </c>
      <c r="Q338" s="141"/>
      <c r="R338" s="141"/>
      <c r="S338" s="141"/>
      <c r="T338" s="141"/>
      <c r="U338" s="141"/>
      <c r="V338" s="172"/>
      <c r="W338" s="146"/>
      <c r="X338" s="146"/>
      <c r="Y338" s="146"/>
      <c r="Z338" s="146"/>
      <c r="AA338" s="146"/>
      <c r="AB338" s="146"/>
      <c r="AC338" s="146"/>
      <c r="AD338" s="146"/>
      <c r="AE338" s="146"/>
      <c r="AF338" s="146"/>
      <c r="AG338" s="146"/>
    </row>
    <row r="339" spans="1:33" ht="30" customHeight="1">
      <c r="A339" s="131" t="s">
        <v>2064</v>
      </c>
      <c r="B339" s="139">
        <v>2026</v>
      </c>
      <c r="C339" s="141" t="s">
        <v>3971</v>
      </c>
      <c r="D339" s="142" t="s">
        <v>125</v>
      </c>
      <c r="E339" s="141" t="s">
        <v>3836</v>
      </c>
      <c r="F339" s="141" t="s">
        <v>3972</v>
      </c>
      <c r="G339" s="142" t="s">
        <v>3975</v>
      </c>
      <c r="H339" s="147" t="s">
        <v>3841</v>
      </c>
      <c r="I339" s="142" t="s">
        <v>460</v>
      </c>
      <c r="J339" s="142" t="s">
        <v>3748</v>
      </c>
      <c r="K339" s="141" t="s">
        <v>7449</v>
      </c>
      <c r="L339" s="141">
        <v>1099208734</v>
      </c>
      <c r="M339" s="142" t="s">
        <v>3712</v>
      </c>
      <c r="N339" s="143">
        <v>46031</v>
      </c>
      <c r="O339" s="143">
        <v>46032</v>
      </c>
      <c r="P339" s="144">
        <v>24520000</v>
      </c>
      <c r="Q339" s="141"/>
      <c r="R339" s="141"/>
      <c r="S339" s="141"/>
      <c r="T339" s="141"/>
      <c r="U339" s="141"/>
      <c r="V339" s="172"/>
      <c r="W339" s="146"/>
      <c r="X339" s="146"/>
      <c r="Y339" s="146"/>
      <c r="Z339" s="146"/>
      <c r="AA339" s="146"/>
      <c r="AB339" s="146"/>
      <c r="AC339" s="146"/>
      <c r="AD339" s="146"/>
      <c r="AE339" s="146"/>
      <c r="AF339" s="146"/>
      <c r="AG339" s="146"/>
    </row>
    <row r="340" spans="1:33" ht="30" customHeight="1">
      <c r="A340" s="131" t="s">
        <v>2064</v>
      </c>
      <c r="B340" s="139">
        <v>2026</v>
      </c>
      <c r="C340" s="141" t="s">
        <v>3979</v>
      </c>
      <c r="D340" s="142" t="s">
        <v>125</v>
      </c>
      <c r="E340" s="141" t="s">
        <v>3836</v>
      </c>
      <c r="F340" s="141" t="s">
        <v>3980</v>
      </c>
      <c r="G340" s="142" t="s">
        <v>3983</v>
      </c>
      <c r="H340" s="147" t="s">
        <v>3841</v>
      </c>
      <c r="I340" s="142" t="s">
        <v>460</v>
      </c>
      <c r="J340" s="142" t="s">
        <v>3748</v>
      </c>
      <c r="K340" s="141" t="s">
        <v>7449</v>
      </c>
      <c r="L340" s="141">
        <v>1015416350</v>
      </c>
      <c r="M340" s="142" t="s">
        <v>3712</v>
      </c>
      <c r="N340" s="143">
        <v>46031</v>
      </c>
      <c r="O340" s="143">
        <v>46032</v>
      </c>
      <c r="P340" s="144">
        <v>24520000</v>
      </c>
      <c r="Q340" s="141"/>
      <c r="R340" s="141"/>
      <c r="S340" s="141"/>
      <c r="T340" s="141"/>
      <c r="U340" s="141"/>
      <c r="V340" s="172"/>
      <c r="W340" s="146"/>
      <c r="X340" s="146"/>
      <c r="Y340" s="146"/>
      <c r="Z340" s="146"/>
      <c r="AA340" s="146"/>
      <c r="AB340" s="146"/>
      <c r="AC340" s="146"/>
      <c r="AD340" s="146"/>
      <c r="AE340" s="146"/>
      <c r="AF340" s="146"/>
      <c r="AG340" s="146"/>
    </row>
    <row r="341" spans="1:33" ht="30" customHeight="1">
      <c r="A341" s="131" t="s">
        <v>2064</v>
      </c>
      <c r="B341" s="139">
        <v>2026</v>
      </c>
      <c r="C341" s="141" t="s">
        <v>3988</v>
      </c>
      <c r="D341" s="142" t="s">
        <v>125</v>
      </c>
      <c r="E341" s="141" t="s">
        <v>3836</v>
      </c>
      <c r="F341" s="141" t="s">
        <v>3989</v>
      </c>
      <c r="G341" s="142" t="s">
        <v>3992</v>
      </c>
      <c r="H341" s="147" t="s">
        <v>3841</v>
      </c>
      <c r="I341" s="142" t="s">
        <v>460</v>
      </c>
      <c r="J341" s="142" t="s">
        <v>3748</v>
      </c>
      <c r="K341" s="141" t="s">
        <v>7449</v>
      </c>
      <c r="L341" s="141">
        <v>52273907</v>
      </c>
      <c r="M341" s="142" t="s">
        <v>3712</v>
      </c>
      <c r="N341" s="143">
        <v>46031</v>
      </c>
      <c r="O341" s="143">
        <v>46032</v>
      </c>
      <c r="P341" s="144">
        <v>24520000</v>
      </c>
      <c r="Q341" s="141"/>
      <c r="R341" s="141"/>
      <c r="S341" s="141"/>
      <c r="T341" s="141"/>
      <c r="U341" s="141"/>
      <c r="V341" s="172"/>
      <c r="W341" s="146"/>
      <c r="X341" s="146"/>
      <c r="Y341" s="146"/>
      <c r="Z341" s="146"/>
      <c r="AA341" s="146"/>
      <c r="AB341" s="146"/>
      <c r="AC341" s="146"/>
      <c r="AD341" s="146"/>
      <c r="AE341" s="146"/>
      <c r="AF341" s="146"/>
      <c r="AG341" s="146"/>
    </row>
    <row r="342" spans="1:33" ht="30" customHeight="1">
      <c r="A342" s="131" t="s">
        <v>2064</v>
      </c>
      <c r="B342" s="139">
        <v>2026</v>
      </c>
      <c r="C342" s="141" t="s">
        <v>3996</v>
      </c>
      <c r="D342" s="142" t="s">
        <v>125</v>
      </c>
      <c r="E342" s="141" t="s">
        <v>3836</v>
      </c>
      <c r="F342" s="141" t="s">
        <v>3997</v>
      </c>
      <c r="G342" s="142" t="s">
        <v>4000</v>
      </c>
      <c r="H342" s="147" t="s">
        <v>3841</v>
      </c>
      <c r="I342" s="142" t="s">
        <v>460</v>
      </c>
      <c r="J342" s="142" t="s">
        <v>3748</v>
      </c>
      <c r="K342" s="141" t="s">
        <v>7449</v>
      </c>
      <c r="L342" s="141">
        <v>51724006</v>
      </c>
      <c r="M342" s="142" t="s">
        <v>3712</v>
      </c>
      <c r="N342" s="143">
        <v>46031</v>
      </c>
      <c r="O342" s="143">
        <v>46032</v>
      </c>
      <c r="P342" s="144">
        <v>24520000</v>
      </c>
      <c r="Q342" s="141"/>
      <c r="R342" s="141"/>
      <c r="S342" s="141"/>
      <c r="T342" s="141"/>
      <c r="U342" s="141"/>
      <c r="V342" s="172"/>
      <c r="W342" s="146"/>
      <c r="X342" s="146"/>
      <c r="Y342" s="146"/>
      <c r="Z342" s="146"/>
      <c r="AA342" s="146"/>
      <c r="AB342" s="146"/>
      <c r="AC342" s="146"/>
      <c r="AD342" s="146"/>
      <c r="AE342" s="146"/>
      <c r="AF342" s="146"/>
      <c r="AG342" s="146"/>
    </row>
    <row r="343" spans="1:33" ht="30" customHeight="1">
      <c r="A343" s="131" t="s">
        <v>2064</v>
      </c>
      <c r="B343" s="139">
        <v>2026</v>
      </c>
      <c r="C343" s="141" t="s">
        <v>4005</v>
      </c>
      <c r="D343" s="142" t="s">
        <v>125</v>
      </c>
      <c r="E343" s="141" t="s">
        <v>3836</v>
      </c>
      <c r="F343" s="141" t="s">
        <v>4006</v>
      </c>
      <c r="G343" s="142" t="s">
        <v>4009</v>
      </c>
      <c r="H343" s="147" t="s">
        <v>3841</v>
      </c>
      <c r="I343" s="142" t="s">
        <v>460</v>
      </c>
      <c r="J343" s="142" t="s">
        <v>3748</v>
      </c>
      <c r="K343" s="141" t="s">
        <v>7449</v>
      </c>
      <c r="L343" s="141">
        <v>1060417462</v>
      </c>
      <c r="M343" s="142" t="s">
        <v>3712</v>
      </c>
      <c r="N343" s="143">
        <v>46031</v>
      </c>
      <c r="O343" s="143">
        <v>46032</v>
      </c>
      <c r="P343" s="144">
        <v>24520000</v>
      </c>
      <c r="Q343" s="141"/>
      <c r="R343" s="141"/>
      <c r="S343" s="141"/>
      <c r="T343" s="141"/>
      <c r="U343" s="141"/>
      <c r="V343" s="172"/>
      <c r="W343" s="146"/>
      <c r="X343" s="146"/>
      <c r="Y343" s="146"/>
      <c r="Z343" s="146"/>
      <c r="AA343" s="146"/>
      <c r="AB343" s="146"/>
      <c r="AC343" s="146"/>
      <c r="AD343" s="146"/>
      <c r="AE343" s="146"/>
      <c r="AF343" s="146"/>
      <c r="AG343" s="146"/>
    </row>
    <row r="344" spans="1:33" ht="30" customHeight="1">
      <c r="A344" s="131" t="s">
        <v>2064</v>
      </c>
      <c r="B344" s="139">
        <v>2026</v>
      </c>
      <c r="C344" s="141" t="s">
        <v>4013</v>
      </c>
      <c r="D344" s="142" t="s">
        <v>125</v>
      </c>
      <c r="E344" s="141" t="s">
        <v>3836</v>
      </c>
      <c r="F344" s="141" t="s">
        <v>4014</v>
      </c>
      <c r="G344" s="142" t="s">
        <v>4017</v>
      </c>
      <c r="H344" s="147" t="s">
        <v>3841</v>
      </c>
      <c r="I344" s="142" t="s">
        <v>460</v>
      </c>
      <c r="J344" s="142" t="s">
        <v>3748</v>
      </c>
      <c r="K344" s="141" t="s">
        <v>7449</v>
      </c>
      <c r="L344" s="141">
        <v>35467656</v>
      </c>
      <c r="M344" s="142" t="s">
        <v>3712</v>
      </c>
      <c r="N344" s="143">
        <v>46031</v>
      </c>
      <c r="O344" s="143">
        <v>46032</v>
      </c>
      <c r="P344" s="144">
        <v>24520000</v>
      </c>
      <c r="Q344" s="141"/>
      <c r="R344" s="141"/>
      <c r="S344" s="141"/>
      <c r="T344" s="141"/>
      <c r="U344" s="141"/>
      <c r="V344" s="172"/>
      <c r="W344" s="146"/>
      <c r="X344" s="146"/>
      <c r="Y344" s="146"/>
      <c r="Z344" s="146"/>
      <c r="AA344" s="146"/>
      <c r="AB344" s="146"/>
      <c r="AC344" s="146"/>
      <c r="AD344" s="146"/>
      <c r="AE344" s="146"/>
      <c r="AF344" s="146"/>
      <c r="AG344" s="146"/>
    </row>
    <row r="345" spans="1:33" ht="30" customHeight="1">
      <c r="A345" s="131" t="s">
        <v>2064</v>
      </c>
      <c r="B345" s="139">
        <v>2026</v>
      </c>
      <c r="C345" s="141" t="s">
        <v>4022</v>
      </c>
      <c r="D345" s="142" t="s">
        <v>125</v>
      </c>
      <c r="E345" s="141" t="s">
        <v>3836</v>
      </c>
      <c r="F345" s="141" t="s">
        <v>4023</v>
      </c>
      <c r="G345" s="142" t="s">
        <v>2902</v>
      </c>
      <c r="H345" s="147" t="s">
        <v>3841</v>
      </c>
      <c r="I345" s="142" t="s">
        <v>460</v>
      </c>
      <c r="J345" s="142" t="s">
        <v>3748</v>
      </c>
      <c r="K345" s="141" t="s">
        <v>7449</v>
      </c>
      <c r="L345" s="141">
        <v>1001116114</v>
      </c>
      <c r="M345" s="142" t="s">
        <v>3712</v>
      </c>
      <c r="N345" s="143">
        <v>46031</v>
      </c>
      <c r="O345" s="143">
        <v>46032</v>
      </c>
      <c r="P345" s="144">
        <v>24520000</v>
      </c>
      <c r="Q345" s="141"/>
      <c r="R345" s="141"/>
      <c r="S345" s="141"/>
      <c r="T345" s="141"/>
      <c r="U345" s="141"/>
      <c r="V345" s="172"/>
      <c r="W345" s="146"/>
      <c r="X345" s="146"/>
      <c r="Y345" s="146"/>
      <c r="Z345" s="146"/>
      <c r="AA345" s="146"/>
      <c r="AB345" s="146"/>
      <c r="AC345" s="146"/>
      <c r="AD345" s="146"/>
      <c r="AE345" s="146"/>
      <c r="AF345" s="146"/>
      <c r="AG345" s="146"/>
    </row>
    <row r="346" spans="1:33" ht="30" customHeight="1">
      <c r="A346" s="131" t="s">
        <v>2064</v>
      </c>
      <c r="B346" s="139">
        <v>2026</v>
      </c>
      <c r="C346" s="141" t="s">
        <v>4030</v>
      </c>
      <c r="D346" s="142" t="s">
        <v>125</v>
      </c>
      <c r="E346" s="141" t="s">
        <v>3836</v>
      </c>
      <c r="F346" s="141" t="s">
        <v>4031</v>
      </c>
      <c r="G346" s="142" t="s">
        <v>4034</v>
      </c>
      <c r="H346" s="147" t="s">
        <v>3841</v>
      </c>
      <c r="I346" s="142" t="s">
        <v>460</v>
      </c>
      <c r="J346" s="142" t="s">
        <v>3748</v>
      </c>
      <c r="K346" s="141" t="s">
        <v>7449</v>
      </c>
      <c r="L346" s="141">
        <v>80410327</v>
      </c>
      <c r="M346" s="142" t="s">
        <v>3712</v>
      </c>
      <c r="N346" s="143">
        <v>46031</v>
      </c>
      <c r="O346" s="143">
        <v>46032</v>
      </c>
      <c r="P346" s="144">
        <v>24520000</v>
      </c>
      <c r="Q346" s="141"/>
      <c r="R346" s="141"/>
      <c r="S346" s="141"/>
      <c r="T346" s="141"/>
      <c r="U346" s="141"/>
      <c r="V346" s="172"/>
      <c r="W346" s="146"/>
      <c r="X346" s="146"/>
      <c r="Y346" s="146"/>
      <c r="Z346" s="146"/>
      <c r="AA346" s="146"/>
      <c r="AB346" s="146"/>
      <c r="AC346" s="146"/>
      <c r="AD346" s="146"/>
      <c r="AE346" s="146"/>
      <c r="AF346" s="146"/>
      <c r="AG346" s="146"/>
    </row>
    <row r="347" spans="1:33" ht="30" customHeight="1">
      <c r="A347" s="131" t="s">
        <v>2064</v>
      </c>
      <c r="B347" s="139">
        <v>2026</v>
      </c>
      <c r="C347" s="141" t="s">
        <v>4038</v>
      </c>
      <c r="D347" s="142" t="s">
        <v>125</v>
      </c>
      <c r="E347" s="141" t="s">
        <v>3836</v>
      </c>
      <c r="F347" s="141" t="s">
        <v>4039</v>
      </c>
      <c r="G347" s="142" t="s">
        <v>4042</v>
      </c>
      <c r="H347" s="147" t="s">
        <v>3841</v>
      </c>
      <c r="I347" s="142" t="s">
        <v>460</v>
      </c>
      <c r="J347" s="142" t="s">
        <v>3748</v>
      </c>
      <c r="K347" s="141" t="s">
        <v>7449</v>
      </c>
      <c r="L347" s="141">
        <v>1019089880</v>
      </c>
      <c r="M347" s="142" t="s">
        <v>3712</v>
      </c>
      <c r="N347" s="143">
        <v>46031</v>
      </c>
      <c r="O347" s="143">
        <v>46032</v>
      </c>
      <c r="P347" s="144">
        <v>24520000</v>
      </c>
      <c r="Q347" s="141"/>
      <c r="R347" s="141"/>
      <c r="S347" s="141"/>
      <c r="T347" s="141"/>
      <c r="U347" s="141"/>
      <c r="V347" s="172"/>
      <c r="W347" s="146"/>
      <c r="X347" s="146"/>
      <c r="Y347" s="146"/>
      <c r="Z347" s="146"/>
      <c r="AA347" s="146"/>
      <c r="AB347" s="146"/>
      <c r="AC347" s="146"/>
      <c r="AD347" s="146"/>
      <c r="AE347" s="146"/>
      <c r="AF347" s="146"/>
      <c r="AG347" s="146"/>
    </row>
    <row r="348" spans="1:33" ht="30" customHeight="1">
      <c r="A348" s="131" t="s">
        <v>2064</v>
      </c>
      <c r="B348" s="139">
        <v>2026</v>
      </c>
      <c r="C348" s="141" t="s">
        <v>4046</v>
      </c>
      <c r="D348" s="142" t="s">
        <v>125</v>
      </c>
      <c r="E348" s="141" t="s">
        <v>3836</v>
      </c>
      <c r="F348" s="141" t="s">
        <v>4047</v>
      </c>
      <c r="G348" s="142" t="s">
        <v>4050</v>
      </c>
      <c r="H348" s="147" t="s">
        <v>3841</v>
      </c>
      <c r="I348" s="142" t="s">
        <v>460</v>
      </c>
      <c r="J348" s="142" t="s">
        <v>3748</v>
      </c>
      <c r="K348" s="141" t="s">
        <v>7449</v>
      </c>
      <c r="L348" s="141">
        <v>1033808004</v>
      </c>
      <c r="M348" s="142" t="s">
        <v>3712</v>
      </c>
      <c r="N348" s="143">
        <v>46031</v>
      </c>
      <c r="O348" s="143">
        <v>46032</v>
      </c>
      <c r="P348" s="144">
        <v>24520000</v>
      </c>
      <c r="Q348" s="141"/>
      <c r="R348" s="141"/>
      <c r="S348" s="141"/>
      <c r="T348" s="141"/>
      <c r="U348" s="141"/>
      <c r="V348" s="172"/>
      <c r="W348" s="146"/>
      <c r="X348" s="146"/>
      <c r="Y348" s="146"/>
      <c r="Z348" s="146"/>
      <c r="AA348" s="146"/>
      <c r="AB348" s="146"/>
      <c r="AC348" s="146"/>
      <c r="AD348" s="146"/>
      <c r="AE348" s="146"/>
      <c r="AF348" s="146"/>
      <c r="AG348" s="146"/>
    </row>
    <row r="349" spans="1:33" ht="30" customHeight="1">
      <c r="A349" s="131" t="s">
        <v>2064</v>
      </c>
      <c r="B349" s="139">
        <v>2026</v>
      </c>
      <c r="C349" s="141" t="s">
        <v>4054</v>
      </c>
      <c r="D349" s="142" t="s">
        <v>125</v>
      </c>
      <c r="E349" s="141" t="s">
        <v>3836</v>
      </c>
      <c r="F349" s="141" t="s">
        <v>4055</v>
      </c>
      <c r="G349" s="142" t="s">
        <v>4058</v>
      </c>
      <c r="H349" s="147" t="s">
        <v>3841</v>
      </c>
      <c r="I349" s="142" t="s">
        <v>460</v>
      </c>
      <c r="J349" s="142" t="s">
        <v>3748</v>
      </c>
      <c r="K349" s="141" t="s">
        <v>7449</v>
      </c>
      <c r="L349" s="141">
        <v>79624441</v>
      </c>
      <c r="M349" s="142" t="s">
        <v>3712</v>
      </c>
      <c r="N349" s="143">
        <v>46031</v>
      </c>
      <c r="O349" s="143">
        <v>46032</v>
      </c>
      <c r="P349" s="144">
        <v>24520000</v>
      </c>
      <c r="Q349" s="141"/>
      <c r="R349" s="141"/>
      <c r="S349" s="141"/>
      <c r="T349" s="141"/>
      <c r="U349" s="141"/>
      <c r="V349" s="172"/>
      <c r="W349" s="146"/>
      <c r="X349" s="146"/>
      <c r="Y349" s="146"/>
      <c r="Z349" s="146"/>
      <c r="AA349" s="146"/>
      <c r="AB349" s="146"/>
      <c r="AC349" s="146"/>
      <c r="AD349" s="146"/>
      <c r="AE349" s="146"/>
      <c r="AF349" s="146"/>
      <c r="AG349" s="146"/>
    </row>
    <row r="350" spans="1:33" ht="30" customHeight="1">
      <c r="A350" s="131" t="s">
        <v>2064</v>
      </c>
      <c r="B350" s="139">
        <v>2026</v>
      </c>
      <c r="C350" s="141" t="s">
        <v>4062</v>
      </c>
      <c r="D350" s="142" t="s">
        <v>125</v>
      </c>
      <c r="E350" s="141" t="s">
        <v>3836</v>
      </c>
      <c r="F350" s="141" t="s">
        <v>4063</v>
      </c>
      <c r="G350" s="142" t="s">
        <v>4066</v>
      </c>
      <c r="H350" s="147" t="s">
        <v>3841</v>
      </c>
      <c r="I350" s="142" t="s">
        <v>460</v>
      </c>
      <c r="J350" s="142" t="s">
        <v>3748</v>
      </c>
      <c r="K350" s="141" t="s">
        <v>7449</v>
      </c>
      <c r="L350" s="141">
        <v>1063489784</v>
      </c>
      <c r="M350" s="142" t="s">
        <v>3712</v>
      </c>
      <c r="N350" s="143">
        <v>46031</v>
      </c>
      <c r="O350" s="143">
        <v>46032</v>
      </c>
      <c r="P350" s="144">
        <v>24520000</v>
      </c>
      <c r="Q350" s="141"/>
      <c r="R350" s="141"/>
      <c r="S350" s="141"/>
      <c r="T350" s="141"/>
      <c r="U350" s="141"/>
      <c r="V350" s="172"/>
      <c r="W350" s="146"/>
      <c r="X350" s="146"/>
      <c r="Y350" s="146"/>
      <c r="Z350" s="146"/>
      <c r="AA350" s="146"/>
      <c r="AB350" s="146"/>
      <c r="AC350" s="146"/>
      <c r="AD350" s="146"/>
      <c r="AE350" s="146"/>
      <c r="AF350" s="146"/>
      <c r="AG350" s="146"/>
    </row>
    <row r="351" spans="1:33" ht="30" customHeight="1">
      <c r="A351" s="131" t="s">
        <v>2064</v>
      </c>
      <c r="B351" s="139">
        <v>2026</v>
      </c>
      <c r="C351" s="141" t="s">
        <v>4070</v>
      </c>
      <c r="D351" s="142" t="s">
        <v>125</v>
      </c>
      <c r="E351" s="141" t="s">
        <v>3836</v>
      </c>
      <c r="F351" s="141" t="s">
        <v>4071</v>
      </c>
      <c r="G351" s="142" t="s">
        <v>4074</v>
      </c>
      <c r="H351" s="147" t="s">
        <v>3841</v>
      </c>
      <c r="I351" s="142" t="s">
        <v>460</v>
      </c>
      <c r="J351" s="142" t="s">
        <v>3748</v>
      </c>
      <c r="K351" s="141" t="s">
        <v>7449</v>
      </c>
      <c r="L351" s="141">
        <v>52357639</v>
      </c>
      <c r="M351" s="142" t="s">
        <v>3712</v>
      </c>
      <c r="N351" s="143">
        <v>46031</v>
      </c>
      <c r="O351" s="143">
        <v>46032</v>
      </c>
      <c r="P351" s="144">
        <v>24520000</v>
      </c>
      <c r="Q351" s="141"/>
      <c r="R351" s="141"/>
      <c r="S351" s="141"/>
      <c r="T351" s="141"/>
      <c r="U351" s="141"/>
      <c r="V351" s="172"/>
      <c r="W351" s="146"/>
      <c r="X351" s="146"/>
      <c r="Y351" s="146"/>
      <c r="Z351" s="146"/>
      <c r="AA351" s="146"/>
      <c r="AB351" s="146"/>
      <c r="AC351" s="146"/>
      <c r="AD351" s="146"/>
      <c r="AE351" s="146"/>
      <c r="AF351" s="146"/>
      <c r="AG351" s="146"/>
    </row>
    <row r="352" spans="1:33" ht="30" customHeight="1">
      <c r="A352" s="131" t="s">
        <v>2064</v>
      </c>
      <c r="B352" s="139">
        <v>2026</v>
      </c>
      <c r="C352" s="141" t="s">
        <v>4079</v>
      </c>
      <c r="D352" s="142" t="s">
        <v>125</v>
      </c>
      <c r="E352" s="141" t="s">
        <v>3836</v>
      </c>
      <c r="F352" s="141" t="s">
        <v>4080</v>
      </c>
      <c r="G352" s="142" t="s">
        <v>4083</v>
      </c>
      <c r="H352" s="147" t="s">
        <v>3841</v>
      </c>
      <c r="I352" s="142" t="s">
        <v>460</v>
      </c>
      <c r="J352" s="142" t="s">
        <v>3748</v>
      </c>
      <c r="K352" s="141" t="s">
        <v>7449</v>
      </c>
      <c r="L352" s="141">
        <v>1019051726</v>
      </c>
      <c r="M352" s="142" t="s">
        <v>3712</v>
      </c>
      <c r="N352" s="143">
        <v>46031</v>
      </c>
      <c r="O352" s="143">
        <v>46032</v>
      </c>
      <c r="P352" s="144">
        <v>24520000</v>
      </c>
      <c r="Q352" s="141"/>
      <c r="R352" s="141"/>
      <c r="S352" s="141"/>
      <c r="T352" s="141"/>
      <c r="U352" s="141"/>
      <c r="V352" s="172"/>
      <c r="W352" s="146"/>
      <c r="X352" s="146"/>
      <c r="Y352" s="146"/>
      <c r="Z352" s="146"/>
      <c r="AA352" s="146"/>
      <c r="AB352" s="146"/>
      <c r="AC352" s="146"/>
      <c r="AD352" s="146"/>
      <c r="AE352" s="146"/>
      <c r="AF352" s="146"/>
      <c r="AG352" s="146"/>
    </row>
    <row r="353" spans="1:33" ht="30" customHeight="1">
      <c r="A353" s="131" t="s">
        <v>2064</v>
      </c>
      <c r="B353" s="139">
        <v>2026</v>
      </c>
      <c r="C353" s="141" t="s">
        <v>4087</v>
      </c>
      <c r="D353" s="142" t="s">
        <v>125</v>
      </c>
      <c r="E353" s="141" t="s">
        <v>3836</v>
      </c>
      <c r="F353" s="141" t="s">
        <v>4088</v>
      </c>
      <c r="G353" s="142" t="s">
        <v>4091</v>
      </c>
      <c r="H353" s="147" t="s">
        <v>3841</v>
      </c>
      <c r="I353" s="142" t="s">
        <v>460</v>
      </c>
      <c r="J353" s="142" t="s">
        <v>3748</v>
      </c>
      <c r="K353" s="141" t="s">
        <v>7449</v>
      </c>
      <c r="L353" s="141">
        <v>80197740</v>
      </c>
      <c r="M353" s="142" t="s">
        <v>3712</v>
      </c>
      <c r="N353" s="143">
        <v>46031</v>
      </c>
      <c r="O353" s="143">
        <v>46032</v>
      </c>
      <c r="P353" s="144">
        <v>24520000</v>
      </c>
      <c r="Q353" s="141"/>
      <c r="R353" s="141"/>
      <c r="S353" s="141"/>
      <c r="T353" s="141"/>
      <c r="U353" s="141"/>
      <c r="V353" s="172"/>
      <c r="W353" s="146"/>
      <c r="X353" s="146"/>
      <c r="Y353" s="146"/>
      <c r="Z353" s="146"/>
      <c r="AA353" s="146"/>
      <c r="AB353" s="146"/>
      <c r="AC353" s="146"/>
      <c r="AD353" s="146"/>
      <c r="AE353" s="146"/>
      <c r="AF353" s="146"/>
      <c r="AG353" s="146"/>
    </row>
    <row r="354" spans="1:33" ht="30" customHeight="1">
      <c r="A354" s="131" t="s">
        <v>2064</v>
      </c>
      <c r="B354" s="139">
        <v>2026</v>
      </c>
      <c r="C354" s="141" t="s">
        <v>4096</v>
      </c>
      <c r="D354" s="142" t="s">
        <v>125</v>
      </c>
      <c r="E354" s="141" t="s">
        <v>3836</v>
      </c>
      <c r="F354" s="141" t="s">
        <v>4097</v>
      </c>
      <c r="G354" s="142" t="s">
        <v>4100</v>
      </c>
      <c r="H354" s="147" t="s">
        <v>3841</v>
      </c>
      <c r="I354" s="142" t="s">
        <v>460</v>
      </c>
      <c r="J354" s="142" t="s">
        <v>3748</v>
      </c>
      <c r="K354" s="141" t="s">
        <v>7449</v>
      </c>
      <c r="L354" s="141">
        <v>1032458565</v>
      </c>
      <c r="M354" s="142" t="s">
        <v>3712</v>
      </c>
      <c r="N354" s="143">
        <v>46031</v>
      </c>
      <c r="O354" s="143">
        <v>46032</v>
      </c>
      <c r="P354" s="144">
        <v>24520000</v>
      </c>
      <c r="Q354" s="141"/>
      <c r="R354" s="141"/>
      <c r="S354" s="141"/>
      <c r="T354" s="141"/>
      <c r="U354" s="141"/>
      <c r="V354" s="172"/>
      <c r="W354" s="146"/>
      <c r="X354" s="146"/>
      <c r="Y354" s="146"/>
      <c r="Z354" s="146"/>
      <c r="AA354" s="146"/>
      <c r="AB354" s="146"/>
      <c r="AC354" s="146"/>
      <c r="AD354" s="146"/>
      <c r="AE354" s="146"/>
      <c r="AF354" s="146"/>
      <c r="AG354" s="146"/>
    </row>
    <row r="355" spans="1:33" ht="31.5" customHeight="1">
      <c r="A355" s="131" t="s">
        <v>4104</v>
      </c>
      <c r="B355" s="139">
        <v>2026</v>
      </c>
      <c r="C355" s="141" t="s">
        <v>4105</v>
      </c>
      <c r="D355" s="142" t="s">
        <v>125</v>
      </c>
      <c r="E355" s="141" t="s">
        <v>3836</v>
      </c>
      <c r="F355" s="141" t="s">
        <v>4106</v>
      </c>
      <c r="G355" s="142" t="s">
        <v>4109</v>
      </c>
      <c r="H355" s="152" t="s">
        <v>3841</v>
      </c>
      <c r="I355" s="142" t="s">
        <v>460</v>
      </c>
      <c r="J355" s="142" t="s">
        <v>3748</v>
      </c>
      <c r="K355" s="141" t="s">
        <v>7449</v>
      </c>
      <c r="L355" s="141">
        <v>52344112</v>
      </c>
      <c r="M355" s="142" t="s">
        <v>3712</v>
      </c>
      <c r="N355" s="143">
        <v>46031</v>
      </c>
      <c r="O355" s="143">
        <v>46032</v>
      </c>
      <c r="P355" s="144">
        <v>24520000</v>
      </c>
      <c r="Q355" s="141"/>
      <c r="R355" s="141"/>
      <c r="S355" s="141"/>
      <c r="T355" s="141"/>
      <c r="U355" s="141"/>
      <c r="V355" s="172"/>
      <c r="W355" s="146"/>
      <c r="X355" s="146"/>
      <c r="Y355" s="146"/>
      <c r="Z355" s="146"/>
      <c r="AA355" s="146"/>
      <c r="AB355" s="146"/>
      <c r="AC355" s="146"/>
      <c r="AD355" s="146"/>
      <c r="AE355" s="146"/>
      <c r="AF355" s="146"/>
      <c r="AG355" s="146"/>
    </row>
    <row r="356" spans="1:33" ht="30.75" customHeight="1">
      <c r="A356" s="131" t="s">
        <v>4104</v>
      </c>
      <c r="B356" s="139">
        <v>2026</v>
      </c>
      <c r="C356" s="141" t="s">
        <v>4114</v>
      </c>
      <c r="D356" s="142" t="s">
        <v>125</v>
      </c>
      <c r="E356" s="141" t="s">
        <v>3836</v>
      </c>
      <c r="F356" s="141" t="s">
        <v>4115</v>
      </c>
      <c r="G356" s="142" t="s">
        <v>4118</v>
      </c>
      <c r="H356" s="152" t="s">
        <v>3841</v>
      </c>
      <c r="I356" s="142" t="s">
        <v>460</v>
      </c>
      <c r="J356" s="142" t="s">
        <v>3748</v>
      </c>
      <c r="K356" s="141" t="s">
        <v>7449</v>
      </c>
      <c r="L356" s="141">
        <v>1019047447</v>
      </c>
      <c r="M356" s="142" t="s">
        <v>3712</v>
      </c>
      <c r="N356" s="143">
        <v>46031</v>
      </c>
      <c r="O356" s="143">
        <v>46032</v>
      </c>
      <c r="P356" s="144">
        <v>24520000</v>
      </c>
      <c r="Q356" s="141"/>
      <c r="R356" s="141"/>
      <c r="S356" s="141"/>
      <c r="T356" s="141"/>
      <c r="U356" s="141"/>
      <c r="V356" s="172"/>
      <c r="W356" s="146"/>
      <c r="X356" s="146"/>
      <c r="Y356" s="146"/>
      <c r="Z356" s="146"/>
      <c r="AA356" s="146"/>
      <c r="AB356" s="146"/>
      <c r="AC356" s="146"/>
      <c r="AD356" s="146"/>
      <c r="AE356" s="146"/>
      <c r="AF356" s="146"/>
      <c r="AG356" s="146"/>
    </row>
    <row r="357" spans="1:33" ht="30" customHeight="1">
      <c r="A357" s="131" t="s">
        <v>4104</v>
      </c>
      <c r="B357" s="139">
        <v>2026</v>
      </c>
      <c r="C357" s="141" t="s">
        <v>4123</v>
      </c>
      <c r="D357" s="142" t="s">
        <v>125</v>
      </c>
      <c r="E357" s="141" t="s">
        <v>3836</v>
      </c>
      <c r="F357" s="141" t="s">
        <v>4124</v>
      </c>
      <c r="G357" s="142" t="s">
        <v>4127</v>
      </c>
      <c r="H357" s="152" t="s">
        <v>3841</v>
      </c>
      <c r="I357" s="142" t="s">
        <v>460</v>
      </c>
      <c r="J357" s="142" t="s">
        <v>3748</v>
      </c>
      <c r="K357" s="141" t="s">
        <v>7449</v>
      </c>
      <c r="L357" s="141">
        <v>37935388</v>
      </c>
      <c r="M357" s="142" t="s">
        <v>3712</v>
      </c>
      <c r="N357" s="143">
        <v>46031</v>
      </c>
      <c r="O357" s="143">
        <v>46032</v>
      </c>
      <c r="P357" s="144">
        <v>24520000</v>
      </c>
      <c r="Q357" s="141"/>
      <c r="R357" s="141"/>
      <c r="S357" s="141"/>
      <c r="T357" s="141"/>
      <c r="U357" s="141"/>
      <c r="V357" s="172"/>
      <c r="W357" s="146"/>
      <c r="X357" s="146"/>
      <c r="Y357" s="146"/>
      <c r="Z357" s="146"/>
      <c r="AA357" s="146"/>
      <c r="AB357" s="146"/>
      <c r="AC357" s="146"/>
      <c r="AD357" s="146"/>
      <c r="AE357" s="146"/>
      <c r="AF357" s="146"/>
      <c r="AG357" s="146"/>
    </row>
    <row r="358" spans="1:33" ht="30" customHeight="1">
      <c r="A358" s="131" t="s">
        <v>4104</v>
      </c>
      <c r="B358" s="139">
        <v>2026</v>
      </c>
      <c r="C358" s="141" t="s">
        <v>4131</v>
      </c>
      <c r="D358" s="142" t="s">
        <v>125</v>
      </c>
      <c r="E358" s="141" t="s">
        <v>3836</v>
      </c>
      <c r="F358" s="141" t="s">
        <v>4132</v>
      </c>
      <c r="G358" s="142" t="s">
        <v>4135</v>
      </c>
      <c r="H358" s="152" t="s">
        <v>3841</v>
      </c>
      <c r="I358" s="142" t="s">
        <v>460</v>
      </c>
      <c r="J358" s="142" t="s">
        <v>3748</v>
      </c>
      <c r="K358" s="141" t="s">
        <v>7449</v>
      </c>
      <c r="L358" s="141">
        <v>79878516</v>
      </c>
      <c r="M358" s="142" t="s">
        <v>3712</v>
      </c>
      <c r="N358" s="143">
        <v>46031</v>
      </c>
      <c r="O358" s="143">
        <v>46032</v>
      </c>
      <c r="P358" s="144">
        <v>24520000</v>
      </c>
      <c r="Q358" s="141"/>
      <c r="R358" s="141"/>
      <c r="S358" s="141"/>
      <c r="T358" s="141"/>
      <c r="U358" s="141"/>
      <c r="V358" s="172"/>
      <c r="W358" s="146"/>
      <c r="X358" s="146"/>
      <c r="Y358" s="146"/>
      <c r="Z358" s="146"/>
      <c r="AA358" s="146"/>
      <c r="AB358" s="146"/>
      <c r="AC358" s="146"/>
      <c r="AD358" s="146"/>
      <c r="AE358" s="146"/>
      <c r="AF358" s="146"/>
      <c r="AG358" s="146"/>
    </row>
    <row r="359" spans="1:33" ht="30" customHeight="1">
      <c r="A359" s="131" t="s">
        <v>4104</v>
      </c>
      <c r="B359" s="139">
        <v>2026</v>
      </c>
      <c r="C359" s="141" t="s">
        <v>4139</v>
      </c>
      <c r="D359" s="142" t="s">
        <v>125</v>
      </c>
      <c r="E359" s="141" t="s">
        <v>3836</v>
      </c>
      <c r="F359" s="141" t="s">
        <v>4140</v>
      </c>
      <c r="G359" s="142" t="s">
        <v>4143</v>
      </c>
      <c r="H359" s="152" t="s">
        <v>3841</v>
      </c>
      <c r="I359" s="142" t="s">
        <v>460</v>
      </c>
      <c r="J359" s="142" t="s">
        <v>3748</v>
      </c>
      <c r="K359" s="141" t="s">
        <v>7449</v>
      </c>
      <c r="L359" s="141">
        <v>1030556385</v>
      </c>
      <c r="M359" s="142" t="s">
        <v>3712</v>
      </c>
      <c r="N359" s="143">
        <v>46031</v>
      </c>
      <c r="O359" s="143">
        <v>46032</v>
      </c>
      <c r="P359" s="144">
        <v>24520000</v>
      </c>
      <c r="Q359" s="141"/>
      <c r="R359" s="141"/>
      <c r="S359" s="141"/>
      <c r="T359" s="141"/>
      <c r="U359" s="141"/>
      <c r="V359" s="172"/>
      <c r="W359" s="146"/>
      <c r="X359" s="146"/>
      <c r="Y359" s="146"/>
      <c r="Z359" s="146"/>
      <c r="AA359" s="146"/>
      <c r="AB359" s="146"/>
      <c r="AC359" s="146"/>
      <c r="AD359" s="146"/>
      <c r="AE359" s="146"/>
      <c r="AF359" s="146"/>
      <c r="AG359" s="146"/>
    </row>
    <row r="360" spans="1:33" ht="30" customHeight="1">
      <c r="A360" s="131" t="s">
        <v>4104</v>
      </c>
      <c r="B360" s="139">
        <v>2026</v>
      </c>
      <c r="C360" s="141" t="s">
        <v>4147</v>
      </c>
      <c r="D360" s="142" t="s">
        <v>125</v>
      </c>
      <c r="E360" s="141" t="s">
        <v>3836</v>
      </c>
      <c r="F360" s="141" t="s">
        <v>4148</v>
      </c>
      <c r="G360" s="142" t="s">
        <v>4151</v>
      </c>
      <c r="H360" s="152" t="s">
        <v>3841</v>
      </c>
      <c r="I360" s="142" t="s">
        <v>460</v>
      </c>
      <c r="J360" s="142" t="s">
        <v>3748</v>
      </c>
      <c r="K360" s="141" t="s">
        <v>7449</v>
      </c>
      <c r="L360" s="141">
        <v>1101175322</v>
      </c>
      <c r="M360" s="142" t="s">
        <v>3712</v>
      </c>
      <c r="N360" s="143">
        <v>46031</v>
      </c>
      <c r="O360" s="143">
        <v>46032</v>
      </c>
      <c r="P360" s="144">
        <v>24520000</v>
      </c>
      <c r="Q360" s="141"/>
      <c r="R360" s="141"/>
      <c r="S360" s="141"/>
      <c r="T360" s="141"/>
      <c r="U360" s="141"/>
      <c r="V360" s="172"/>
      <c r="W360" s="146"/>
      <c r="X360" s="146"/>
      <c r="Y360" s="146"/>
      <c r="Z360" s="146"/>
      <c r="AA360" s="146"/>
      <c r="AB360" s="146"/>
      <c r="AC360" s="146"/>
      <c r="AD360" s="146"/>
      <c r="AE360" s="146"/>
      <c r="AF360" s="146"/>
      <c r="AG360" s="146"/>
    </row>
    <row r="361" spans="1:33" ht="30" customHeight="1">
      <c r="A361" s="131" t="s">
        <v>4104</v>
      </c>
      <c r="B361" s="139">
        <v>2026</v>
      </c>
      <c r="C361" s="141" t="s">
        <v>4155</v>
      </c>
      <c r="D361" s="142" t="s">
        <v>125</v>
      </c>
      <c r="E361" s="141" t="s">
        <v>3836</v>
      </c>
      <c r="F361" s="141" t="s">
        <v>4156</v>
      </c>
      <c r="G361" s="142" t="s">
        <v>4159</v>
      </c>
      <c r="H361" s="152" t="s">
        <v>3841</v>
      </c>
      <c r="I361" s="142" t="s">
        <v>460</v>
      </c>
      <c r="J361" s="142" t="s">
        <v>3748</v>
      </c>
      <c r="K361" s="141" t="s">
        <v>7449</v>
      </c>
      <c r="L361" s="141">
        <v>1015995755</v>
      </c>
      <c r="M361" s="142" t="s">
        <v>3712</v>
      </c>
      <c r="N361" s="143">
        <v>46031</v>
      </c>
      <c r="O361" s="143">
        <v>46032</v>
      </c>
      <c r="P361" s="144">
        <v>24520000</v>
      </c>
      <c r="Q361" s="141"/>
      <c r="R361" s="141"/>
      <c r="S361" s="141"/>
      <c r="T361" s="141"/>
      <c r="U361" s="141"/>
      <c r="V361" s="172"/>
      <c r="W361" s="146"/>
      <c r="X361" s="146"/>
      <c r="Y361" s="146"/>
      <c r="Z361" s="146"/>
      <c r="AA361" s="146"/>
      <c r="AB361" s="146"/>
      <c r="AC361" s="146"/>
      <c r="AD361" s="146"/>
      <c r="AE361" s="146"/>
      <c r="AF361" s="146"/>
      <c r="AG361" s="146"/>
    </row>
    <row r="362" spans="1:33" ht="30" customHeight="1">
      <c r="A362" s="131" t="s">
        <v>4104</v>
      </c>
      <c r="B362" s="139">
        <v>2026</v>
      </c>
      <c r="C362" s="141" t="s">
        <v>4164</v>
      </c>
      <c r="D362" s="142" t="s">
        <v>125</v>
      </c>
      <c r="E362" s="141" t="s">
        <v>3836</v>
      </c>
      <c r="F362" s="141" t="s">
        <v>4165</v>
      </c>
      <c r="G362" s="142" t="s">
        <v>4168</v>
      </c>
      <c r="H362" s="152" t="s">
        <v>3841</v>
      </c>
      <c r="I362" s="142" t="s">
        <v>460</v>
      </c>
      <c r="J362" s="142" t="s">
        <v>3748</v>
      </c>
      <c r="K362" s="141" t="s">
        <v>7449</v>
      </c>
      <c r="L362" s="141">
        <v>20993442</v>
      </c>
      <c r="M362" s="142" t="s">
        <v>3712</v>
      </c>
      <c r="N362" s="143">
        <v>46031</v>
      </c>
      <c r="O362" s="143">
        <v>46032</v>
      </c>
      <c r="P362" s="144">
        <v>24520000</v>
      </c>
      <c r="Q362" s="141"/>
      <c r="R362" s="141"/>
      <c r="S362" s="141"/>
      <c r="T362" s="141"/>
      <c r="U362" s="141"/>
      <c r="V362" s="172"/>
      <c r="W362" s="146"/>
      <c r="X362" s="146"/>
      <c r="Y362" s="146"/>
      <c r="Z362" s="146"/>
      <c r="AA362" s="146"/>
      <c r="AB362" s="146"/>
      <c r="AC362" s="146"/>
      <c r="AD362" s="146"/>
      <c r="AE362" s="146"/>
      <c r="AF362" s="146"/>
      <c r="AG362" s="146"/>
    </row>
    <row r="363" spans="1:33" ht="30" customHeight="1">
      <c r="A363" s="131" t="s">
        <v>4104</v>
      </c>
      <c r="B363" s="139">
        <v>2026</v>
      </c>
      <c r="C363" s="141" t="s">
        <v>4172</v>
      </c>
      <c r="D363" s="142" t="s">
        <v>125</v>
      </c>
      <c r="E363" s="141" t="s">
        <v>3836</v>
      </c>
      <c r="F363" s="141" t="s">
        <v>4173</v>
      </c>
      <c r="G363" s="142" t="s">
        <v>4176</v>
      </c>
      <c r="H363" s="152" t="s">
        <v>3841</v>
      </c>
      <c r="I363" s="142" t="s">
        <v>460</v>
      </c>
      <c r="J363" s="142" t="s">
        <v>4178</v>
      </c>
      <c r="K363" s="141" t="s">
        <v>7449</v>
      </c>
      <c r="L363" s="141">
        <v>72208761</v>
      </c>
      <c r="M363" s="142" t="s">
        <v>3712</v>
      </c>
      <c r="N363" s="143">
        <v>46031</v>
      </c>
      <c r="O363" s="143">
        <v>46032</v>
      </c>
      <c r="P363" s="144">
        <v>24520000</v>
      </c>
      <c r="Q363" s="141"/>
      <c r="R363" s="141"/>
      <c r="S363" s="141"/>
      <c r="T363" s="141"/>
      <c r="U363" s="141"/>
      <c r="V363" s="172"/>
      <c r="W363" s="146"/>
      <c r="X363" s="146"/>
      <c r="Y363" s="146"/>
      <c r="Z363" s="146"/>
      <c r="AA363" s="146"/>
      <c r="AB363" s="146"/>
      <c r="AC363" s="146"/>
      <c r="AD363" s="146"/>
      <c r="AE363" s="146"/>
      <c r="AF363" s="146"/>
      <c r="AG363" s="146"/>
    </row>
    <row r="364" spans="1:33" ht="30" customHeight="1">
      <c r="A364" s="131" t="s">
        <v>4104</v>
      </c>
      <c r="B364" s="139">
        <v>2026</v>
      </c>
      <c r="C364" s="141" t="s">
        <v>4181</v>
      </c>
      <c r="D364" s="142" t="s">
        <v>125</v>
      </c>
      <c r="E364" s="141" t="s">
        <v>3836</v>
      </c>
      <c r="F364" s="141" t="s">
        <v>4182</v>
      </c>
      <c r="G364" s="142" t="s">
        <v>4185</v>
      </c>
      <c r="H364" s="152" t="s">
        <v>3841</v>
      </c>
      <c r="I364" s="142" t="s">
        <v>460</v>
      </c>
      <c r="J364" s="142" t="s">
        <v>4178</v>
      </c>
      <c r="K364" s="141" t="s">
        <v>7449</v>
      </c>
      <c r="L364" s="141">
        <v>77170183</v>
      </c>
      <c r="M364" s="142" t="s">
        <v>3712</v>
      </c>
      <c r="N364" s="143">
        <v>46031</v>
      </c>
      <c r="O364" s="143">
        <v>46032</v>
      </c>
      <c r="P364" s="144">
        <v>24520000</v>
      </c>
      <c r="Q364" s="141"/>
      <c r="R364" s="141"/>
      <c r="S364" s="141"/>
      <c r="T364" s="141"/>
      <c r="U364" s="141"/>
      <c r="V364" s="172"/>
      <c r="W364" s="146"/>
      <c r="X364" s="146"/>
      <c r="Y364" s="146"/>
      <c r="Z364" s="146"/>
      <c r="AA364" s="146"/>
      <c r="AB364" s="146"/>
      <c r="AC364" s="146"/>
      <c r="AD364" s="146"/>
      <c r="AE364" s="146"/>
      <c r="AF364" s="146"/>
      <c r="AG364" s="146"/>
    </row>
    <row r="365" spans="1:33" ht="30" customHeight="1">
      <c r="A365" s="131" t="s">
        <v>4104</v>
      </c>
      <c r="B365" s="139">
        <v>2026</v>
      </c>
      <c r="C365" s="141" t="s">
        <v>4189</v>
      </c>
      <c r="D365" s="142" t="s">
        <v>125</v>
      </c>
      <c r="E365" s="141" t="s">
        <v>3836</v>
      </c>
      <c r="F365" s="141" t="s">
        <v>4190</v>
      </c>
      <c r="G365" s="142" t="s">
        <v>4193</v>
      </c>
      <c r="H365" s="152" t="s">
        <v>3841</v>
      </c>
      <c r="I365" s="142" t="s">
        <v>460</v>
      </c>
      <c r="J365" s="142" t="s">
        <v>3760</v>
      </c>
      <c r="K365" s="141" t="s">
        <v>7449</v>
      </c>
      <c r="L365" s="141">
        <v>52848241</v>
      </c>
      <c r="M365" s="142" t="s">
        <v>3712</v>
      </c>
      <c r="N365" s="143">
        <v>46031</v>
      </c>
      <c r="O365" s="143">
        <v>46032</v>
      </c>
      <c r="P365" s="144">
        <v>24520000</v>
      </c>
      <c r="Q365" s="141"/>
      <c r="R365" s="141"/>
      <c r="S365" s="141"/>
      <c r="T365" s="141"/>
      <c r="U365" s="141"/>
      <c r="V365" s="172"/>
      <c r="W365" s="146"/>
      <c r="X365" s="146"/>
      <c r="Y365" s="146"/>
      <c r="Z365" s="146"/>
      <c r="AA365" s="146"/>
      <c r="AB365" s="146"/>
      <c r="AC365" s="146"/>
      <c r="AD365" s="146"/>
      <c r="AE365" s="146"/>
      <c r="AF365" s="146"/>
      <c r="AG365" s="146"/>
    </row>
    <row r="366" spans="1:33" ht="30" customHeight="1">
      <c r="A366" s="131" t="s">
        <v>4104</v>
      </c>
      <c r="B366" s="139">
        <v>2026</v>
      </c>
      <c r="C366" s="141" t="s">
        <v>4197</v>
      </c>
      <c r="D366" s="142" t="s">
        <v>125</v>
      </c>
      <c r="E366" s="141" t="s">
        <v>3836</v>
      </c>
      <c r="F366" s="141" t="s">
        <v>4198</v>
      </c>
      <c r="G366" s="142" t="s">
        <v>4201</v>
      </c>
      <c r="H366" s="152" t="s">
        <v>3841</v>
      </c>
      <c r="I366" s="142" t="s">
        <v>460</v>
      </c>
      <c r="J366" s="142" t="s">
        <v>3778</v>
      </c>
      <c r="K366" s="141" t="s">
        <v>7449</v>
      </c>
      <c r="L366" s="141">
        <v>52561097</v>
      </c>
      <c r="M366" s="142" t="s">
        <v>3712</v>
      </c>
      <c r="N366" s="143">
        <v>46031</v>
      </c>
      <c r="O366" s="143">
        <v>46032</v>
      </c>
      <c r="P366" s="144">
        <v>24520000</v>
      </c>
      <c r="Q366" s="141"/>
      <c r="R366" s="141"/>
      <c r="S366" s="141"/>
      <c r="T366" s="141"/>
      <c r="U366" s="141"/>
      <c r="V366" s="172"/>
      <c r="W366" s="146"/>
      <c r="X366" s="146"/>
      <c r="Y366" s="146"/>
      <c r="Z366" s="146"/>
      <c r="AA366" s="146"/>
      <c r="AB366" s="146"/>
      <c r="AC366" s="146"/>
      <c r="AD366" s="146"/>
      <c r="AE366" s="146"/>
      <c r="AF366" s="146"/>
      <c r="AG366" s="146"/>
    </row>
    <row r="367" spans="1:33" ht="30" customHeight="1">
      <c r="A367" s="131" t="s">
        <v>4104</v>
      </c>
      <c r="B367" s="139">
        <v>2026</v>
      </c>
      <c r="C367" s="141" t="s">
        <v>4205</v>
      </c>
      <c r="D367" s="142" t="s">
        <v>125</v>
      </c>
      <c r="E367" s="141" t="s">
        <v>3836</v>
      </c>
      <c r="F367" s="141" t="s">
        <v>4206</v>
      </c>
      <c r="G367" s="142" t="s">
        <v>4209</v>
      </c>
      <c r="H367" s="152" t="s">
        <v>3841</v>
      </c>
      <c r="I367" s="142" t="s">
        <v>460</v>
      </c>
      <c r="J367" s="142" t="s">
        <v>3778</v>
      </c>
      <c r="K367" s="141" t="s">
        <v>7449</v>
      </c>
      <c r="L367" s="141">
        <v>1233903612</v>
      </c>
      <c r="M367" s="142" t="s">
        <v>3712</v>
      </c>
      <c r="N367" s="143">
        <v>46031</v>
      </c>
      <c r="O367" s="143">
        <v>46032</v>
      </c>
      <c r="P367" s="144">
        <v>24520000</v>
      </c>
      <c r="Q367" s="141"/>
      <c r="R367" s="141"/>
      <c r="S367" s="141"/>
      <c r="T367" s="141"/>
      <c r="U367" s="141"/>
      <c r="V367" s="172"/>
      <c r="W367" s="146"/>
      <c r="X367" s="146"/>
      <c r="Y367" s="146"/>
      <c r="Z367" s="146"/>
      <c r="AA367" s="146"/>
      <c r="AB367" s="146"/>
      <c r="AC367" s="146"/>
      <c r="AD367" s="146"/>
      <c r="AE367" s="146"/>
      <c r="AF367" s="146"/>
      <c r="AG367" s="146"/>
    </row>
    <row r="368" spans="1:33" ht="30" customHeight="1">
      <c r="A368" s="131" t="s">
        <v>4104</v>
      </c>
      <c r="B368" s="139">
        <v>2026</v>
      </c>
      <c r="C368" s="141" t="s">
        <v>4213</v>
      </c>
      <c r="D368" s="142" t="s">
        <v>125</v>
      </c>
      <c r="E368" s="141" t="s">
        <v>3836</v>
      </c>
      <c r="F368" s="141" t="s">
        <v>4214</v>
      </c>
      <c r="G368" s="142" t="s">
        <v>4217</v>
      </c>
      <c r="H368" s="152" t="s">
        <v>3841</v>
      </c>
      <c r="I368" s="142" t="s">
        <v>460</v>
      </c>
      <c r="J368" s="142" t="s">
        <v>4178</v>
      </c>
      <c r="K368" s="141" t="s">
        <v>7449</v>
      </c>
      <c r="L368" s="141">
        <v>1019144420</v>
      </c>
      <c r="M368" s="142" t="s">
        <v>3712</v>
      </c>
      <c r="N368" s="143">
        <v>46031</v>
      </c>
      <c r="O368" s="143">
        <v>46032</v>
      </c>
      <c r="P368" s="144">
        <v>24520000</v>
      </c>
      <c r="Q368" s="141"/>
      <c r="R368" s="141"/>
      <c r="S368" s="141"/>
      <c r="T368" s="141"/>
      <c r="U368" s="141"/>
      <c r="V368" s="172"/>
      <c r="W368" s="146"/>
      <c r="X368" s="146"/>
      <c r="Y368" s="146"/>
      <c r="Z368" s="146"/>
      <c r="AA368" s="146"/>
      <c r="AB368" s="146"/>
      <c r="AC368" s="146"/>
      <c r="AD368" s="146"/>
      <c r="AE368" s="146"/>
      <c r="AF368" s="146"/>
      <c r="AG368" s="146"/>
    </row>
    <row r="369" spans="1:33" ht="30" customHeight="1">
      <c r="A369" s="131" t="s">
        <v>4104</v>
      </c>
      <c r="B369" s="139">
        <v>2026</v>
      </c>
      <c r="C369" s="141" t="s">
        <v>4222</v>
      </c>
      <c r="D369" s="142" t="s">
        <v>125</v>
      </c>
      <c r="E369" s="141" t="s">
        <v>3836</v>
      </c>
      <c r="F369" s="141" t="s">
        <v>4223</v>
      </c>
      <c r="G369" s="142" t="s">
        <v>4226</v>
      </c>
      <c r="H369" s="152" t="s">
        <v>3841</v>
      </c>
      <c r="I369" s="142" t="s">
        <v>460</v>
      </c>
      <c r="J369" s="142" t="s">
        <v>3778</v>
      </c>
      <c r="K369" s="141" t="s">
        <v>7449</v>
      </c>
      <c r="L369" s="141">
        <v>52803584</v>
      </c>
      <c r="M369" s="142" t="s">
        <v>3712</v>
      </c>
      <c r="N369" s="143">
        <v>46031</v>
      </c>
      <c r="O369" s="143">
        <v>46032</v>
      </c>
      <c r="P369" s="144">
        <v>24520000</v>
      </c>
      <c r="Q369" s="141"/>
      <c r="R369" s="141"/>
      <c r="S369" s="141"/>
      <c r="T369" s="141"/>
      <c r="U369" s="141"/>
      <c r="V369" s="172"/>
      <c r="W369" s="146"/>
      <c r="X369" s="146"/>
      <c r="Y369" s="146"/>
      <c r="Z369" s="146"/>
      <c r="AA369" s="146"/>
      <c r="AB369" s="146"/>
      <c r="AC369" s="146"/>
      <c r="AD369" s="146"/>
      <c r="AE369" s="146"/>
      <c r="AF369" s="146"/>
      <c r="AG369" s="146"/>
    </row>
    <row r="370" spans="1:33" ht="30" customHeight="1">
      <c r="A370" s="131" t="s">
        <v>4104</v>
      </c>
      <c r="B370" s="139">
        <v>2026</v>
      </c>
      <c r="C370" s="141" t="s">
        <v>4230</v>
      </c>
      <c r="D370" s="142" t="s">
        <v>125</v>
      </c>
      <c r="E370" s="141" t="s">
        <v>3836</v>
      </c>
      <c r="F370" s="141" t="s">
        <v>4231</v>
      </c>
      <c r="G370" s="142" t="s">
        <v>4234</v>
      </c>
      <c r="H370" s="152" t="s">
        <v>3841</v>
      </c>
      <c r="I370" s="142" t="s">
        <v>460</v>
      </c>
      <c r="J370" s="142" t="s">
        <v>3778</v>
      </c>
      <c r="K370" s="141" t="s">
        <v>7449</v>
      </c>
      <c r="L370" s="141">
        <v>82382832</v>
      </c>
      <c r="M370" s="142" t="s">
        <v>3712</v>
      </c>
      <c r="N370" s="143">
        <v>46031</v>
      </c>
      <c r="O370" s="143">
        <v>46032</v>
      </c>
      <c r="P370" s="144">
        <v>24520000</v>
      </c>
      <c r="Q370" s="141"/>
      <c r="R370" s="141"/>
      <c r="S370" s="141"/>
      <c r="T370" s="141"/>
      <c r="U370" s="141"/>
      <c r="V370" s="172"/>
      <c r="W370" s="146"/>
      <c r="X370" s="146"/>
      <c r="Y370" s="146"/>
      <c r="Z370" s="146"/>
      <c r="AA370" s="146"/>
      <c r="AB370" s="146"/>
      <c r="AC370" s="146"/>
      <c r="AD370" s="146"/>
      <c r="AE370" s="146"/>
      <c r="AF370" s="146"/>
      <c r="AG370" s="146"/>
    </row>
    <row r="371" spans="1:33" ht="30" customHeight="1">
      <c r="A371" s="131" t="s">
        <v>4104</v>
      </c>
      <c r="B371" s="139">
        <v>2026</v>
      </c>
      <c r="C371" s="141" t="s">
        <v>4237</v>
      </c>
      <c r="D371" s="142" t="s">
        <v>125</v>
      </c>
      <c r="E371" s="141" t="s">
        <v>3836</v>
      </c>
      <c r="F371" s="141" t="s">
        <v>4238</v>
      </c>
      <c r="G371" s="142" t="s">
        <v>4241</v>
      </c>
      <c r="H371" s="152" t="s">
        <v>3841</v>
      </c>
      <c r="I371" s="142" t="s">
        <v>460</v>
      </c>
      <c r="J371" s="142" t="s">
        <v>3778</v>
      </c>
      <c r="K371" s="141" t="s">
        <v>7449</v>
      </c>
      <c r="L371" s="141">
        <v>52584430</v>
      </c>
      <c r="M371" s="142" t="s">
        <v>3712</v>
      </c>
      <c r="N371" s="143">
        <v>46031</v>
      </c>
      <c r="O371" s="143">
        <v>46032</v>
      </c>
      <c r="P371" s="144">
        <v>24520000</v>
      </c>
      <c r="Q371" s="141"/>
      <c r="R371" s="141"/>
      <c r="S371" s="141"/>
      <c r="T371" s="141"/>
      <c r="U371" s="141"/>
      <c r="V371" s="172"/>
      <c r="W371" s="146"/>
      <c r="X371" s="146"/>
      <c r="Y371" s="146"/>
      <c r="Z371" s="146"/>
      <c r="AA371" s="146"/>
      <c r="AB371" s="146"/>
      <c r="AC371" s="146"/>
      <c r="AD371" s="146"/>
      <c r="AE371" s="146"/>
      <c r="AF371" s="146"/>
      <c r="AG371" s="146"/>
    </row>
    <row r="372" spans="1:33" ht="30" customHeight="1">
      <c r="A372" s="131" t="s">
        <v>4104</v>
      </c>
      <c r="B372" s="139">
        <v>2026</v>
      </c>
      <c r="C372" s="141" t="s">
        <v>4246</v>
      </c>
      <c r="D372" s="142" t="s">
        <v>125</v>
      </c>
      <c r="E372" s="141" t="s">
        <v>3836</v>
      </c>
      <c r="F372" s="141" t="s">
        <v>4247</v>
      </c>
      <c r="G372" s="142" t="s">
        <v>4250</v>
      </c>
      <c r="H372" s="152" t="s">
        <v>3841</v>
      </c>
      <c r="I372" s="142" t="s">
        <v>460</v>
      </c>
      <c r="J372" s="142" t="s">
        <v>4178</v>
      </c>
      <c r="K372" s="141" t="s">
        <v>7449</v>
      </c>
      <c r="L372" s="141">
        <v>86039504</v>
      </c>
      <c r="M372" s="142" t="s">
        <v>3712</v>
      </c>
      <c r="N372" s="143">
        <v>46031</v>
      </c>
      <c r="O372" s="143">
        <v>46035</v>
      </c>
      <c r="P372" s="144">
        <v>24520000</v>
      </c>
      <c r="Q372" s="141"/>
      <c r="R372" s="141"/>
      <c r="S372" s="141"/>
      <c r="T372" s="141"/>
      <c r="U372" s="141"/>
      <c r="V372" s="172"/>
      <c r="W372" s="146"/>
      <c r="X372" s="146"/>
      <c r="Y372" s="146"/>
      <c r="Z372" s="146"/>
      <c r="AA372" s="146"/>
      <c r="AB372" s="146"/>
      <c r="AC372" s="146"/>
      <c r="AD372" s="146"/>
      <c r="AE372" s="146"/>
      <c r="AF372" s="146"/>
      <c r="AG372" s="146"/>
    </row>
    <row r="373" spans="1:33" ht="30" customHeight="1">
      <c r="A373" s="131" t="s">
        <v>4104</v>
      </c>
      <c r="B373" s="139">
        <v>2026</v>
      </c>
      <c r="C373" s="141" t="s">
        <v>4254</v>
      </c>
      <c r="D373" s="142" t="s">
        <v>125</v>
      </c>
      <c r="E373" s="141" t="s">
        <v>3836</v>
      </c>
      <c r="F373" s="141" t="s">
        <v>4255</v>
      </c>
      <c r="G373" s="142" t="s">
        <v>4258</v>
      </c>
      <c r="H373" s="152" t="s">
        <v>3841</v>
      </c>
      <c r="I373" s="142" t="s">
        <v>460</v>
      </c>
      <c r="J373" s="142" t="s">
        <v>3778</v>
      </c>
      <c r="K373" s="141" t="s">
        <v>7449</v>
      </c>
      <c r="L373" s="141">
        <v>1015404226</v>
      </c>
      <c r="M373" s="142" t="s">
        <v>3712</v>
      </c>
      <c r="N373" s="143">
        <v>46031</v>
      </c>
      <c r="O373" s="143">
        <v>46032</v>
      </c>
      <c r="P373" s="144">
        <v>24520000</v>
      </c>
      <c r="Q373" s="141"/>
      <c r="R373" s="141"/>
      <c r="S373" s="141"/>
      <c r="T373" s="141"/>
      <c r="U373" s="141"/>
      <c r="V373" s="172"/>
      <c r="W373" s="146"/>
      <c r="X373" s="146"/>
      <c r="Y373" s="146"/>
      <c r="Z373" s="146"/>
      <c r="AA373" s="146"/>
      <c r="AB373" s="146"/>
      <c r="AC373" s="146"/>
      <c r="AD373" s="146"/>
      <c r="AE373" s="146"/>
      <c r="AF373" s="146"/>
      <c r="AG373" s="146"/>
    </row>
    <row r="374" spans="1:33" ht="30" customHeight="1">
      <c r="A374" s="131" t="s">
        <v>4104</v>
      </c>
      <c r="B374" s="139">
        <v>2026</v>
      </c>
      <c r="C374" s="141" t="s">
        <v>4262</v>
      </c>
      <c r="D374" s="142" t="s">
        <v>125</v>
      </c>
      <c r="E374" s="141" t="s">
        <v>3836</v>
      </c>
      <c r="F374" s="141" t="s">
        <v>4263</v>
      </c>
      <c r="G374" s="142" t="s">
        <v>4266</v>
      </c>
      <c r="H374" s="152" t="s">
        <v>3841</v>
      </c>
      <c r="I374" s="142" t="s">
        <v>460</v>
      </c>
      <c r="J374" s="142" t="s">
        <v>3778</v>
      </c>
      <c r="K374" s="141" t="s">
        <v>7449</v>
      </c>
      <c r="L374" s="141">
        <v>1019019502</v>
      </c>
      <c r="M374" s="142" t="s">
        <v>3712</v>
      </c>
      <c r="N374" s="143">
        <v>46031</v>
      </c>
      <c r="O374" s="143">
        <v>46032</v>
      </c>
      <c r="P374" s="144">
        <v>24520000</v>
      </c>
      <c r="Q374" s="141"/>
      <c r="R374" s="141"/>
      <c r="S374" s="141"/>
      <c r="T374" s="141"/>
      <c r="U374" s="141"/>
      <c r="V374" s="172"/>
      <c r="W374" s="146"/>
      <c r="X374" s="146"/>
      <c r="Y374" s="146"/>
      <c r="Z374" s="146"/>
      <c r="AA374" s="146"/>
      <c r="AB374" s="146"/>
      <c r="AC374" s="146"/>
      <c r="AD374" s="146"/>
      <c r="AE374" s="146"/>
      <c r="AF374" s="146"/>
      <c r="AG374" s="146"/>
    </row>
    <row r="375" spans="1:33" ht="30" customHeight="1">
      <c r="A375" s="131" t="s">
        <v>4104</v>
      </c>
      <c r="B375" s="139">
        <v>2026</v>
      </c>
      <c r="C375" s="141" t="s">
        <v>4271</v>
      </c>
      <c r="D375" s="142" t="s">
        <v>125</v>
      </c>
      <c r="E375" s="141" t="s">
        <v>3836</v>
      </c>
      <c r="F375" s="141" t="s">
        <v>4272</v>
      </c>
      <c r="G375" s="142" t="s">
        <v>4275</v>
      </c>
      <c r="H375" s="152" t="s">
        <v>3841</v>
      </c>
      <c r="I375" s="142" t="s">
        <v>460</v>
      </c>
      <c r="J375" s="142" t="s">
        <v>3778</v>
      </c>
      <c r="K375" s="141" t="s">
        <v>7449</v>
      </c>
      <c r="L375" s="141">
        <v>1019016062</v>
      </c>
      <c r="M375" s="142" t="s">
        <v>3712</v>
      </c>
      <c r="N375" s="143">
        <v>46031</v>
      </c>
      <c r="O375" s="143">
        <v>46032</v>
      </c>
      <c r="P375" s="144">
        <v>24520000</v>
      </c>
      <c r="Q375" s="141"/>
      <c r="R375" s="141"/>
      <c r="S375" s="141"/>
      <c r="T375" s="141"/>
      <c r="U375" s="141"/>
      <c r="V375" s="172"/>
      <c r="W375" s="146"/>
      <c r="X375" s="146"/>
      <c r="Y375" s="146"/>
      <c r="Z375" s="146"/>
      <c r="AA375" s="146"/>
      <c r="AB375" s="146"/>
      <c r="AC375" s="146"/>
      <c r="AD375" s="146"/>
      <c r="AE375" s="146"/>
      <c r="AF375" s="146"/>
      <c r="AG375" s="146"/>
    </row>
    <row r="376" spans="1:33" ht="30" customHeight="1">
      <c r="A376" s="131" t="s">
        <v>4104</v>
      </c>
      <c r="B376" s="139">
        <v>2026</v>
      </c>
      <c r="C376" s="141" t="s">
        <v>4279</v>
      </c>
      <c r="D376" s="142" t="s">
        <v>125</v>
      </c>
      <c r="E376" s="141" t="s">
        <v>3836</v>
      </c>
      <c r="F376" s="141" t="s">
        <v>4280</v>
      </c>
      <c r="G376" s="142" t="s">
        <v>4283</v>
      </c>
      <c r="H376" s="152" t="s">
        <v>3841</v>
      </c>
      <c r="I376" s="142" t="s">
        <v>460</v>
      </c>
      <c r="J376" s="142" t="s">
        <v>3778</v>
      </c>
      <c r="K376" s="141" t="s">
        <v>7449</v>
      </c>
      <c r="L376" s="141">
        <v>1221968931</v>
      </c>
      <c r="M376" s="142" t="s">
        <v>3712</v>
      </c>
      <c r="N376" s="143">
        <v>46031</v>
      </c>
      <c r="O376" s="143">
        <v>46032</v>
      </c>
      <c r="P376" s="144">
        <v>24520000</v>
      </c>
      <c r="Q376" s="141"/>
      <c r="R376" s="141"/>
      <c r="S376" s="141"/>
      <c r="T376" s="141"/>
      <c r="U376" s="141"/>
      <c r="V376" s="172"/>
      <c r="W376" s="146"/>
      <c r="X376" s="146"/>
      <c r="Y376" s="146"/>
      <c r="Z376" s="146"/>
      <c r="AA376" s="146"/>
      <c r="AB376" s="146"/>
      <c r="AC376" s="146"/>
      <c r="AD376" s="146"/>
      <c r="AE376" s="146"/>
      <c r="AF376" s="146"/>
      <c r="AG376" s="146"/>
    </row>
    <row r="377" spans="1:33" ht="30" customHeight="1">
      <c r="A377" s="131" t="s">
        <v>4104</v>
      </c>
      <c r="B377" s="139">
        <v>2026</v>
      </c>
      <c r="C377" s="141" t="s">
        <v>4287</v>
      </c>
      <c r="D377" s="142" t="s">
        <v>125</v>
      </c>
      <c r="E377" s="141" t="s">
        <v>3836</v>
      </c>
      <c r="F377" s="141" t="s">
        <v>4288</v>
      </c>
      <c r="G377" s="142" t="s">
        <v>4291</v>
      </c>
      <c r="H377" s="152" t="s">
        <v>3841</v>
      </c>
      <c r="I377" s="142" t="s">
        <v>460</v>
      </c>
      <c r="J377" s="142" t="s">
        <v>4178</v>
      </c>
      <c r="K377" s="141" t="s">
        <v>7449</v>
      </c>
      <c r="L377" s="141">
        <v>1020739387</v>
      </c>
      <c r="M377" s="142" t="s">
        <v>3712</v>
      </c>
      <c r="N377" s="143">
        <v>46031</v>
      </c>
      <c r="O377" s="143">
        <v>46032</v>
      </c>
      <c r="P377" s="144">
        <v>24520000</v>
      </c>
      <c r="Q377" s="141"/>
      <c r="R377" s="141"/>
      <c r="S377" s="141"/>
      <c r="T377" s="141"/>
      <c r="U377" s="141"/>
      <c r="V377" s="172"/>
      <c r="W377" s="146"/>
      <c r="X377" s="146"/>
      <c r="Y377" s="146"/>
      <c r="Z377" s="146"/>
      <c r="AA377" s="146"/>
      <c r="AB377" s="146"/>
      <c r="AC377" s="146"/>
      <c r="AD377" s="146"/>
      <c r="AE377" s="146"/>
      <c r="AF377" s="146"/>
      <c r="AG377" s="146"/>
    </row>
    <row r="378" spans="1:33" ht="30" customHeight="1">
      <c r="A378" s="131" t="s">
        <v>4104</v>
      </c>
      <c r="B378" s="139">
        <v>2026</v>
      </c>
      <c r="C378" s="141" t="s">
        <v>4295</v>
      </c>
      <c r="D378" s="142" t="s">
        <v>125</v>
      </c>
      <c r="E378" s="141" t="s">
        <v>3836</v>
      </c>
      <c r="F378" s="141" t="s">
        <v>4296</v>
      </c>
      <c r="G378" s="142" t="s">
        <v>4299</v>
      </c>
      <c r="H378" s="152" t="s">
        <v>3841</v>
      </c>
      <c r="I378" s="142" t="s">
        <v>460</v>
      </c>
      <c r="J378" s="142" t="s">
        <v>4301</v>
      </c>
      <c r="K378" s="141" t="s">
        <v>7449</v>
      </c>
      <c r="L378" s="141">
        <v>1014204763</v>
      </c>
      <c r="M378" s="142" t="s">
        <v>3712</v>
      </c>
      <c r="N378" s="143">
        <v>46031</v>
      </c>
      <c r="O378" s="143">
        <v>46032</v>
      </c>
      <c r="P378" s="144">
        <v>24520000</v>
      </c>
      <c r="Q378" s="141"/>
      <c r="R378" s="141"/>
      <c r="S378" s="141"/>
      <c r="T378" s="141"/>
      <c r="U378" s="141"/>
      <c r="V378" s="172"/>
      <c r="W378" s="146"/>
      <c r="X378" s="146"/>
      <c r="Y378" s="146"/>
      <c r="Z378" s="146"/>
      <c r="AA378" s="146"/>
      <c r="AB378" s="146"/>
      <c r="AC378" s="146"/>
      <c r="AD378" s="146"/>
      <c r="AE378" s="146"/>
      <c r="AF378" s="146"/>
      <c r="AG378" s="146"/>
    </row>
    <row r="379" spans="1:33" ht="30" customHeight="1">
      <c r="A379" s="131" t="s">
        <v>4104</v>
      </c>
      <c r="B379" s="139">
        <v>2026</v>
      </c>
      <c r="C379" s="141" t="s">
        <v>4304</v>
      </c>
      <c r="D379" s="142" t="s">
        <v>125</v>
      </c>
      <c r="E379" s="141" t="s">
        <v>3836</v>
      </c>
      <c r="F379" s="141" t="s">
        <v>4305</v>
      </c>
      <c r="G379" s="142" t="s">
        <v>4308</v>
      </c>
      <c r="H379" s="152" t="s">
        <v>3841</v>
      </c>
      <c r="I379" s="142" t="s">
        <v>460</v>
      </c>
      <c r="J379" s="142" t="s">
        <v>3778</v>
      </c>
      <c r="K379" s="141" t="s">
        <v>7449</v>
      </c>
      <c r="L379" s="141">
        <v>1004916725</v>
      </c>
      <c r="M379" s="142" t="s">
        <v>3712</v>
      </c>
      <c r="N379" s="143">
        <v>46031</v>
      </c>
      <c r="O379" s="143">
        <v>46032</v>
      </c>
      <c r="P379" s="144">
        <v>24520000</v>
      </c>
      <c r="Q379" s="141"/>
      <c r="R379" s="141"/>
      <c r="S379" s="141"/>
      <c r="T379" s="141"/>
      <c r="U379" s="141"/>
      <c r="V379" s="172"/>
      <c r="W379" s="146"/>
      <c r="X379" s="146"/>
      <c r="Y379" s="146"/>
      <c r="Z379" s="146"/>
      <c r="AA379" s="146"/>
      <c r="AB379" s="146"/>
      <c r="AC379" s="146"/>
      <c r="AD379" s="146"/>
      <c r="AE379" s="146"/>
      <c r="AF379" s="146"/>
      <c r="AG379" s="146"/>
    </row>
    <row r="380" spans="1:33" ht="30" customHeight="1">
      <c r="A380" s="131" t="s">
        <v>4104</v>
      </c>
      <c r="B380" s="139">
        <v>2026</v>
      </c>
      <c r="C380" s="141" t="s">
        <v>4313</v>
      </c>
      <c r="D380" s="142" t="s">
        <v>125</v>
      </c>
      <c r="E380" s="141" t="s">
        <v>3740</v>
      </c>
      <c r="F380" s="141" t="s">
        <v>4314</v>
      </c>
      <c r="G380" s="142" t="s">
        <v>4317</v>
      </c>
      <c r="H380" s="152" t="s">
        <v>3745</v>
      </c>
      <c r="I380" s="142" t="s">
        <v>460</v>
      </c>
      <c r="J380" s="142" t="s">
        <v>3760</v>
      </c>
      <c r="K380" s="141" t="s">
        <v>7449</v>
      </c>
      <c r="L380" s="141">
        <v>1058058789</v>
      </c>
      <c r="M380" s="142" t="s">
        <v>3712</v>
      </c>
      <c r="N380" s="143">
        <v>46031</v>
      </c>
      <c r="O380" s="143">
        <v>46032</v>
      </c>
      <c r="P380" s="144">
        <v>17000000</v>
      </c>
      <c r="Q380" s="141"/>
      <c r="R380" s="141"/>
      <c r="S380" s="141"/>
      <c r="T380" s="141"/>
      <c r="U380" s="141"/>
      <c r="V380" s="172"/>
      <c r="W380" s="146"/>
      <c r="X380" s="146"/>
      <c r="Y380" s="146"/>
      <c r="Z380" s="146"/>
      <c r="AA380" s="146"/>
      <c r="AB380" s="146"/>
      <c r="AC380" s="146"/>
      <c r="AD380" s="146"/>
      <c r="AE380" s="146"/>
      <c r="AF380" s="146"/>
      <c r="AG380" s="146"/>
    </row>
    <row r="381" spans="1:33" ht="30" customHeight="1">
      <c r="A381" s="131" t="s">
        <v>4104</v>
      </c>
      <c r="B381" s="139">
        <v>2026</v>
      </c>
      <c r="C381" s="141" t="s">
        <v>4321</v>
      </c>
      <c r="D381" s="142" t="s">
        <v>125</v>
      </c>
      <c r="E381" s="141" t="s">
        <v>3836</v>
      </c>
      <c r="F381" s="141" t="s">
        <v>4322</v>
      </c>
      <c r="G381" s="142" t="s">
        <v>4325</v>
      </c>
      <c r="H381" s="152" t="s">
        <v>3841</v>
      </c>
      <c r="I381" s="142" t="s">
        <v>460</v>
      </c>
      <c r="J381" s="142" t="s">
        <v>3778</v>
      </c>
      <c r="K381" s="141" t="s">
        <v>7449</v>
      </c>
      <c r="L381" s="141">
        <v>52539313</v>
      </c>
      <c r="M381" s="142" t="s">
        <v>3712</v>
      </c>
      <c r="N381" s="143">
        <v>46031</v>
      </c>
      <c r="O381" s="143">
        <v>46032</v>
      </c>
      <c r="P381" s="144">
        <v>24520000</v>
      </c>
      <c r="Q381" s="141"/>
      <c r="R381" s="141"/>
      <c r="S381" s="141"/>
      <c r="T381" s="141"/>
      <c r="U381" s="141"/>
      <c r="V381" s="172"/>
      <c r="W381" s="146"/>
      <c r="X381" s="146"/>
      <c r="Y381" s="146"/>
      <c r="Z381" s="146"/>
      <c r="AA381" s="146"/>
      <c r="AB381" s="146"/>
      <c r="AC381" s="146"/>
      <c r="AD381" s="146"/>
      <c r="AE381" s="146"/>
      <c r="AF381" s="146"/>
      <c r="AG381" s="146"/>
    </row>
    <row r="382" spans="1:33" ht="30" customHeight="1">
      <c r="A382" s="131" t="s">
        <v>4104</v>
      </c>
      <c r="B382" s="139">
        <v>2026</v>
      </c>
      <c r="C382" s="141" t="s">
        <v>4329</v>
      </c>
      <c r="D382" s="142" t="s">
        <v>125</v>
      </c>
      <c r="E382" s="141" t="s">
        <v>3836</v>
      </c>
      <c r="F382" s="141" t="s">
        <v>4330</v>
      </c>
      <c r="G382" s="142" t="s">
        <v>4333</v>
      </c>
      <c r="H382" s="152" t="s">
        <v>3841</v>
      </c>
      <c r="I382" s="142" t="s">
        <v>460</v>
      </c>
      <c r="J382" s="142" t="s">
        <v>3778</v>
      </c>
      <c r="K382" s="141" t="s">
        <v>7449</v>
      </c>
      <c r="L382" s="141">
        <v>1117485267</v>
      </c>
      <c r="M382" s="142" t="s">
        <v>3712</v>
      </c>
      <c r="N382" s="143">
        <v>46031</v>
      </c>
      <c r="O382" s="143">
        <v>46032</v>
      </c>
      <c r="P382" s="144">
        <v>24520000</v>
      </c>
      <c r="Q382" s="141"/>
      <c r="R382" s="141"/>
      <c r="S382" s="141"/>
      <c r="T382" s="141"/>
      <c r="U382" s="141"/>
      <c r="V382" s="172"/>
      <c r="W382" s="146"/>
      <c r="X382" s="146"/>
      <c r="Y382" s="146"/>
      <c r="Z382" s="146"/>
      <c r="AA382" s="146"/>
      <c r="AB382" s="146"/>
      <c r="AC382" s="146"/>
      <c r="AD382" s="146"/>
      <c r="AE382" s="146"/>
      <c r="AF382" s="146"/>
      <c r="AG382" s="146"/>
    </row>
    <row r="383" spans="1:33" ht="30" customHeight="1">
      <c r="A383" s="131" t="s">
        <v>4104</v>
      </c>
      <c r="B383" s="139">
        <v>2026</v>
      </c>
      <c r="C383" s="141" t="s">
        <v>4337</v>
      </c>
      <c r="D383" s="142" t="s">
        <v>125</v>
      </c>
      <c r="E383" s="141" t="s">
        <v>3836</v>
      </c>
      <c r="F383" s="141" t="s">
        <v>4338</v>
      </c>
      <c r="G383" s="142" t="s">
        <v>4341</v>
      </c>
      <c r="H383" s="152" t="s">
        <v>3841</v>
      </c>
      <c r="I383" s="142" t="s">
        <v>460</v>
      </c>
      <c r="J383" s="142" t="s">
        <v>4178</v>
      </c>
      <c r="K383" s="141" t="s">
        <v>7449</v>
      </c>
      <c r="L383" s="141">
        <v>1076241169</v>
      </c>
      <c r="M383" s="142" t="s">
        <v>3712</v>
      </c>
      <c r="N383" s="143">
        <v>46031</v>
      </c>
      <c r="O383" s="143">
        <v>46032</v>
      </c>
      <c r="P383" s="144">
        <v>24520000</v>
      </c>
      <c r="Q383" s="141"/>
      <c r="R383" s="141"/>
      <c r="S383" s="141"/>
      <c r="T383" s="141"/>
      <c r="U383" s="141"/>
      <c r="V383" s="172"/>
      <c r="W383" s="146"/>
      <c r="X383" s="146"/>
      <c r="Y383" s="146"/>
      <c r="Z383" s="146"/>
      <c r="AA383" s="146"/>
      <c r="AB383" s="146"/>
      <c r="AC383" s="146"/>
      <c r="AD383" s="146"/>
      <c r="AE383" s="146"/>
      <c r="AF383" s="146"/>
      <c r="AG383" s="146"/>
    </row>
    <row r="384" spans="1:33" ht="30" customHeight="1">
      <c r="A384" s="131" t="s">
        <v>4104</v>
      </c>
      <c r="B384" s="139">
        <v>2026</v>
      </c>
      <c r="C384" s="141" t="s">
        <v>4345</v>
      </c>
      <c r="D384" s="142" t="s">
        <v>125</v>
      </c>
      <c r="E384" s="141" t="s">
        <v>3836</v>
      </c>
      <c r="F384" s="141" t="s">
        <v>4346</v>
      </c>
      <c r="G384" s="142" t="s">
        <v>4349</v>
      </c>
      <c r="H384" s="152" t="s">
        <v>3841</v>
      </c>
      <c r="I384" s="142" t="s">
        <v>460</v>
      </c>
      <c r="J384" s="142" t="s">
        <v>4178</v>
      </c>
      <c r="K384" s="141" t="s">
        <v>7449</v>
      </c>
      <c r="L384" s="141">
        <v>1233888381</v>
      </c>
      <c r="M384" s="142" t="s">
        <v>3712</v>
      </c>
      <c r="N384" s="143">
        <v>46031</v>
      </c>
      <c r="O384" s="143">
        <v>46032</v>
      </c>
      <c r="P384" s="144">
        <v>24520000</v>
      </c>
      <c r="Q384" s="141"/>
      <c r="R384" s="141"/>
      <c r="S384" s="141"/>
      <c r="T384" s="141"/>
      <c r="U384" s="141"/>
      <c r="V384" s="172"/>
      <c r="W384" s="146"/>
      <c r="X384" s="146"/>
      <c r="Y384" s="146"/>
      <c r="Z384" s="146"/>
      <c r="AA384" s="146"/>
      <c r="AB384" s="146"/>
      <c r="AC384" s="146"/>
      <c r="AD384" s="146"/>
      <c r="AE384" s="146"/>
      <c r="AF384" s="146"/>
      <c r="AG384" s="146"/>
    </row>
    <row r="385" spans="1:33" ht="30" customHeight="1">
      <c r="A385" s="131" t="s">
        <v>4104</v>
      </c>
      <c r="B385" s="139">
        <v>2026</v>
      </c>
      <c r="C385" s="141" t="s">
        <v>4354</v>
      </c>
      <c r="D385" s="142" t="s">
        <v>125</v>
      </c>
      <c r="E385" s="141" t="s">
        <v>3836</v>
      </c>
      <c r="F385" s="141" t="s">
        <v>4355</v>
      </c>
      <c r="G385" s="142" t="s">
        <v>4358</v>
      </c>
      <c r="H385" s="152" t="s">
        <v>3841</v>
      </c>
      <c r="I385" s="142" t="s">
        <v>460</v>
      </c>
      <c r="J385" s="142" t="s">
        <v>3778</v>
      </c>
      <c r="K385" s="141" t="s">
        <v>7449</v>
      </c>
      <c r="L385" s="141">
        <v>1010205230</v>
      </c>
      <c r="M385" s="142" t="s">
        <v>3712</v>
      </c>
      <c r="N385" s="143">
        <v>46031</v>
      </c>
      <c r="O385" s="143">
        <v>46032</v>
      </c>
      <c r="P385" s="144">
        <v>24520000</v>
      </c>
      <c r="Q385" s="141"/>
      <c r="R385" s="141"/>
      <c r="S385" s="141"/>
      <c r="T385" s="141"/>
      <c r="U385" s="141"/>
      <c r="V385" s="172"/>
      <c r="W385" s="146"/>
      <c r="X385" s="146"/>
      <c r="Y385" s="146"/>
      <c r="Z385" s="146"/>
      <c r="AA385" s="146"/>
      <c r="AB385" s="146"/>
      <c r="AC385" s="146"/>
      <c r="AD385" s="146"/>
      <c r="AE385" s="146"/>
      <c r="AF385" s="146"/>
      <c r="AG385" s="146"/>
    </row>
    <row r="386" spans="1:33" ht="30" customHeight="1">
      <c r="A386" s="131" t="s">
        <v>4104</v>
      </c>
      <c r="B386" s="139">
        <v>2026</v>
      </c>
      <c r="C386" s="141" t="s">
        <v>4362</v>
      </c>
      <c r="D386" s="142" t="s">
        <v>125</v>
      </c>
      <c r="E386" s="141" t="s">
        <v>3836</v>
      </c>
      <c r="F386" s="141" t="s">
        <v>4363</v>
      </c>
      <c r="G386" s="142" t="s">
        <v>4366</v>
      </c>
      <c r="H386" s="152" t="s">
        <v>3841</v>
      </c>
      <c r="I386" s="142" t="s">
        <v>460</v>
      </c>
      <c r="J386" s="142" t="s">
        <v>3778</v>
      </c>
      <c r="K386" s="141" t="s">
        <v>7449</v>
      </c>
      <c r="L386" s="141">
        <v>79863781</v>
      </c>
      <c r="M386" s="142" t="s">
        <v>3712</v>
      </c>
      <c r="N386" s="143">
        <v>46031</v>
      </c>
      <c r="O386" s="143">
        <v>46032</v>
      </c>
      <c r="P386" s="144">
        <v>24520000</v>
      </c>
      <c r="Q386" s="141"/>
      <c r="R386" s="141"/>
      <c r="S386" s="141"/>
      <c r="T386" s="141"/>
      <c r="U386" s="141"/>
      <c r="V386" s="172"/>
      <c r="W386" s="146"/>
      <c r="X386" s="146"/>
      <c r="Y386" s="146"/>
      <c r="Z386" s="146"/>
      <c r="AA386" s="146"/>
      <c r="AB386" s="146"/>
      <c r="AC386" s="146"/>
      <c r="AD386" s="146"/>
      <c r="AE386" s="146"/>
      <c r="AF386" s="146"/>
      <c r="AG386" s="146"/>
    </row>
    <row r="387" spans="1:33" ht="30" customHeight="1">
      <c r="A387" s="131" t="s">
        <v>4104</v>
      </c>
      <c r="B387" s="139">
        <v>2026</v>
      </c>
      <c r="C387" s="141" t="s">
        <v>4371</v>
      </c>
      <c r="D387" s="142" t="s">
        <v>125</v>
      </c>
      <c r="E387" s="141" t="s">
        <v>3836</v>
      </c>
      <c r="F387" s="141" t="s">
        <v>4372</v>
      </c>
      <c r="G387" s="142" t="s">
        <v>4375</v>
      </c>
      <c r="H387" s="152" t="s">
        <v>3841</v>
      </c>
      <c r="I387" s="142" t="s">
        <v>460</v>
      </c>
      <c r="J387" s="142" t="s">
        <v>3778</v>
      </c>
      <c r="K387" s="141" t="s">
        <v>7449</v>
      </c>
      <c r="L387" s="141">
        <v>52267252</v>
      </c>
      <c r="M387" s="142" t="s">
        <v>3712</v>
      </c>
      <c r="N387" s="143">
        <v>46031</v>
      </c>
      <c r="O387" s="143">
        <v>46032</v>
      </c>
      <c r="P387" s="144">
        <v>24520000</v>
      </c>
      <c r="Q387" s="141"/>
      <c r="R387" s="141"/>
      <c r="S387" s="141"/>
      <c r="T387" s="141"/>
      <c r="U387" s="141"/>
      <c r="V387" s="172"/>
      <c r="W387" s="146"/>
      <c r="X387" s="146"/>
      <c r="Y387" s="146"/>
      <c r="Z387" s="146"/>
      <c r="AA387" s="146"/>
      <c r="AB387" s="146"/>
      <c r="AC387" s="146"/>
      <c r="AD387" s="146"/>
      <c r="AE387" s="146"/>
      <c r="AF387" s="146"/>
      <c r="AG387" s="146"/>
    </row>
    <row r="388" spans="1:33" ht="30" customHeight="1">
      <c r="A388" s="131" t="s">
        <v>4104</v>
      </c>
      <c r="B388" s="139">
        <v>2026</v>
      </c>
      <c r="C388" s="141" t="s">
        <v>4380</v>
      </c>
      <c r="D388" s="142" t="s">
        <v>125</v>
      </c>
      <c r="E388" s="141" t="s">
        <v>3836</v>
      </c>
      <c r="F388" s="141" t="s">
        <v>4381</v>
      </c>
      <c r="G388" s="142" t="s">
        <v>4384</v>
      </c>
      <c r="H388" s="152" t="s">
        <v>3841</v>
      </c>
      <c r="I388" s="142" t="s">
        <v>460</v>
      </c>
      <c r="J388" s="142" t="s">
        <v>3778</v>
      </c>
      <c r="K388" s="141" t="s">
        <v>7449</v>
      </c>
      <c r="L388" s="141">
        <v>1020797685</v>
      </c>
      <c r="M388" s="142" t="s">
        <v>3712</v>
      </c>
      <c r="N388" s="143">
        <v>46031</v>
      </c>
      <c r="O388" s="143">
        <v>46032</v>
      </c>
      <c r="P388" s="144">
        <v>24520000</v>
      </c>
      <c r="Q388" s="141"/>
      <c r="R388" s="141"/>
      <c r="S388" s="141"/>
      <c r="T388" s="141"/>
      <c r="U388" s="141"/>
      <c r="V388" s="172"/>
      <c r="W388" s="146"/>
      <c r="X388" s="146"/>
      <c r="Y388" s="146"/>
      <c r="Z388" s="146"/>
      <c r="AA388" s="146"/>
      <c r="AB388" s="146"/>
      <c r="AC388" s="146"/>
      <c r="AD388" s="146"/>
      <c r="AE388" s="146"/>
      <c r="AF388" s="146"/>
      <c r="AG388" s="146"/>
    </row>
    <row r="389" spans="1:33" ht="30" customHeight="1">
      <c r="A389" s="131" t="s">
        <v>4104</v>
      </c>
      <c r="B389" s="139">
        <v>2026</v>
      </c>
      <c r="C389" s="141" t="s">
        <v>4388</v>
      </c>
      <c r="D389" s="142" t="s">
        <v>125</v>
      </c>
      <c r="E389" s="141" t="s">
        <v>438</v>
      </c>
      <c r="F389" s="141" t="s">
        <v>4389</v>
      </c>
      <c r="G389" s="142" t="s">
        <v>4392</v>
      </c>
      <c r="H389" s="152" t="s">
        <v>443</v>
      </c>
      <c r="I389" s="142" t="s">
        <v>460</v>
      </c>
      <c r="J389" s="142" t="s">
        <v>471</v>
      </c>
      <c r="K389" s="141" t="s">
        <v>7449</v>
      </c>
      <c r="L389" s="141">
        <v>1026301312</v>
      </c>
      <c r="M389" s="142" t="s">
        <v>450</v>
      </c>
      <c r="N389" s="143">
        <v>46030</v>
      </c>
      <c r="O389" s="143">
        <v>46036</v>
      </c>
      <c r="P389" s="144">
        <v>55715000</v>
      </c>
      <c r="Q389" s="141"/>
      <c r="R389" s="141"/>
      <c r="S389" s="141"/>
      <c r="T389" s="141"/>
      <c r="U389" s="141"/>
      <c r="V389" s="172"/>
      <c r="W389" s="146"/>
      <c r="X389" s="146"/>
      <c r="Y389" s="146"/>
      <c r="Z389" s="146"/>
      <c r="AA389" s="146"/>
      <c r="AB389" s="146"/>
      <c r="AC389" s="146"/>
      <c r="AD389" s="146"/>
      <c r="AE389" s="146"/>
      <c r="AF389" s="146"/>
      <c r="AG389" s="146"/>
    </row>
    <row r="390" spans="1:33" ht="30" customHeight="1">
      <c r="A390" s="131" t="s">
        <v>4104</v>
      </c>
      <c r="B390" s="139">
        <v>2026</v>
      </c>
      <c r="C390" s="141" t="s">
        <v>4396</v>
      </c>
      <c r="D390" s="142" t="s">
        <v>125</v>
      </c>
      <c r="E390" s="141" t="s">
        <v>3380</v>
      </c>
      <c r="F390" s="141" t="s">
        <v>4398</v>
      </c>
      <c r="G390" s="142" t="s">
        <v>4401</v>
      </c>
      <c r="H390" s="152" t="s">
        <v>3385</v>
      </c>
      <c r="I390" s="142" t="s">
        <v>136</v>
      </c>
      <c r="J390" s="142" t="s">
        <v>3388</v>
      </c>
      <c r="K390" s="141" t="s">
        <v>7449</v>
      </c>
      <c r="L390" s="141">
        <v>1070916952</v>
      </c>
      <c r="M390" s="142" t="s">
        <v>2984</v>
      </c>
      <c r="N390" s="143">
        <v>46042</v>
      </c>
      <c r="O390" s="143">
        <v>46043</v>
      </c>
      <c r="P390" s="144">
        <v>40920000</v>
      </c>
      <c r="Q390" s="141" t="s">
        <v>289</v>
      </c>
      <c r="R390" s="143">
        <v>46079</v>
      </c>
      <c r="S390" s="141" t="s">
        <v>4406</v>
      </c>
      <c r="T390" s="141">
        <v>52413751</v>
      </c>
      <c r="U390" s="141" t="s">
        <v>4407</v>
      </c>
      <c r="V390" s="172" t="s">
        <v>4408</v>
      </c>
      <c r="W390" s="153"/>
      <c r="X390" s="146"/>
      <c r="Y390" s="146"/>
      <c r="Z390" s="146"/>
      <c r="AA390" s="146"/>
      <c r="AB390" s="146"/>
      <c r="AC390" s="146"/>
      <c r="AD390" s="146"/>
      <c r="AE390" s="146"/>
      <c r="AF390" s="146"/>
      <c r="AG390" s="146"/>
    </row>
    <row r="391" spans="1:33" ht="30" customHeight="1">
      <c r="A391" s="131" t="s">
        <v>4104</v>
      </c>
      <c r="B391" s="139">
        <v>2026</v>
      </c>
      <c r="C391" s="141" t="s">
        <v>4409</v>
      </c>
      <c r="D391" s="142" t="s">
        <v>125</v>
      </c>
      <c r="E391" s="141" t="s">
        <v>4410</v>
      </c>
      <c r="F391" s="141" t="s">
        <v>4411</v>
      </c>
      <c r="G391" s="142" t="s">
        <v>4414</v>
      </c>
      <c r="H391" s="152" t="s">
        <v>4415</v>
      </c>
      <c r="I391" s="142" t="s">
        <v>460</v>
      </c>
      <c r="J391" s="142" t="s">
        <v>4418</v>
      </c>
      <c r="K391" s="141" t="s">
        <v>7449</v>
      </c>
      <c r="L391" s="141">
        <v>24100979</v>
      </c>
      <c r="M391" s="142" t="s">
        <v>3712</v>
      </c>
      <c r="N391" s="143">
        <v>46038</v>
      </c>
      <c r="O391" s="143">
        <v>46038</v>
      </c>
      <c r="P391" s="144">
        <v>40520000</v>
      </c>
      <c r="Q391" s="141"/>
      <c r="R391" s="141"/>
      <c r="S391" s="141"/>
      <c r="T391" s="141"/>
      <c r="U391" s="141"/>
      <c r="V391" s="172"/>
      <c r="W391" s="146"/>
      <c r="X391" s="146"/>
      <c r="Y391" s="146"/>
      <c r="Z391" s="146"/>
      <c r="AA391" s="146"/>
      <c r="AB391" s="146"/>
      <c r="AC391" s="146"/>
      <c r="AD391" s="146"/>
      <c r="AE391" s="146"/>
      <c r="AF391" s="146"/>
      <c r="AG391" s="146"/>
    </row>
    <row r="392" spans="1:33" ht="30" customHeight="1">
      <c r="A392" s="131" t="s">
        <v>4104</v>
      </c>
      <c r="B392" s="139">
        <v>2026</v>
      </c>
      <c r="C392" s="141" t="s">
        <v>4423</v>
      </c>
      <c r="D392" s="142" t="s">
        <v>125</v>
      </c>
      <c r="E392" s="141" t="s">
        <v>4424</v>
      </c>
      <c r="F392" s="141" t="s">
        <v>4425</v>
      </c>
      <c r="G392" s="142" t="s">
        <v>4428</v>
      </c>
      <c r="H392" s="152" t="s">
        <v>4429</v>
      </c>
      <c r="I392" s="142" t="s">
        <v>460</v>
      </c>
      <c r="J392" s="142" t="s">
        <v>4432</v>
      </c>
      <c r="K392" s="141" t="s">
        <v>7449</v>
      </c>
      <c r="L392" s="141">
        <v>1020747064</v>
      </c>
      <c r="M392" s="142" t="s">
        <v>3712</v>
      </c>
      <c r="N392" s="143">
        <v>46037</v>
      </c>
      <c r="O392" s="143">
        <v>46037</v>
      </c>
      <c r="P392" s="144">
        <v>37136000</v>
      </c>
      <c r="Q392" s="141"/>
      <c r="R392" s="141"/>
      <c r="S392" s="141"/>
      <c r="T392" s="141"/>
      <c r="U392" s="141"/>
      <c r="V392" s="172"/>
      <c r="W392" s="146"/>
      <c r="X392" s="146"/>
      <c r="Y392" s="146"/>
      <c r="Z392" s="146"/>
      <c r="AA392" s="146"/>
      <c r="AB392" s="146"/>
      <c r="AC392" s="146"/>
      <c r="AD392" s="146"/>
      <c r="AE392" s="146"/>
      <c r="AF392" s="146"/>
      <c r="AG392" s="146"/>
    </row>
    <row r="393" spans="1:33" ht="30" customHeight="1">
      <c r="A393" s="131" t="s">
        <v>4104</v>
      </c>
      <c r="B393" s="139">
        <v>2026</v>
      </c>
      <c r="C393" s="141" t="s">
        <v>4438</v>
      </c>
      <c r="D393" s="142" t="s">
        <v>125</v>
      </c>
      <c r="E393" s="141" t="s">
        <v>4424</v>
      </c>
      <c r="F393" s="141" t="s">
        <v>4439</v>
      </c>
      <c r="G393" s="142" t="s">
        <v>4442</v>
      </c>
      <c r="H393" s="147" t="s">
        <v>4429</v>
      </c>
      <c r="I393" s="142" t="s">
        <v>460</v>
      </c>
      <c r="J393" s="142" t="s">
        <v>4432</v>
      </c>
      <c r="K393" s="141" t="s">
        <v>7449</v>
      </c>
      <c r="L393" s="141">
        <v>1071164536</v>
      </c>
      <c r="M393" s="142" t="s">
        <v>3712</v>
      </c>
      <c r="N393" s="143">
        <v>46037</v>
      </c>
      <c r="O393" s="143">
        <v>46038</v>
      </c>
      <c r="P393" s="144">
        <v>37136000</v>
      </c>
      <c r="Q393" s="141"/>
      <c r="R393" s="141"/>
      <c r="S393" s="141"/>
      <c r="T393" s="141"/>
      <c r="U393" s="141"/>
      <c r="V393" s="172"/>
      <c r="W393" s="146"/>
      <c r="X393" s="146"/>
      <c r="Y393" s="146"/>
      <c r="Z393" s="146"/>
      <c r="AA393" s="146"/>
      <c r="AB393" s="146"/>
      <c r="AC393" s="146"/>
      <c r="AD393" s="146"/>
      <c r="AE393" s="146"/>
      <c r="AF393" s="146"/>
      <c r="AG393" s="146"/>
    </row>
    <row r="394" spans="1:33" ht="30" customHeight="1">
      <c r="A394" s="131" t="s">
        <v>4104</v>
      </c>
      <c r="B394" s="139">
        <v>2026</v>
      </c>
      <c r="C394" s="141" t="s">
        <v>4447</v>
      </c>
      <c r="D394" s="142" t="s">
        <v>125</v>
      </c>
      <c r="E394" s="141" t="s">
        <v>3380</v>
      </c>
      <c r="F394" s="141" t="s">
        <v>4448</v>
      </c>
      <c r="G394" s="142" t="s">
        <v>4451</v>
      </c>
      <c r="H394" s="152" t="s">
        <v>3385</v>
      </c>
      <c r="I394" s="142" t="s">
        <v>136</v>
      </c>
      <c r="J394" s="142" t="s">
        <v>4453</v>
      </c>
      <c r="K394" s="141" t="s">
        <v>7449</v>
      </c>
      <c r="L394" s="141">
        <v>1020767599</v>
      </c>
      <c r="M394" s="142" t="s">
        <v>2984</v>
      </c>
      <c r="N394" s="143">
        <v>46042</v>
      </c>
      <c r="O394" s="143">
        <v>46043</v>
      </c>
      <c r="P394" s="144">
        <v>40920000</v>
      </c>
      <c r="Q394" s="141"/>
      <c r="R394" s="141"/>
      <c r="S394" s="141"/>
      <c r="T394" s="141"/>
      <c r="U394" s="141"/>
      <c r="V394" s="172"/>
      <c r="W394" s="146"/>
      <c r="X394" s="146"/>
      <c r="Y394" s="146"/>
      <c r="Z394" s="146"/>
      <c r="AA394" s="146"/>
      <c r="AB394" s="146"/>
      <c r="AC394" s="146"/>
      <c r="AD394" s="146"/>
      <c r="AE394" s="146"/>
      <c r="AF394" s="146"/>
      <c r="AG394" s="146"/>
    </row>
    <row r="395" spans="1:33" ht="30" customHeight="1">
      <c r="A395" s="131" t="s">
        <v>4104</v>
      </c>
      <c r="B395" s="139">
        <v>2026</v>
      </c>
      <c r="C395" s="141" t="s">
        <v>4456</v>
      </c>
      <c r="D395" s="142" t="s">
        <v>125</v>
      </c>
      <c r="E395" s="141" t="s">
        <v>4457</v>
      </c>
      <c r="F395" s="141" t="s">
        <v>4458</v>
      </c>
      <c r="G395" s="142" t="s">
        <v>4461</v>
      </c>
      <c r="H395" s="152" t="s">
        <v>4462</v>
      </c>
      <c r="I395" s="142" t="s">
        <v>460</v>
      </c>
      <c r="J395" s="142" t="s">
        <v>4466</v>
      </c>
      <c r="K395" s="141" t="s">
        <v>7449</v>
      </c>
      <c r="L395" s="141">
        <v>1023020958</v>
      </c>
      <c r="M395" s="142" t="s">
        <v>3712</v>
      </c>
      <c r="N395" s="143">
        <v>46035</v>
      </c>
      <c r="O395" s="143">
        <v>46036</v>
      </c>
      <c r="P395" s="144">
        <v>28840000</v>
      </c>
      <c r="Q395" s="141"/>
      <c r="R395" s="141"/>
      <c r="S395" s="141"/>
      <c r="T395" s="141"/>
      <c r="U395" s="141"/>
      <c r="V395" s="172"/>
      <c r="W395" s="146"/>
      <c r="X395" s="146"/>
      <c r="Y395" s="146"/>
      <c r="Z395" s="146"/>
      <c r="AA395" s="146"/>
      <c r="AB395" s="146"/>
      <c r="AC395" s="146"/>
      <c r="AD395" s="146"/>
      <c r="AE395" s="146"/>
      <c r="AF395" s="146"/>
      <c r="AG395" s="146"/>
    </row>
    <row r="396" spans="1:33" ht="30" customHeight="1">
      <c r="A396" s="131" t="s">
        <v>4104</v>
      </c>
      <c r="B396" s="139">
        <v>2026</v>
      </c>
      <c r="C396" s="141" t="s">
        <v>4471</v>
      </c>
      <c r="D396" s="142" t="s">
        <v>125</v>
      </c>
      <c r="E396" s="141" t="s">
        <v>4457</v>
      </c>
      <c r="F396" s="141" t="s">
        <v>4472</v>
      </c>
      <c r="G396" s="142" t="s">
        <v>4475</v>
      </c>
      <c r="H396" s="152" t="s">
        <v>4462</v>
      </c>
      <c r="I396" s="142" t="s">
        <v>460</v>
      </c>
      <c r="J396" s="142" t="s">
        <v>4466</v>
      </c>
      <c r="K396" s="141" t="s">
        <v>7449</v>
      </c>
      <c r="L396" s="141">
        <v>1032390216</v>
      </c>
      <c r="M396" s="142" t="s">
        <v>3712</v>
      </c>
      <c r="N396" s="143">
        <v>46035</v>
      </c>
      <c r="O396" s="143">
        <v>46036</v>
      </c>
      <c r="P396" s="144">
        <v>28840000</v>
      </c>
      <c r="Q396" s="141"/>
      <c r="R396" s="141"/>
      <c r="S396" s="141"/>
      <c r="T396" s="141"/>
      <c r="U396" s="141"/>
      <c r="V396" s="172"/>
      <c r="W396" s="146"/>
      <c r="X396" s="146"/>
      <c r="Y396" s="146"/>
      <c r="Z396" s="146"/>
      <c r="AA396" s="146"/>
      <c r="AB396" s="146"/>
      <c r="AC396" s="146"/>
      <c r="AD396" s="146"/>
      <c r="AE396" s="146"/>
      <c r="AF396" s="146"/>
      <c r="AG396" s="146"/>
    </row>
    <row r="397" spans="1:33" ht="30" customHeight="1">
      <c r="A397" s="131" t="s">
        <v>4104</v>
      </c>
      <c r="B397" s="139">
        <v>2026</v>
      </c>
      <c r="C397" s="141" t="s">
        <v>4480</v>
      </c>
      <c r="D397" s="142" t="s">
        <v>125</v>
      </c>
      <c r="E397" s="141" t="s">
        <v>4457</v>
      </c>
      <c r="F397" s="141" t="s">
        <v>4481</v>
      </c>
      <c r="G397" s="142" t="s">
        <v>4484</v>
      </c>
      <c r="H397" s="152" t="s">
        <v>4462</v>
      </c>
      <c r="I397" s="142" t="s">
        <v>460</v>
      </c>
      <c r="J397" s="142" t="s">
        <v>4466</v>
      </c>
      <c r="K397" s="141" t="s">
        <v>7449</v>
      </c>
      <c r="L397" s="141">
        <v>1001114137</v>
      </c>
      <c r="M397" s="142" t="s">
        <v>3712</v>
      </c>
      <c r="N397" s="143">
        <v>46035</v>
      </c>
      <c r="O397" s="143">
        <v>46036</v>
      </c>
      <c r="P397" s="144">
        <v>28840000</v>
      </c>
      <c r="Q397" s="141"/>
      <c r="R397" s="141"/>
      <c r="S397" s="141"/>
      <c r="T397" s="141"/>
      <c r="U397" s="141"/>
      <c r="V397" s="172"/>
      <c r="W397" s="146"/>
      <c r="X397" s="146"/>
      <c r="Y397" s="146"/>
      <c r="Z397" s="146"/>
      <c r="AA397" s="146"/>
      <c r="AB397" s="146"/>
      <c r="AC397" s="146"/>
      <c r="AD397" s="146"/>
      <c r="AE397" s="146"/>
      <c r="AF397" s="146"/>
      <c r="AG397" s="146"/>
    </row>
    <row r="398" spans="1:33" ht="30" customHeight="1">
      <c r="A398" s="131" t="s">
        <v>4104</v>
      </c>
      <c r="B398" s="139">
        <v>2026</v>
      </c>
      <c r="C398" s="141" t="s">
        <v>4489</v>
      </c>
      <c r="D398" s="142" t="s">
        <v>125</v>
      </c>
      <c r="E398" s="141" t="s">
        <v>2027</v>
      </c>
      <c r="F398" s="141" t="s">
        <v>4490</v>
      </c>
      <c r="G398" s="142" t="s">
        <v>4493</v>
      </c>
      <c r="H398" s="152" t="s">
        <v>2032</v>
      </c>
      <c r="I398" s="142" t="s">
        <v>136</v>
      </c>
      <c r="J398" s="142" t="s">
        <v>4495</v>
      </c>
      <c r="K398" s="141" t="s">
        <v>7449</v>
      </c>
      <c r="L398" s="141">
        <v>1121930112</v>
      </c>
      <c r="M398" s="142" t="s">
        <v>1863</v>
      </c>
      <c r="N398" s="143">
        <v>46036</v>
      </c>
      <c r="O398" s="143">
        <v>46041</v>
      </c>
      <c r="P398" s="144">
        <v>46432000</v>
      </c>
      <c r="Q398" s="141"/>
      <c r="R398" s="141"/>
      <c r="S398" s="141"/>
      <c r="T398" s="141"/>
      <c r="U398" s="141"/>
      <c r="V398" s="172"/>
      <c r="W398" s="146"/>
      <c r="X398" s="146"/>
      <c r="Y398" s="146"/>
      <c r="Z398" s="146"/>
      <c r="AA398" s="146"/>
      <c r="AB398" s="146"/>
      <c r="AC398" s="146"/>
      <c r="AD398" s="146"/>
      <c r="AE398" s="146"/>
      <c r="AF398" s="146"/>
      <c r="AG398" s="146"/>
    </row>
    <row r="399" spans="1:33" ht="30" customHeight="1">
      <c r="A399" s="131" t="s">
        <v>4104</v>
      </c>
      <c r="B399" s="139">
        <v>2026</v>
      </c>
      <c r="C399" s="141" t="s">
        <v>4499</v>
      </c>
      <c r="D399" s="142" t="s">
        <v>125</v>
      </c>
      <c r="E399" s="141" t="s">
        <v>2864</v>
      </c>
      <c r="F399" s="141" t="s">
        <v>4500</v>
      </c>
      <c r="G399" s="142" t="s">
        <v>4503</v>
      </c>
      <c r="H399" s="152" t="s">
        <v>2869</v>
      </c>
      <c r="I399" s="142" t="s">
        <v>460</v>
      </c>
      <c r="J399" s="142" t="s">
        <v>2883</v>
      </c>
      <c r="K399" s="141" t="s">
        <v>7449</v>
      </c>
      <c r="L399" s="141">
        <v>79684193</v>
      </c>
      <c r="M399" s="142" t="s">
        <v>2859</v>
      </c>
      <c r="N399" s="143">
        <v>46035</v>
      </c>
      <c r="O399" s="143">
        <v>46041</v>
      </c>
      <c r="P399" s="144">
        <v>24520000</v>
      </c>
      <c r="Q399" s="141"/>
      <c r="R399" s="141"/>
      <c r="S399" s="141"/>
      <c r="T399" s="141"/>
      <c r="U399" s="141"/>
      <c r="V399" s="172"/>
      <c r="W399" s="146"/>
      <c r="X399" s="146"/>
      <c r="Y399" s="146"/>
      <c r="Z399" s="146"/>
      <c r="AA399" s="146"/>
      <c r="AB399" s="146"/>
      <c r="AC399" s="146"/>
      <c r="AD399" s="146"/>
      <c r="AE399" s="146"/>
      <c r="AF399" s="146"/>
      <c r="AG399" s="146"/>
    </row>
    <row r="400" spans="1:33" ht="30" customHeight="1">
      <c r="A400" s="131" t="s">
        <v>4104</v>
      </c>
      <c r="B400" s="139">
        <v>2026</v>
      </c>
      <c r="C400" s="141" t="s">
        <v>4508</v>
      </c>
      <c r="D400" s="142" t="s">
        <v>125</v>
      </c>
      <c r="E400" s="141" t="s">
        <v>2864</v>
      </c>
      <c r="F400" s="141" t="s">
        <v>4509</v>
      </c>
      <c r="G400" s="142" t="s">
        <v>4512</v>
      </c>
      <c r="H400" s="152" t="s">
        <v>2869</v>
      </c>
      <c r="I400" s="142" t="s">
        <v>460</v>
      </c>
      <c r="J400" s="142" t="s">
        <v>4514</v>
      </c>
      <c r="K400" s="141" t="s">
        <v>7449</v>
      </c>
      <c r="L400" s="141">
        <v>80188867</v>
      </c>
      <c r="M400" s="142" t="s">
        <v>2859</v>
      </c>
      <c r="N400" s="143">
        <v>46035</v>
      </c>
      <c r="O400" s="143">
        <v>46045</v>
      </c>
      <c r="P400" s="144">
        <v>24520000</v>
      </c>
      <c r="Q400" s="141"/>
      <c r="R400" s="141"/>
      <c r="S400" s="141"/>
      <c r="T400" s="141"/>
      <c r="U400" s="141"/>
      <c r="V400" s="172"/>
      <c r="W400" s="146"/>
      <c r="X400" s="146"/>
      <c r="Y400" s="146"/>
      <c r="Z400" s="146"/>
      <c r="AA400" s="146"/>
      <c r="AB400" s="146"/>
      <c r="AC400" s="146"/>
      <c r="AD400" s="146"/>
      <c r="AE400" s="146"/>
      <c r="AF400" s="146"/>
      <c r="AG400" s="146"/>
    </row>
    <row r="401" spans="1:33" ht="30" customHeight="1">
      <c r="A401" s="131" t="s">
        <v>4104</v>
      </c>
      <c r="B401" s="139">
        <v>2026</v>
      </c>
      <c r="C401" s="141" t="s">
        <v>4517</v>
      </c>
      <c r="D401" s="142" t="s">
        <v>125</v>
      </c>
      <c r="E401" s="141" t="s">
        <v>4518</v>
      </c>
      <c r="F401" s="141" t="s">
        <v>4519</v>
      </c>
      <c r="G401" s="142" t="s">
        <v>4522</v>
      </c>
      <c r="H401" s="152" t="s">
        <v>4523</v>
      </c>
      <c r="I401" s="142" t="s">
        <v>136</v>
      </c>
      <c r="J401" s="142" t="s">
        <v>4527</v>
      </c>
      <c r="K401" s="141" t="s">
        <v>7449</v>
      </c>
      <c r="L401" s="141">
        <v>19491384</v>
      </c>
      <c r="M401" s="141" t="s">
        <v>145</v>
      </c>
      <c r="N401" s="143">
        <v>46036</v>
      </c>
      <c r="O401" s="143">
        <v>46036</v>
      </c>
      <c r="P401" s="144">
        <v>117832000</v>
      </c>
      <c r="Q401" s="141"/>
      <c r="R401" s="141"/>
      <c r="S401" s="141"/>
      <c r="T401" s="141"/>
      <c r="U401" s="141"/>
      <c r="V401" s="172"/>
      <c r="W401" s="146"/>
      <c r="X401" s="146"/>
      <c r="Y401" s="146"/>
      <c r="Z401" s="146"/>
      <c r="AA401" s="146"/>
      <c r="AB401" s="146"/>
      <c r="AC401" s="146"/>
      <c r="AD401" s="146"/>
      <c r="AE401" s="146"/>
      <c r="AF401" s="146"/>
      <c r="AG401" s="146"/>
    </row>
    <row r="402" spans="1:33" ht="30" customHeight="1">
      <c r="A402" s="131" t="s">
        <v>4104</v>
      </c>
      <c r="B402" s="139">
        <v>2026</v>
      </c>
      <c r="C402" s="141" t="s">
        <v>4533</v>
      </c>
      <c r="D402" s="142" t="s">
        <v>125</v>
      </c>
      <c r="E402" s="141" t="s">
        <v>4534</v>
      </c>
      <c r="F402" s="141" t="s">
        <v>4535</v>
      </c>
      <c r="G402" s="142" t="s">
        <v>4538</v>
      </c>
      <c r="H402" s="152" t="s">
        <v>4539</v>
      </c>
      <c r="I402" s="142" t="s">
        <v>136</v>
      </c>
      <c r="J402" s="142" t="s">
        <v>4543</v>
      </c>
      <c r="K402" s="141" t="s">
        <v>7449</v>
      </c>
      <c r="L402" s="141">
        <v>52453030</v>
      </c>
      <c r="M402" s="142" t="s">
        <v>4522</v>
      </c>
      <c r="N402" s="143">
        <v>46036</v>
      </c>
      <c r="O402" s="143">
        <v>46036</v>
      </c>
      <c r="P402" s="144">
        <v>63352000</v>
      </c>
      <c r="Q402" s="141"/>
      <c r="R402" s="141"/>
      <c r="S402" s="141"/>
      <c r="T402" s="141"/>
      <c r="U402" s="141"/>
      <c r="V402" s="172"/>
      <c r="W402" s="146"/>
      <c r="X402" s="146"/>
      <c r="Y402" s="146"/>
      <c r="Z402" s="146"/>
      <c r="AA402" s="146"/>
      <c r="AB402" s="146"/>
      <c r="AC402" s="146"/>
      <c r="AD402" s="146"/>
      <c r="AE402" s="146"/>
      <c r="AF402" s="146"/>
      <c r="AG402" s="146"/>
    </row>
    <row r="403" spans="1:33" ht="30" customHeight="1">
      <c r="A403" s="131" t="s">
        <v>4104</v>
      </c>
      <c r="B403" s="139">
        <v>2026</v>
      </c>
      <c r="C403" s="141" t="s">
        <v>4551</v>
      </c>
      <c r="D403" s="142" t="s">
        <v>125</v>
      </c>
      <c r="E403" s="141" t="s">
        <v>4552</v>
      </c>
      <c r="F403" s="141" t="s">
        <v>4553</v>
      </c>
      <c r="G403" s="142" t="s">
        <v>4556</v>
      </c>
      <c r="H403" s="152" t="s">
        <v>4557</v>
      </c>
      <c r="I403" s="142" t="s">
        <v>136</v>
      </c>
      <c r="J403" s="142" t="s">
        <v>4560</v>
      </c>
      <c r="K403" s="141" t="s">
        <v>7449</v>
      </c>
      <c r="L403" s="141">
        <v>53068932</v>
      </c>
      <c r="M403" s="142" t="s">
        <v>4522</v>
      </c>
      <c r="N403" s="143">
        <v>46036</v>
      </c>
      <c r="O403" s="143">
        <v>46037</v>
      </c>
      <c r="P403" s="144">
        <v>63352000</v>
      </c>
      <c r="Q403" s="141"/>
      <c r="R403" s="141"/>
      <c r="S403" s="141"/>
      <c r="T403" s="141"/>
      <c r="U403" s="141"/>
      <c r="V403" s="172"/>
      <c r="W403" s="146"/>
      <c r="X403" s="146"/>
      <c r="Y403" s="146"/>
      <c r="Z403" s="146"/>
      <c r="AA403" s="146"/>
      <c r="AB403" s="146"/>
      <c r="AC403" s="146"/>
      <c r="AD403" s="146"/>
      <c r="AE403" s="146"/>
      <c r="AF403" s="146"/>
      <c r="AG403" s="146"/>
    </row>
    <row r="404" spans="1:33" ht="30" customHeight="1">
      <c r="A404" s="131" t="s">
        <v>4104</v>
      </c>
      <c r="B404" s="139">
        <v>2026</v>
      </c>
      <c r="C404" s="141" t="s">
        <v>4564</v>
      </c>
      <c r="D404" s="142" t="s">
        <v>125</v>
      </c>
      <c r="E404" s="141" t="s">
        <v>4565</v>
      </c>
      <c r="F404" s="141" t="s">
        <v>4566</v>
      </c>
      <c r="G404" s="142" t="s">
        <v>4569</v>
      </c>
      <c r="H404" s="152" t="s">
        <v>4570</v>
      </c>
      <c r="I404" s="142" t="s">
        <v>136</v>
      </c>
      <c r="J404" s="142" t="s">
        <v>4573</v>
      </c>
      <c r="K404" s="141" t="s">
        <v>7449</v>
      </c>
      <c r="L404" s="141">
        <v>1010163827</v>
      </c>
      <c r="M404" s="142" t="s">
        <v>4522</v>
      </c>
      <c r="N404" s="143">
        <v>46036</v>
      </c>
      <c r="O404" s="143">
        <v>46036</v>
      </c>
      <c r="P404" s="144">
        <v>63352000</v>
      </c>
      <c r="Q404" s="141"/>
      <c r="R404" s="141"/>
      <c r="S404" s="141"/>
      <c r="T404" s="141"/>
      <c r="U404" s="141"/>
      <c r="V404" s="172"/>
      <c r="W404" s="146"/>
      <c r="X404" s="146"/>
      <c r="Y404" s="146"/>
      <c r="Z404" s="146"/>
      <c r="AA404" s="146"/>
      <c r="AB404" s="146"/>
      <c r="AC404" s="146"/>
      <c r="AD404" s="146"/>
      <c r="AE404" s="146"/>
      <c r="AF404" s="146"/>
      <c r="AG404" s="146"/>
    </row>
    <row r="405" spans="1:33" ht="30" customHeight="1">
      <c r="A405" s="131" t="s">
        <v>4104</v>
      </c>
      <c r="B405" s="139">
        <v>2026</v>
      </c>
      <c r="C405" s="141" t="s">
        <v>4578</v>
      </c>
      <c r="D405" s="142" t="s">
        <v>125</v>
      </c>
      <c r="E405" s="141" t="s">
        <v>4579</v>
      </c>
      <c r="F405" s="141" t="s">
        <v>4580</v>
      </c>
      <c r="G405" s="142" t="s">
        <v>4583</v>
      </c>
      <c r="H405" s="152" t="s">
        <v>4584</v>
      </c>
      <c r="I405" s="142" t="s">
        <v>136</v>
      </c>
      <c r="J405" s="142" t="s">
        <v>4587</v>
      </c>
      <c r="K405" s="141" t="s">
        <v>7449</v>
      </c>
      <c r="L405" s="141">
        <v>11202445</v>
      </c>
      <c r="M405" s="142" t="s">
        <v>4522</v>
      </c>
      <c r="N405" s="143">
        <v>46036</v>
      </c>
      <c r="O405" s="143">
        <v>46036</v>
      </c>
      <c r="P405" s="144">
        <v>63352000</v>
      </c>
      <c r="Q405" s="141"/>
      <c r="R405" s="141"/>
      <c r="S405" s="141"/>
      <c r="T405" s="141"/>
      <c r="U405" s="141"/>
      <c r="V405" s="172"/>
      <c r="W405" s="146"/>
      <c r="X405" s="146"/>
      <c r="Y405" s="146"/>
      <c r="Z405" s="146"/>
      <c r="AA405" s="146"/>
      <c r="AB405" s="146"/>
      <c r="AC405" s="146"/>
      <c r="AD405" s="146"/>
      <c r="AE405" s="146"/>
      <c r="AF405" s="146"/>
      <c r="AG405" s="146"/>
    </row>
    <row r="406" spans="1:33" ht="30" customHeight="1">
      <c r="A406" s="131" t="s">
        <v>4104</v>
      </c>
      <c r="B406" s="139">
        <v>2026</v>
      </c>
      <c r="C406" s="141" t="s">
        <v>4592</v>
      </c>
      <c r="D406" s="142" t="s">
        <v>125</v>
      </c>
      <c r="E406" s="141" t="s">
        <v>4593</v>
      </c>
      <c r="F406" s="141" t="s">
        <v>4594</v>
      </c>
      <c r="G406" s="142" t="s">
        <v>4597</v>
      </c>
      <c r="H406" s="152" t="s">
        <v>4598</v>
      </c>
      <c r="I406" s="142" t="s">
        <v>136</v>
      </c>
      <c r="J406" s="142" t="s">
        <v>4601</v>
      </c>
      <c r="K406" s="141" t="s">
        <v>7449</v>
      </c>
      <c r="L406" s="141">
        <v>79346721</v>
      </c>
      <c r="M406" s="142" t="s">
        <v>4522</v>
      </c>
      <c r="N406" s="143">
        <v>46036</v>
      </c>
      <c r="O406" s="143">
        <v>46036</v>
      </c>
      <c r="P406" s="144">
        <v>46432000</v>
      </c>
      <c r="Q406" s="141"/>
      <c r="R406" s="141"/>
      <c r="S406" s="141"/>
      <c r="T406" s="141"/>
      <c r="U406" s="141"/>
      <c r="V406" s="172"/>
      <c r="W406" s="146"/>
      <c r="X406" s="146"/>
      <c r="Y406" s="146"/>
      <c r="Z406" s="146"/>
      <c r="AA406" s="146"/>
      <c r="AB406" s="146"/>
      <c r="AC406" s="146"/>
      <c r="AD406" s="146"/>
      <c r="AE406" s="146"/>
      <c r="AF406" s="146"/>
      <c r="AG406" s="146"/>
    </row>
    <row r="407" spans="1:33" ht="30" customHeight="1">
      <c r="A407" s="131" t="s">
        <v>4104</v>
      </c>
      <c r="B407" s="139">
        <v>2026</v>
      </c>
      <c r="C407" s="141" t="s">
        <v>4607</v>
      </c>
      <c r="D407" s="142" t="s">
        <v>125</v>
      </c>
      <c r="E407" s="141" t="s">
        <v>4608</v>
      </c>
      <c r="F407" s="141" t="s">
        <v>4609</v>
      </c>
      <c r="G407" s="142" t="s">
        <v>4612</v>
      </c>
      <c r="H407" s="152" t="s">
        <v>4613</v>
      </c>
      <c r="I407" s="142" t="s">
        <v>136</v>
      </c>
      <c r="J407" s="142" t="s">
        <v>4616</v>
      </c>
      <c r="K407" s="141" t="s">
        <v>7449</v>
      </c>
      <c r="L407" s="141">
        <v>51972599</v>
      </c>
      <c r="M407" s="142" t="s">
        <v>4522</v>
      </c>
      <c r="N407" s="143">
        <v>46036</v>
      </c>
      <c r="O407" s="143">
        <v>46037</v>
      </c>
      <c r="P407" s="144">
        <v>46432000</v>
      </c>
      <c r="Q407" s="141"/>
      <c r="R407" s="141"/>
      <c r="S407" s="141"/>
      <c r="T407" s="141"/>
      <c r="U407" s="141"/>
      <c r="V407" s="172"/>
      <c r="W407" s="146"/>
      <c r="X407" s="146"/>
      <c r="Y407" s="146"/>
      <c r="Z407" s="146"/>
      <c r="AA407" s="146"/>
      <c r="AB407" s="146"/>
      <c r="AC407" s="146"/>
      <c r="AD407" s="146"/>
      <c r="AE407" s="146"/>
      <c r="AF407" s="146"/>
      <c r="AG407" s="146"/>
    </row>
    <row r="408" spans="1:33" ht="30" customHeight="1">
      <c r="A408" s="131" t="s">
        <v>4104</v>
      </c>
      <c r="B408" s="139">
        <v>2026</v>
      </c>
      <c r="C408" s="141" t="s">
        <v>4622</v>
      </c>
      <c r="D408" s="142" t="s">
        <v>125</v>
      </c>
      <c r="E408" s="141" t="s">
        <v>4623</v>
      </c>
      <c r="F408" s="141" t="s">
        <v>4624</v>
      </c>
      <c r="G408" s="142" t="s">
        <v>4627</v>
      </c>
      <c r="H408" s="152" t="s">
        <v>4628</v>
      </c>
      <c r="I408" s="142" t="s">
        <v>136</v>
      </c>
      <c r="J408" s="142" t="s">
        <v>4631</v>
      </c>
      <c r="K408" s="141" t="s">
        <v>7449</v>
      </c>
      <c r="L408" s="141">
        <v>1015457526</v>
      </c>
      <c r="M408" s="142" t="s">
        <v>4522</v>
      </c>
      <c r="N408" s="143">
        <v>46036</v>
      </c>
      <c r="O408" s="143">
        <v>46036</v>
      </c>
      <c r="P408" s="144">
        <v>46432000</v>
      </c>
      <c r="Q408" s="141"/>
      <c r="R408" s="141"/>
      <c r="S408" s="141"/>
      <c r="T408" s="141"/>
      <c r="U408" s="141"/>
      <c r="V408" s="172"/>
      <c r="W408" s="146"/>
      <c r="X408" s="146"/>
      <c r="Y408" s="146"/>
      <c r="Z408" s="146"/>
      <c r="AA408" s="146"/>
      <c r="AB408" s="146"/>
      <c r="AC408" s="146"/>
      <c r="AD408" s="146"/>
      <c r="AE408" s="146"/>
      <c r="AF408" s="146"/>
      <c r="AG408" s="146"/>
    </row>
    <row r="409" spans="1:33" ht="30" customHeight="1">
      <c r="A409" s="131" t="s">
        <v>4104</v>
      </c>
      <c r="B409" s="139">
        <v>2026</v>
      </c>
      <c r="C409" s="141" t="s">
        <v>4634</v>
      </c>
      <c r="D409" s="142" t="s">
        <v>125</v>
      </c>
      <c r="E409" s="141" t="s">
        <v>4635</v>
      </c>
      <c r="F409" s="141" t="s">
        <v>4636</v>
      </c>
      <c r="G409" s="142" t="s">
        <v>4639</v>
      </c>
      <c r="H409" s="152" t="s">
        <v>4640</v>
      </c>
      <c r="I409" s="142" t="s">
        <v>460</v>
      </c>
      <c r="J409" s="141" t="s">
        <v>4643</v>
      </c>
      <c r="K409" s="141" t="s">
        <v>7449</v>
      </c>
      <c r="L409" s="141">
        <v>93372344</v>
      </c>
      <c r="M409" s="142" t="s">
        <v>4646</v>
      </c>
      <c r="N409" s="143">
        <v>46043</v>
      </c>
      <c r="O409" s="143">
        <v>46044</v>
      </c>
      <c r="P409" s="144">
        <v>37136000</v>
      </c>
      <c r="Q409" s="141"/>
      <c r="R409" s="141"/>
      <c r="S409" s="141"/>
      <c r="T409" s="141"/>
      <c r="U409" s="141"/>
      <c r="V409" s="172"/>
      <c r="W409" s="146"/>
      <c r="X409" s="146"/>
      <c r="Y409" s="146"/>
      <c r="Z409" s="146"/>
      <c r="AA409" s="146"/>
      <c r="AB409" s="146"/>
      <c r="AC409" s="146"/>
      <c r="AD409" s="146"/>
      <c r="AE409" s="146"/>
      <c r="AF409" s="146"/>
      <c r="AG409" s="146"/>
    </row>
    <row r="410" spans="1:33" ht="30" customHeight="1">
      <c r="A410" s="131" t="s">
        <v>4104</v>
      </c>
      <c r="B410" s="139">
        <v>2026</v>
      </c>
      <c r="C410" s="141" t="s">
        <v>4650</v>
      </c>
      <c r="D410" s="142" t="s">
        <v>125</v>
      </c>
      <c r="E410" s="141" t="s">
        <v>4635</v>
      </c>
      <c r="F410" s="141" t="s">
        <v>4651</v>
      </c>
      <c r="G410" s="142" t="s">
        <v>4654</v>
      </c>
      <c r="H410" s="152" t="s">
        <v>4640</v>
      </c>
      <c r="I410" s="142" t="s">
        <v>460</v>
      </c>
      <c r="J410" s="141" t="s">
        <v>4643</v>
      </c>
      <c r="K410" s="141" t="s">
        <v>7449</v>
      </c>
      <c r="L410" s="141">
        <v>1030531639</v>
      </c>
      <c r="M410" s="142" t="s">
        <v>4646</v>
      </c>
      <c r="N410" s="143">
        <v>46043</v>
      </c>
      <c r="O410" s="143">
        <v>46052</v>
      </c>
      <c r="P410" s="144">
        <v>27852000</v>
      </c>
      <c r="Q410" s="141"/>
      <c r="R410" s="141"/>
      <c r="S410" s="141"/>
      <c r="T410" s="141"/>
      <c r="U410" s="141"/>
      <c r="V410" s="172"/>
      <c r="W410" s="146"/>
      <c r="X410" s="146"/>
      <c r="Y410" s="146"/>
      <c r="Z410" s="146"/>
      <c r="AA410" s="146"/>
      <c r="AB410" s="146"/>
      <c r="AC410" s="146"/>
      <c r="AD410" s="146"/>
      <c r="AE410" s="146"/>
      <c r="AF410" s="146"/>
      <c r="AG410" s="146"/>
    </row>
    <row r="411" spans="1:33" ht="30" customHeight="1">
      <c r="A411" s="131" t="s">
        <v>4104</v>
      </c>
      <c r="B411" s="139">
        <v>2026</v>
      </c>
      <c r="C411" s="141" t="s">
        <v>4658</v>
      </c>
      <c r="D411" s="142" t="s">
        <v>125</v>
      </c>
      <c r="E411" s="141" t="s">
        <v>4659</v>
      </c>
      <c r="F411" s="141" t="s">
        <v>4660</v>
      </c>
      <c r="G411" s="142" t="s">
        <v>4663</v>
      </c>
      <c r="H411" s="152" t="s">
        <v>4664</v>
      </c>
      <c r="I411" s="142" t="s">
        <v>460</v>
      </c>
      <c r="J411" s="142" t="s">
        <v>4643</v>
      </c>
      <c r="K411" s="141" t="s">
        <v>7449</v>
      </c>
      <c r="L411" s="141">
        <v>53065497</v>
      </c>
      <c r="M411" s="142" t="s">
        <v>4646</v>
      </c>
      <c r="N411" s="143">
        <v>46036</v>
      </c>
      <c r="O411" s="143">
        <v>46036</v>
      </c>
      <c r="P411" s="144">
        <v>37136000</v>
      </c>
      <c r="Q411" s="141"/>
      <c r="R411" s="141"/>
      <c r="S411" s="141"/>
      <c r="T411" s="141"/>
      <c r="U411" s="141"/>
      <c r="V411" s="172"/>
      <c r="W411" s="146"/>
      <c r="X411" s="146"/>
      <c r="Y411" s="146"/>
      <c r="Z411" s="146"/>
      <c r="AA411" s="146"/>
      <c r="AB411" s="146"/>
      <c r="AC411" s="146"/>
      <c r="AD411" s="146"/>
      <c r="AE411" s="146"/>
      <c r="AF411" s="146"/>
      <c r="AG411" s="146"/>
    </row>
    <row r="412" spans="1:33" ht="30" customHeight="1">
      <c r="A412" s="131" t="s">
        <v>4104</v>
      </c>
      <c r="B412" s="139">
        <v>2026</v>
      </c>
      <c r="C412" s="141" t="s">
        <v>4673</v>
      </c>
      <c r="D412" s="142" t="s">
        <v>125</v>
      </c>
      <c r="E412" s="141" t="s">
        <v>4674</v>
      </c>
      <c r="F412" s="141" t="s">
        <v>4675</v>
      </c>
      <c r="G412" s="142" t="s">
        <v>4678</v>
      </c>
      <c r="H412" s="152" t="s">
        <v>4679</v>
      </c>
      <c r="I412" s="142" t="s">
        <v>460</v>
      </c>
      <c r="J412" s="141" t="s">
        <v>4643</v>
      </c>
      <c r="K412" s="141" t="s">
        <v>7449</v>
      </c>
      <c r="L412" s="141">
        <v>1030618810</v>
      </c>
      <c r="M412" s="142" t="s">
        <v>4646</v>
      </c>
      <c r="N412" s="143">
        <v>46049</v>
      </c>
      <c r="O412" s="143">
        <v>46049</v>
      </c>
      <c r="P412" s="144">
        <v>40520000</v>
      </c>
      <c r="Q412" s="141"/>
      <c r="R412" s="141"/>
      <c r="S412" s="141"/>
      <c r="T412" s="141"/>
      <c r="U412" s="141"/>
      <c r="V412" s="172"/>
      <c r="W412" s="146"/>
      <c r="X412" s="146"/>
      <c r="Y412" s="146"/>
      <c r="Z412" s="146"/>
      <c r="AA412" s="146"/>
      <c r="AB412" s="146"/>
      <c r="AC412" s="146"/>
      <c r="AD412" s="146"/>
      <c r="AE412" s="146"/>
      <c r="AF412" s="146"/>
      <c r="AG412" s="146"/>
    </row>
    <row r="413" spans="1:33" ht="30" customHeight="1">
      <c r="A413" s="131" t="s">
        <v>4104</v>
      </c>
      <c r="B413" s="139">
        <v>2026</v>
      </c>
      <c r="C413" s="141" t="s">
        <v>4685</v>
      </c>
      <c r="D413" s="142" t="s">
        <v>125</v>
      </c>
      <c r="E413" s="141" t="s">
        <v>4686</v>
      </c>
      <c r="F413" s="141" t="s">
        <v>4687</v>
      </c>
      <c r="G413" s="142" t="s">
        <v>4690</v>
      </c>
      <c r="H413" s="152" t="s">
        <v>4691</v>
      </c>
      <c r="I413" s="142" t="s">
        <v>136</v>
      </c>
      <c r="J413" s="142" t="s">
        <v>4694</v>
      </c>
      <c r="K413" s="141" t="s">
        <v>7449</v>
      </c>
      <c r="L413" s="141">
        <v>1053327623</v>
      </c>
      <c r="M413" s="142" t="s">
        <v>4646</v>
      </c>
      <c r="N413" s="143">
        <v>46036</v>
      </c>
      <c r="O413" s="143">
        <v>46038</v>
      </c>
      <c r="P413" s="144">
        <v>46432000</v>
      </c>
      <c r="Q413" s="141"/>
      <c r="R413" s="141"/>
      <c r="S413" s="141"/>
      <c r="T413" s="141"/>
      <c r="U413" s="141"/>
      <c r="V413" s="172"/>
      <c r="W413" s="146"/>
      <c r="X413" s="146"/>
      <c r="Y413" s="146"/>
      <c r="Z413" s="146"/>
      <c r="AA413" s="146"/>
      <c r="AB413" s="146"/>
      <c r="AC413" s="146"/>
      <c r="AD413" s="146"/>
      <c r="AE413" s="146"/>
      <c r="AF413" s="146"/>
      <c r="AG413" s="146"/>
    </row>
    <row r="414" spans="1:33" ht="30" customHeight="1">
      <c r="A414" s="131" t="s">
        <v>4104</v>
      </c>
      <c r="B414" s="139">
        <v>2026</v>
      </c>
      <c r="C414" s="141" t="s">
        <v>4700</v>
      </c>
      <c r="D414" s="142" t="s">
        <v>125</v>
      </c>
      <c r="E414" s="141" t="s">
        <v>4701</v>
      </c>
      <c r="F414" s="141" t="s">
        <v>4702</v>
      </c>
      <c r="G414" s="142" t="s">
        <v>4705</v>
      </c>
      <c r="H414" s="152" t="s">
        <v>4706</v>
      </c>
      <c r="I414" s="142" t="s">
        <v>136</v>
      </c>
      <c r="J414" s="142" t="s">
        <v>4709</v>
      </c>
      <c r="K414" s="141" t="s">
        <v>7449</v>
      </c>
      <c r="L414" s="141">
        <v>79791852</v>
      </c>
      <c r="M414" s="142" t="s">
        <v>4646</v>
      </c>
      <c r="N414" s="143">
        <v>46036</v>
      </c>
      <c r="O414" s="143">
        <v>46049</v>
      </c>
      <c r="P414" s="144">
        <v>87109000</v>
      </c>
      <c r="Q414" s="141"/>
      <c r="R414" s="141"/>
      <c r="S414" s="141"/>
      <c r="T414" s="141"/>
      <c r="U414" s="141"/>
      <c r="V414" s="172"/>
      <c r="W414" s="146"/>
      <c r="X414" s="146"/>
      <c r="Y414" s="146"/>
      <c r="Z414" s="146"/>
      <c r="AA414" s="146"/>
      <c r="AB414" s="146"/>
      <c r="AC414" s="146"/>
      <c r="AD414" s="146"/>
      <c r="AE414" s="146"/>
      <c r="AF414" s="146"/>
      <c r="AG414" s="146"/>
    </row>
    <row r="415" spans="1:33" ht="30" customHeight="1">
      <c r="A415" s="131" t="s">
        <v>4104</v>
      </c>
      <c r="B415" s="139">
        <v>2026</v>
      </c>
      <c r="C415" s="141" t="s">
        <v>4714</v>
      </c>
      <c r="D415" s="142" t="s">
        <v>125</v>
      </c>
      <c r="E415" s="141" t="s">
        <v>4701</v>
      </c>
      <c r="F415" s="141" t="s">
        <v>4715</v>
      </c>
      <c r="G415" s="142" t="s">
        <v>4718</v>
      </c>
      <c r="H415" s="152" t="s">
        <v>4706</v>
      </c>
      <c r="I415" s="142" t="s">
        <v>136</v>
      </c>
      <c r="J415" s="142" t="s">
        <v>4720</v>
      </c>
      <c r="K415" s="141" t="s">
        <v>7449</v>
      </c>
      <c r="L415" s="141">
        <v>1110491736</v>
      </c>
      <c r="M415" s="142" t="s">
        <v>4646</v>
      </c>
      <c r="N415" s="143">
        <v>46036</v>
      </c>
      <c r="O415" s="143">
        <v>46036</v>
      </c>
      <c r="P415" s="144">
        <v>31676000</v>
      </c>
      <c r="Q415" s="141"/>
      <c r="R415" s="141"/>
      <c r="S415" s="141"/>
      <c r="T415" s="141"/>
      <c r="U415" s="141"/>
      <c r="V415" s="172"/>
      <c r="W415" s="146"/>
      <c r="X415" s="146"/>
      <c r="Y415" s="146"/>
      <c r="Z415" s="146"/>
      <c r="AA415" s="146"/>
      <c r="AB415" s="146"/>
      <c r="AC415" s="146"/>
      <c r="AD415" s="146"/>
      <c r="AE415" s="146"/>
      <c r="AF415" s="146"/>
      <c r="AG415" s="146"/>
    </row>
    <row r="416" spans="1:33" ht="30" customHeight="1">
      <c r="A416" s="131" t="s">
        <v>4104</v>
      </c>
      <c r="B416" s="139">
        <v>2026</v>
      </c>
      <c r="C416" s="141" t="s">
        <v>4725</v>
      </c>
      <c r="D416" s="142" t="s">
        <v>125</v>
      </c>
      <c r="E416" s="141" t="s">
        <v>4726</v>
      </c>
      <c r="F416" s="141" t="s">
        <v>4727</v>
      </c>
      <c r="G416" s="142" t="s">
        <v>4730</v>
      </c>
      <c r="H416" s="152" t="s">
        <v>4731</v>
      </c>
      <c r="I416" s="142" t="s">
        <v>136</v>
      </c>
      <c r="J416" s="142" t="s">
        <v>4734</v>
      </c>
      <c r="K416" s="141" t="s">
        <v>7449</v>
      </c>
      <c r="L416" s="141">
        <v>1014265620</v>
      </c>
      <c r="M416" s="142" t="s">
        <v>4646</v>
      </c>
      <c r="N416" s="143">
        <v>46036</v>
      </c>
      <c r="O416" s="143">
        <v>46036</v>
      </c>
      <c r="P416" s="144">
        <v>87109000</v>
      </c>
      <c r="Q416" s="141"/>
      <c r="R416" s="141"/>
      <c r="S416" s="141"/>
      <c r="T416" s="141"/>
      <c r="U416" s="141"/>
      <c r="V416" s="172"/>
      <c r="W416" s="146"/>
      <c r="X416" s="146"/>
      <c r="Y416" s="146"/>
      <c r="Z416" s="146"/>
      <c r="AA416" s="146"/>
      <c r="AB416" s="146"/>
      <c r="AC416" s="146"/>
      <c r="AD416" s="146"/>
      <c r="AE416" s="146"/>
      <c r="AF416" s="146"/>
      <c r="AG416" s="146"/>
    </row>
    <row r="417" spans="1:33" ht="30" customHeight="1">
      <c r="A417" s="131" t="s">
        <v>4104</v>
      </c>
      <c r="B417" s="139">
        <v>2026</v>
      </c>
      <c r="C417" s="141" t="s">
        <v>4738</v>
      </c>
      <c r="D417" s="142" t="s">
        <v>125</v>
      </c>
      <c r="E417" s="141" t="s">
        <v>4739</v>
      </c>
      <c r="F417" s="141" t="s">
        <v>4740</v>
      </c>
      <c r="G417" s="142" t="s">
        <v>4743</v>
      </c>
      <c r="H417" s="152" t="s">
        <v>4744</v>
      </c>
      <c r="I417" s="142" t="s">
        <v>136</v>
      </c>
      <c r="J417" s="142" t="s">
        <v>4747</v>
      </c>
      <c r="K417" s="141" t="s">
        <v>7449</v>
      </c>
      <c r="L417" s="141">
        <v>1019152243</v>
      </c>
      <c r="M417" s="142" t="s">
        <v>4646</v>
      </c>
      <c r="N417" s="143">
        <v>46036</v>
      </c>
      <c r="O417" s="143">
        <v>46037</v>
      </c>
      <c r="P417" s="144">
        <v>63844000</v>
      </c>
      <c r="Q417" s="141"/>
      <c r="R417" s="141"/>
      <c r="S417" s="141"/>
      <c r="T417" s="141"/>
      <c r="U417" s="141"/>
      <c r="V417" s="172"/>
      <c r="W417" s="146"/>
      <c r="X417" s="146"/>
      <c r="Y417" s="146"/>
      <c r="Z417" s="146"/>
      <c r="AA417" s="146"/>
      <c r="AB417" s="146"/>
      <c r="AC417" s="146"/>
      <c r="AD417" s="146"/>
      <c r="AE417" s="146"/>
      <c r="AF417" s="146"/>
      <c r="AG417" s="146"/>
    </row>
    <row r="418" spans="1:33" ht="30" customHeight="1">
      <c r="A418" s="131" t="s">
        <v>4104</v>
      </c>
      <c r="B418" s="139">
        <v>2026</v>
      </c>
      <c r="C418" s="141" t="s">
        <v>4752</v>
      </c>
      <c r="D418" s="142" t="s">
        <v>125</v>
      </c>
      <c r="E418" s="141" t="s">
        <v>4753</v>
      </c>
      <c r="F418" s="141" t="s">
        <v>4754</v>
      </c>
      <c r="G418" s="142" t="s">
        <v>4757</v>
      </c>
      <c r="H418" s="152" t="s">
        <v>4758</v>
      </c>
      <c r="I418" s="142" t="s">
        <v>136</v>
      </c>
      <c r="J418" s="142" t="s">
        <v>4734</v>
      </c>
      <c r="K418" s="141" t="s">
        <v>7449</v>
      </c>
      <c r="L418" s="141">
        <v>79545693</v>
      </c>
      <c r="M418" s="142" t="s">
        <v>4646</v>
      </c>
      <c r="N418" s="143">
        <v>46036</v>
      </c>
      <c r="O418" s="143">
        <v>46037</v>
      </c>
      <c r="P418" s="144">
        <v>63352000</v>
      </c>
      <c r="Q418" s="141"/>
      <c r="R418" s="141"/>
      <c r="S418" s="141"/>
      <c r="T418" s="141"/>
      <c r="U418" s="141"/>
      <c r="V418" s="172"/>
      <c r="W418" s="146"/>
      <c r="X418" s="146"/>
      <c r="Y418" s="146"/>
      <c r="Z418" s="146"/>
      <c r="AA418" s="146"/>
      <c r="AB418" s="146"/>
      <c r="AC418" s="146"/>
      <c r="AD418" s="146"/>
      <c r="AE418" s="146"/>
      <c r="AF418" s="146"/>
      <c r="AG418" s="146"/>
    </row>
    <row r="419" spans="1:33" ht="30" customHeight="1">
      <c r="A419" s="131" t="s">
        <v>4104</v>
      </c>
      <c r="B419" s="139">
        <v>2026</v>
      </c>
      <c r="C419" s="141" t="s">
        <v>4763</v>
      </c>
      <c r="D419" s="142" t="s">
        <v>125</v>
      </c>
      <c r="E419" s="141" t="s">
        <v>4764</v>
      </c>
      <c r="F419" s="141" t="s">
        <v>4765</v>
      </c>
      <c r="G419" s="142" t="s">
        <v>4768</v>
      </c>
      <c r="H419" s="152" t="s">
        <v>4769</v>
      </c>
      <c r="I419" s="142" t="s">
        <v>136</v>
      </c>
      <c r="J419" s="142" t="s">
        <v>4772</v>
      </c>
      <c r="K419" s="141" t="s">
        <v>7449</v>
      </c>
      <c r="L419" s="141">
        <v>1052414327</v>
      </c>
      <c r="M419" s="142" t="s">
        <v>4646</v>
      </c>
      <c r="N419" s="143">
        <v>46036</v>
      </c>
      <c r="O419" s="143">
        <v>46038</v>
      </c>
      <c r="P419" s="144">
        <v>46432000</v>
      </c>
      <c r="Q419" s="141"/>
      <c r="R419" s="141"/>
      <c r="S419" s="141"/>
      <c r="T419" s="141"/>
      <c r="U419" s="141"/>
      <c r="V419" s="172"/>
      <c r="W419" s="146"/>
      <c r="X419" s="146"/>
      <c r="Y419" s="146"/>
      <c r="Z419" s="146"/>
      <c r="AA419" s="146"/>
      <c r="AB419" s="146"/>
      <c r="AC419" s="146"/>
      <c r="AD419" s="146"/>
      <c r="AE419" s="146"/>
      <c r="AF419" s="146"/>
      <c r="AG419" s="146"/>
    </row>
    <row r="420" spans="1:33" ht="30" customHeight="1">
      <c r="A420" s="131" t="s">
        <v>4104</v>
      </c>
      <c r="B420" s="139">
        <v>2026</v>
      </c>
      <c r="C420" s="141" t="s">
        <v>4776</v>
      </c>
      <c r="D420" s="142" t="s">
        <v>125</v>
      </c>
      <c r="E420" s="141" t="s">
        <v>4777</v>
      </c>
      <c r="F420" s="141" t="s">
        <v>4778</v>
      </c>
      <c r="G420" s="142" t="s">
        <v>4781</v>
      </c>
      <c r="H420" s="152" t="s">
        <v>4782</v>
      </c>
      <c r="I420" s="142" t="s">
        <v>136</v>
      </c>
      <c r="J420" s="142" t="s">
        <v>4786</v>
      </c>
      <c r="K420" s="141" t="s">
        <v>7449</v>
      </c>
      <c r="L420" s="141">
        <v>1018406903</v>
      </c>
      <c r="M420" s="142" t="s">
        <v>4646</v>
      </c>
      <c r="N420" s="143">
        <v>46036</v>
      </c>
      <c r="O420" s="143">
        <v>46037</v>
      </c>
      <c r="P420" s="144">
        <v>63352000</v>
      </c>
      <c r="Q420" s="141"/>
      <c r="R420" s="141"/>
      <c r="S420" s="141"/>
      <c r="T420" s="141"/>
      <c r="U420" s="141"/>
      <c r="V420" s="172"/>
      <c r="W420" s="146"/>
      <c r="X420" s="146"/>
      <c r="Y420" s="146"/>
      <c r="Z420" s="146"/>
      <c r="AA420" s="146"/>
      <c r="AB420" s="146"/>
      <c r="AC420" s="146"/>
      <c r="AD420" s="146"/>
      <c r="AE420" s="146"/>
      <c r="AF420" s="146"/>
      <c r="AG420" s="146"/>
    </row>
    <row r="421" spans="1:33" ht="30" customHeight="1">
      <c r="A421" s="131" t="s">
        <v>4104</v>
      </c>
      <c r="B421" s="139">
        <v>2026</v>
      </c>
      <c r="C421" s="141" t="s">
        <v>4792</v>
      </c>
      <c r="D421" s="142" t="s">
        <v>125</v>
      </c>
      <c r="E421" s="141" t="s">
        <v>4777</v>
      </c>
      <c r="F421" s="141" t="s">
        <v>4793</v>
      </c>
      <c r="G421" s="142" t="s">
        <v>4796</v>
      </c>
      <c r="H421" s="152" t="s">
        <v>4782</v>
      </c>
      <c r="I421" s="142" t="s">
        <v>136</v>
      </c>
      <c r="J421" s="142" t="s">
        <v>4786</v>
      </c>
      <c r="K421" s="141" t="s">
        <v>7449</v>
      </c>
      <c r="L421" s="141">
        <v>1000251674</v>
      </c>
      <c r="M421" s="142" t="s">
        <v>4646</v>
      </c>
      <c r="N421" s="143">
        <v>46036</v>
      </c>
      <c r="O421" s="143">
        <v>46037</v>
      </c>
      <c r="P421" s="144">
        <v>63352000</v>
      </c>
      <c r="Q421" s="141"/>
      <c r="R421" s="141"/>
      <c r="S421" s="141"/>
      <c r="T421" s="141"/>
      <c r="U421" s="141"/>
      <c r="V421" s="172"/>
      <c r="W421" s="146"/>
      <c r="X421" s="146"/>
      <c r="Y421" s="146"/>
      <c r="Z421" s="146"/>
      <c r="AA421" s="146"/>
      <c r="AB421" s="146"/>
      <c r="AC421" s="146"/>
      <c r="AD421" s="146"/>
      <c r="AE421" s="146"/>
      <c r="AF421" s="146"/>
      <c r="AG421" s="146"/>
    </row>
    <row r="422" spans="1:33" ht="30" customHeight="1">
      <c r="A422" s="131" t="s">
        <v>4104</v>
      </c>
      <c r="B422" s="139">
        <v>2026</v>
      </c>
      <c r="C422" s="141" t="s">
        <v>4801</v>
      </c>
      <c r="D422" s="142" t="s">
        <v>125</v>
      </c>
      <c r="E422" s="141" t="s">
        <v>4802</v>
      </c>
      <c r="F422" s="141" t="s">
        <v>4803</v>
      </c>
      <c r="G422" s="142" t="s">
        <v>4806</v>
      </c>
      <c r="H422" s="152" t="s">
        <v>4807</v>
      </c>
      <c r="I422" s="142" t="s">
        <v>136</v>
      </c>
      <c r="J422" s="141" t="s">
        <v>4810</v>
      </c>
      <c r="K422" s="141" t="s">
        <v>7449</v>
      </c>
      <c r="L422" s="141">
        <v>79918954</v>
      </c>
      <c r="M422" s="142" t="s">
        <v>4646</v>
      </c>
      <c r="N422" s="143">
        <v>46041</v>
      </c>
      <c r="O422" s="143">
        <v>46041</v>
      </c>
      <c r="P422" s="144">
        <v>63352000</v>
      </c>
      <c r="Q422" s="141"/>
      <c r="R422" s="141"/>
      <c r="S422" s="141"/>
      <c r="T422" s="141"/>
      <c r="U422" s="141"/>
      <c r="V422" s="172"/>
      <c r="W422" s="146"/>
      <c r="X422" s="146"/>
      <c r="Y422" s="146"/>
      <c r="Z422" s="146"/>
      <c r="AA422" s="146"/>
      <c r="AB422" s="146"/>
      <c r="AC422" s="146"/>
      <c r="AD422" s="146"/>
      <c r="AE422" s="146"/>
      <c r="AF422" s="146"/>
      <c r="AG422" s="146"/>
    </row>
    <row r="423" spans="1:33" ht="30" customHeight="1">
      <c r="A423" s="131" t="s">
        <v>4104</v>
      </c>
      <c r="B423" s="139">
        <v>2026</v>
      </c>
      <c r="C423" s="141" t="s">
        <v>4814</v>
      </c>
      <c r="D423" s="142" t="s">
        <v>125</v>
      </c>
      <c r="E423" s="141" t="s">
        <v>4815</v>
      </c>
      <c r="F423" s="141" t="s">
        <v>4816</v>
      </c>
      <c r="G423" s="142" t="s">
        <v>4819</v>
      </c>
      <c r="H423" s="152" t="s">
        <v>4820</v>
      </c>
      <c r="I423" s="142" t="s">
        <v>136</v>
      </c>
      <c r="J423" s="142" t="s">
        <v>4824</v>
      </c>
      <c r="K423" s="141" t="s">
        <v>7449</v>
      </c>
      <c r="L423" s="141">
        <v>47436280</v>
      </c>
      <c r="M423" s="142" t="s">
        <v>4826</v>
      </c>
      <c r="N423" s="143">
        <v>46036</v>
      </c>
      <c r="O423" s="143">
        <v>46037</v>
      </c>
      <c r="P423" s="144">
        <v>72656000</v>
      </c>
      <c r="Q423" s="141"/>
      <c r="R423" s="141"/>
      <c r="S423" s="141"/>
      <c r="T423" s="141"/>
      <c r="U423" s="141"/>
      <c r="V423" s="172"/>
      <c r="W423" s="146"/>
      <c r="X423" s="146"/>
      <c r="Y423" s="146"/>
      <c r="Z423" s="146"/>
      <c r="AA423" s="146"/>
      <c r="AB423" s="146"/>
      <c r="AC423" s="146"/>
      <c r="AD423" s="146"/>
      <c r="AE423" s="146"/>
      <c r="AF423" s="146"/>
      <c r="AG423" s="146"/>
    </row>
    <row r="424" spans="1:33" ht="30" customHeight="1">
      <c r="A424" s="131" t="s">
        <v>4104</v>
      </c>
      <c r="B424" s="139">
        <v>2026</v>
      </c>
      <c r="C424" s="141" t="s">
        <v>4832</v>
      </c>
      <c r="D424" s="142" t="s">
        <v>125</v>
      </c>
      <c r="E424" s="141" t="s">
        <v>4833</v>
      </c>
      <c r="F424" s="141" t="s">
        <v>4834</v>
      </c>
      <c r="G424" s="142" t="s">
        <v>4837</v>
      </c>
      <c r="H424" s="152" t="s">
        <v>4838</v>
      </c>
      <c r="I424" s="142" t="s">
        <v>136</v>
      </c>
      <c r="J424" s="142" t="s">
        <v>4841</v>
      </c>
      <c r="K424" s="141" t="s">
        <v>7449</v>
      </c>
      <c r="L424" s="141">
        <v>52397949</v>
      </c>
      <c r="M424" s="142" t="s">
        <v>4826</v>
      </c>
      <c r="N424" s="143">
        <v>46037</v>
      </c>
      <c r="O424" s="143">
        <v>46038</v>
      </c>
      <c r="P424" s="144">
        <v>63352000</v>
      </c>
      <c r="Q424" s="141"/>
      <c r="R424" s="141"/>
      <c r="S424" s="141"/>
      <c r="T424" s="141"/>
      <c r="U424" s="141"/>
      <c r="V424" s="172"/>
      <c r="W424" s="146"/>
      <c r="X424" s="146"/>
      <c r="Y424" s="146"/>
      <c r="Z424" s="146"/>
      <c r="AA424" s="146"/>
      <c r="AB424" s="146"/>
      <c r="AC424" s="146"/>
      <c r="AD424" s="146"/>
      <c r="AE424" s="146"/>
      <c r="AF424" s="146"/>
      <c r="AG424" s="146"/>
    </row>
    <row r="425" spans="1:33" ht="30" customHeight="1">
      <c r="A425" s="131" t="s">
        <v>4104</v>
      </c>
      <c r="B425" s="139">
        <v>2026</v>
      </c>
      <c r="C425" s="141" t="s">
        <v>4845</v>
      </c>
      <c r="D425" s="142" t="s">
        <v>125</v>
      </c>
      <c r="E425" s="141" t="s">
        <v>4846</v>
      </c>
      <c r="F425" s="141" t="s">
        <v>4847</v>
      </c>
      <c r="G425" s="142" t="s">
        <v>4850</v>
      </c>
      <c r="H425" s="152" t="s">
        <v>4851</v>
      </c>
      <c r="I425" s="142" t="s">
        <v>136</v>
      </c>
      <c r="J425" s="141" t="s">
        <v>4854</v>
      </c>
      <c r="K425" s="141" t="s">
        <v>7449</v>
      </c>
      <c r="L425" s="141">
        <v>52341752</v>
      </c>
      <c r="M425" s="142" t="s">
        <v>4826</v>
      </c>
      <c r="N425" s="143">
        <v>46044</v>
      </c>
      <c r="O425" s="143">
        <v>46044</v>
      </c>
      <c r="P425" s="144">
        <v>46432000</v>
      </c>
      <c r="Q425" s="141"/>
      <c r="R425" s="141"/>
      <c r="S425" s="141"/>
      <c r="T425" s="141"/>
      <c r="U425" s="141"/>
      <c r="V425" s="172"/>
      <c r="W425" s="146"/>
      <c r="X425" s="146"/>
      <c r="Y425" s="146"/>
      <c r="Z425" s="146"/>
      <c r="AA425" s="146"/>
      <c r="AB425" s="146"/>
      <c r="AC425" s="146"/>
      <c r="AD425" s="146"/>
      <c r="AE425" s="146"/>
      <c r="AF425" s="146"/>
      <c r="AG425" s="146"/>
    </row>
    <row r="426" spans="1:33" ht="30" customHeight="1">
      <c r="A426" s="131" t="s">
        <v>4104</v>
      </c>
      <c r="B426" s="139">
        <v>2026</v>
      </c>
      <c r="C426" s="141" t="s">
        <v>4859</v>
      </c>
      <c r="D426" s="142" t="s">
        <v>125</v>
      </c>
      <c r="E426" s="141" t="s">
        <v>4860</v>
      </c>
      <c r="F426" s="141" t="s">
        <v>4861</v>
      </c>
      <c r="G426" s="142" t="s">
        <v>4864</v>
      </c>
      <c r="H426" s="152" t="s">
        <v>4865</v>
      </c>
      <c r="I426" s="142" t="s">
        <v>136</v>
      </c>
      <c r="J426" s="142" t="s">
        <v>4868</v>
      </c>
      <c r="K426" s="141" t="s">
        <v>7449</v>
      </c>
      <c r="L426" s="141">
        <v>80180782</v>
      </c>
      <c r="M426" s="142" t="s">
        <v>4826</v>
      </c>
      <c r="N426" s="143">
        <v>46037</v>
      </c>
      <c r="O426" s="143">
        <v>46037</v>
      </c>
      <c r="P426" s="144">
        <v>63352000</v>
      </c>
      <c r="Q426" s="141"/>
      <c r="R426" s="141"/>
      <c r="S426" s="141"/>
      <c r="T426" s="141"/>
      <c r="U426" s="141"/>
      <c r="V426" s="172"/>
      <c r="W426" s="146"/>
      <c r="X426" s="146"/>
      <c r="Y426" s="146"/>
      <c r="Z426" s="146"/>
      <c r="AA426" s="146"/>
      <c r="AB426" s="146"/>
      <c r="AC426" s="146"/>
      <c r="AD426" s="146"/>
      <c r="AE426" s="146"/>
      <c r="AF426" s="146"/>
      <c r="AG426" s="146"/>
    </row>
    <row r="427" spans="1:33" ht="30" customHeight="1">
      <c r="A427" s="131" t="s">
        <v>4104</v>
      </c>
      <c r="B427" s="139">
        <v>2026</v>
      </c>
      <c r="C427" s="141" t="s">
        <v>4872</v>
      </c>
      <c r="D427" s="142" t="s">
        <v>125</v>
      </c>
      <c r="E427" s="141" t="s">
        <v>4873</v>
      </c>
      <c r="F427" s="141" t="s">
        <v>4874</v>
      </c>
      <c r="G427" s="142" t="s">
        <v>4877</v>
      </c>
      <c r="H427" s="152" t="s">
        <v>4878</v>
      </c>
      <c r="I427" s="142" t="s">
        <v>460</v>
      </c>
      <c r="J427" s="142" t="s">
        <v>4881</v>
      </c>
      <c r="K427" s="141" t="s">
        <v>7449</v>
      </c>
      <c r="L427" s="141">
        <v>1032437679</v>
      </c>
      <c r="M427" s="142" t="s">
        <v>4826</v>
      </c>
      <c r="N427" s="143">
        <v>46037</v>
      </c>
      <c r="O427" s="143">
        <v>46038</v>
      </c>
      <c r="P427" s="144">
        <v>40520000</v>
      </c>
      <c r="Q427" s="141"/>
      <c r="R427" s="141"/>
      <c r="S427" s="141"/>
      <c r="T427" s="141"/>
      <c r="U427" s="141"/>
      <c r="V427" s="172"/>
      <c r="W427" s="146"/>
      <c r="X427" s="146"/>
      <c r="Y427" s="146"/>
      <c r="Z427" s="146"/>
      <c r="AA427" s="146"/>
      <c r="AB427" s="146"/>
      <c r="AC427" s="146"/>
      <c r="AD427" s="146"/>
      <c r="AE427" s="146"/>
      <c r="AF427" s="146"/>
      <c r="AG427" s="146"/>
    </row>
    <row r="428" spans="1:33" ht="30" customHeight="1">
      <c r="A428" s="131" t="s">
        <v>4104</v>
      </c>
      <c r="B428" s="139">
        <v>2026</v>
      </c>
      <c r="C428" s="141" t="s">
        <v>4886</v>
      </c>
      <c r="D428" s="142" t="s">
        <v>125</v>
      </c>
      <c r="E428" s="141" t="s">
        <v>4887</v>
      </c>
      <c r="F428" s="141" t="s">
        <v>4888</v>
      </c>
      <c r="G428" s="142" t="s">
        <v>4891</v>
      </c>
      <c r="H428" s="152" t="s">
        <v>4892</v>
      </c>
      <c r="I428" s="142" t="s">
        <v>136</v>
      </c>
      <c r="J428" s="141" t="s">
        <v>217</v>
      </c>
      <c r="K428" s="141" t="s">
        <v>7449</v>
      </c>
      <c r="L428" s="141">
        <v>52372202</v>
      </c>
      <c r="M428" s="142" t="s">
        <v>4826</v>
      </c>
      <c r="N428" s="143">
        <v>46041</v>
      </c>
      <c r="O428" s="143">
        <v>46041</v>
      </c>
      <c r="P428" s="144">
        <v>46432000</v>
      </c>
      <c r="Q428" s="141"/>
      <c r="R428" s="141"/>
      <c r="S428" s="141"/>
      <c r="T428" s="141"/>
      <c r="U428" s="141"/>
      <c r="V428" s="172"/>
      <c r="W428" s="146"/>
      <c r="X428" s="146"/>
      <c r="Y428" s="146"/>
      <c r="Z428" s="146"/>
      <c r="AA428" s="146"/>
      <c r="AB428" s="146"/>
      <c r="AC428" s="146"/>
      <c r="AD428" s="146"/>
      <c r="AE428" s="146"/>
      <c r="AF428" s="146"/>
      <c r="AG428" s="146"/>
    </row>
    <row r="429" spans="1:33" ht="30" customHeight="1">
      <c r="A429" s="131" t="s">
        <v>4104</v>
      </c>
      <c r="B429" s="139">
        <v>2026</v>
      </c>
      <c r="C429" s="141" t="s">
        <v>4899</v>
      </c>
      <c r="D429" s="142" t="s">
        <v>125</v>
      </c>
      <c r="E429" s="141" t="s">
        <v>4887</v>
      </c>
      <c r="F429" s="141" t="s">
        <v>4900</v>
      </c>
      <c r="G429" s="142" t="s">
        <v>4903</v>
      </c>
      <c r="H429" s="152" t="s">
        <v>4892</v>
      </c>
      <c r="I429" s="142" t="s">
        <v>136</v>
      </c>
      <c r="J429" s="141" t="s">
        <v>217</v>
      </c>
      <c r="K429" s="141" t="s">
        <v>7449</v>
      </c>
      <c r="L429" s="141">
        <v>1016063693</v>
      </c>
      <c r="M429" s="142" t="s">
        <v>4826</v>
      </c>
      <c r="N429" s="143">
        <v>46041</v>
      </c>
      <c r="O429" s="143">
        <v>46041</v>
      </c>
      <c r="P429" s="144">
        <v>46432000</v>
      </c>
      <c r="Q429" s="141"/>
      <c r="R429" s="141"/>
      <c r="S429" s="141"/>
      <c r="T429" s="141"/>
      <c r="U429" s="141"/>
      <c r="V429" s="172"/>
      <c r="W429" s="146"/>
      <c r="X429" s="146"/>
      <c r="Y429" s="146"/>
      <c r="Z429" s="146"/>
      <c r="AA429" s="146"/>
      <c r="AB429" s="146"/>
      <c r="AC429" s="146"/>
      <c r="AD429" s="146"/>
      <c r="AE429" s="146"/>
      <c r="AF429" s="146"/>
      <c r="AG429" s="146"/>
    </row>
    <row r="430" spans="1:33" ht="30" customHeight="1">
      <c r="A430" s="131" t="s">
        <v>4104</v>
      </c>
      <c r="B430" s="139">
        <v>2026</v>
      </c>
      <c r="C430" s="141" t="s">
        <v>4908</v>
      </c>
      <c r="D430" s="142" t="s">
        <v>125</v>
      </c>
      <c r="E430" s="141" t="s">
        <v>4909</v>
      </c>
      <c r="F430" s="141" t="s">
        <v>4910</v>
      </c>
      <c r="G430" s="142" t="s">
        <v>4913</v>
      </c>
      <c r="H430" s="152" t="s">
        <v>4914</v>
      </c>
      <c r="I430" s="142" t="s">
        <v>136</v>
      </c>
      <c r="J430" s="141" t="s">
        <v>4917</v>
      </c>
      <c r="K430" s="141" t="s">
        <v>7449</v>
      </c>
      <c r="L430" s="141">
        <v>1026260980</v>
      </c>
      <c r="M430" s="142" t="s">
        <v>4826</v>
      </c>
      <c r="N430" s="143">
        <v>46039</v>
      </c>
      <c r="O430" s="143">
        <v>46042</v>
      </c>
      <c r="P430" s="144">
        <v>46432000</v>
      </c>
      <c r="Q430" s="141"/>
      <c r="R430" s="141"/>
      <c r="S430" s="141"/>
      <c r="T430" s="141"/>
      <c r="U430" s="141"/>
      <c r="V430" s="172"/>
      <c r="W430" s="146"/>
      <c r="X430" s="146"/>
      <c r="Y430" s="146"/>
      <c r="Z430" s="146"/>
      <c r="AA430" s="146"/>
      <c r="AB430" s="146"/>
      <c r="AC430" s="146"/>
      <c r="AD430" s="146"/>
      <c r="AE430" s="146"/>
      <c r="AF430" s="146"/>
      <c r="AG430" s="146"/>
    </row>
    <row r="431" spans="1:33" ht="30" customHeight="1">
      <c r="A431" s="131" t="s">
        <v>4104</v>
      </c>
      <c r="B431" s="139">
        <v>2026</v>
      </c>
      <c r="C431" s="141" t="s">
        <v>4921</v>
      </c>
      <c r="D431" s="142" t="s">
        <v>125</v>
      </c>
      <c r="E431" s="141" t="s">
        <v>4909</v>
      </c>
      <c r="F431" s="141" t="s">
        <v>4922</v>
      </c>
      <c r="G431" s="142" t="s">
        <v>4925</v>
      </c>
      <c r="H431" s="152" t="s">
        <v>4914</v>
      </c>
      <c r="I431" s="142" t="s">
        <v>136</v>
      </c>
      <c r="J431" s="142" t="s">
        <v>4917</v>
      </c>
      <c r="K431" s="141" t="s">
        <v>7449</v>
      </c>
      <c r="L431" s="141">
        <v>52214916</v>
      </c>
      <c r="M431" s="142" t="s">
        <v>4826</v>
      </c>
      <c r="N431" s="143">
        <v>46039</v>
      </c>
      <c r="O431" s="143">
        <v>46041</v>
      </c>
      <c r="P431" s="144">
        <v>46432000</v>
      </c>
      <c r="Q431" s="141"/>
      <c r="R431" s="141"/>
      <c r="S431" s="141"/>
      <c r="T431" s="141"/>
      <c r="U431" s="141"/>
      <c r="V431" s="172"/>
      <c r="W431" s="146"/>
      <c r="X431" s="146"/>
      <c r="Y431" s="146"/>
      <c r="Z431" s="146"/>
      <c r="AA431" s="146"/>
      <c r="AB431" s="146"/>
      <c r="AC431" s="146"/>
      <c r="AD431" s="146"/>
      <c r="AE431" s="146"/>
      <c r="AF431" s="146"/>
      <c r="AG431" s="146"/>
    </row>
    <row r="432" spans="1:33" ht="30" customHeight="1">
      <c r="A432" s="131" t="s">
        <v>4104</v>
      </c>
      <c r="B432" s="139">
        <v>2026</v>
      </c>
      <c r="C432" s="141" t="s">
        <v>4930</v>
      </c>
      <c r="D432" s="142" t="s">
        <v>125</v>
      </c>
      <c r="E432" s="141" t="s">
        <v>4931</v>
      </c>
      <c r="F432" s="141" t="s">
        <v>4932</v>
      </c>
      <c r="G432" s="142" t="s">
        <v>4935</v>
      </c>
      <c r="H432" s="152" t="s">
        <v>4936</v>
      </c>
      <c r="I432" s="142" t="s">
        <v>136</v>
      </c>
      <c r="J432" s="142" t="s">
        <v>4939</v>
      </c>
      <c r="K432" s="141" t="s">
        <v>7449</v>
      </c>
      <c r="L432" s="141">
        <v>52215485</v>
      </c>
      <c r="M432" s="142" t="s">
        <v>4826</v>
      </c>
      <c r="N432" s="143">
        <v>46036</v>
      </c>
      <c r="O432" s="143">
        <v>46036</v>
      </c>
      <c r="P432" s="144">
        <v>63352000</v>
      </c>
      <c r="Q432" s="141"/>
      <c r="R432" s="141"/>
      <c r="S432" s="141"/>
      <c r="T432" s="141"/>
      <c r="U432" s="141"/>
      <c r="V432" s="172"/>
      <c r="W432" s="146"/>
      <c r="X432" s="146"/>
      <c r="Y432" s="146"/>
      <c r="Z432" s="146"/>
      <c r="AA432" s="146"/>
      <c r="AB432" s="146"/>
      <c r="AC432" s="146"/>
      <c r="AD432" s="146"/>
      <c r="AE432" s="146"/>
      <c r="AF432" s="146"/>
      <c r="AG432" s="146"/>
    </row>
    <row r="433" spans="1:33" ht="30" customHeight="1">
      <c r="A433" s="131" t="s">
        <v>4104</v>
      </c>
      <c r="B433" s="139">
        <v>2026</v>
      </c>
      <c r="C433" s="141" t="s">
        <v>4942</v>
      </c>
      <c r="D433" s="142" t="s">
        <v>125</v>
      </c>
      <c r="E433" s="141" t="s">
        <v>4943</v>
      </c>
      <c r="F433" s="141" t="s">
        <v>4944</v>
      </c>
      <c r="G433" s="142" t="s">
        <v>4947</v>
      </c>
      <c r="H433" s="152" t="s">
        <v>4948</v>
      </c>
      <c r="I433" s="142" t="s">
        <v>136</v>
      </c>
      <c r="J433" s="141" t="s">
        <v>4951</v>
      </c>
      <c r="K433" s="141" t="s">
        <v>7449</v>
      </c>
      <c r="L433" s="141">
        <v>1022413056</v>
      </c>
      <c r="M433" s="142" t="s">
        <v>4826</v>
      </c>
      <c r="N433" s="143">
        <v>46042</v>
      </c>
      <c r="O433" s="143">
        <v>46042</v>
      </c>
      <c r="P433" s="144">
        <v>46432000</v>
      </c>
      <c r="Q433" s="141"/>
      <c r="R433" s="141"/>
      <c r="S433" s="141"/>
      <c r="T433" s="141"/>
      <c r="U433" s="141"/>
      <c r="V433" s="172"/>
      <c r="W433" s="146"/>
      <c r="X433" s="146"/>
      <c r="Y433" s="146"/>
      <c r="Z433" s="146"/>
      <c r="AA433" s="146"/>
      <c r="AB433" s="146"/>
      <c r="AC433" s="146"/>
      <c r="AD433" s="146"/>
      <c r="AE433" s="146"/>
      <c r="AF433" s="146"/>
      <c r="AG433" s="146"/>
    </row>
    <row r="434" spans="1:33" ht="30" customHeight="1">
      <c r="A434" s="131" t="s">
        <v>4104</v>
      </c>
      <c r="B434" s="139">
        <v>2026</v>
      </c>
      <c r="C434" s="141" t="s">
        <v>4955</v>
      </c>
      <c r="D434" s="142" t="s">
        <v>125</v>
      </c>
      <c r="E434" s="141" t="s">
        <v>4956</v>
      </c>
      <c r="F434" s="141" t="s">
        <v>4957</v>
      </c>
      <c r="G434" s="142" t="s">
        <v>4960</v>
      </c>
      <c r="H434" s="152" t="s">
        <v>4961</v>
      </c>
      <c r="I434" s="142" t="s">
        <v>136</v>
      </c>
      <c r="J434" s="142" t="s">
        <v>4964</v>
      </c>
      <c r="K434" s="141" t="s">
        <v>7449</v>
      </c>
      <c r="L434" s="141">
        <v>79148595</v>
      </c>
      <c r="M434" s="142" t="s">
        <v>4826</v>
      </c>
      <c r="N434" s="143">
        <v>46042</v>
      </c>
      <c r="O434" s="143">
        <v>46043</v>
      </c>
      <c r="P434" s="144">
        <v>63352000</v>
      </c>
      <c r="Q434" s="141"/>
      <c r="R434" s="141"/>
      <c r="S434" s="141"/>
      <c r="T434" s="141"/>
      <c r="U434" s="141"/>
      <c r="V434" s="172"/>
      <c r="W434" s="146"/>
      <c r="X434" s="146"/>
      <c r="Y434" s="146"/>
      <c r="Z434" s="146"/>
      <c r="AA434" s="146"/>
      <c r="AB434" s="146"/>
      <c r="AC434" s="146"/>
      <c r="AD434" s="146"/>
      <c r="AE434" s="146"/>
      <c r="AF434" s="146"/>
      <c r="AG434" s="146"/>
    </row>
    <row r="435" spans="1:33" ht="30" customHeight="1">
      <c r="A435" s="131" t="s">
        <v>4104</v>
      </c>
      <c r="B435" s="139">
        <v>2026</v>
      </c>
      <c r="C435" s="141" t="s">
        <v>4968</v>
      </c>
      <c r="D435" s="142" t="s">
        <v>125</v>
      </c>
      <c r="E435" s="141" t="s">
        <v>4956</v>
      </c>
      <c r="F435" s="141" t="s">
        <v>4969</v>
      </c>
      <c r="G435" s="142" t="s">
        <v>4972</v>
      </c>
      <c r="H435" s="152" t="s">
        <v>4961</v>
      </c>
      <c r="I435" s="142" t="s">
        <v>136</v>
      </c>
      <c r="J435" s="142" t="s">
        <v>4964</v>
      </c>
      <c r="K435" s="141" t="s">
        <v>7449</v>
      </c>
      <c r="L435" s="141">
        <v>1019046997</v>
      </c>
      <c r="M435" s="142" t="s">
        <v>4826</v>
      </c>
      <c r="N435" s="143">
        <v>46042</v>
      </c>
      <c r="O435" s="143">
        <v>46043</v>
      </c>
      <c r="P435" s="144">
        <v>63352000</v>
      </c>
      <c r="Q435" s="141"/>
      <c r="R435" s="141"/>
      <c r="S435" s="141"/>
      <c r="T435" s="141"/>
      <c r="U435" s="141"/>
      <c r="V435" s="172"/>
      <c r="W435" s="146"/>
      <c r="X435" s="146"/>
      <c r="Y435" s="146"/>
      <c r="Z435" s="146"/>
      <c r="AA435" s="146"/>
      <c r="AB435" s="146"/>
      <c r="AC435" s="146"/>
      <c r="AD435" s="146"/>
      <c r="AE435" s="146"/>
      <c r="AF435" s="146"/>
      <c r="AG435" s="146"/>
    </row>
    <row r="436" spans="1:33" ht="30" customHeight="1">
      <c r="A436" s="131" t="s">
        <v>4104</v>
      </c>
      <c r="B436" s="139">
        <v>2026</v>
      </c>
      <c r="C436" s="141" t="s">
        <v>4976</v>
      </c>
      <c r="D436" s="142" t="s">
        <v>125</v>
      </c>
      <c r="E436" s="141" t="s">
        <v>4977</v>
      </c>
      <c r="F436" s="141" t="s">
        <v>4978</v>
      </c>
      <c r="G436" s="142" t="s">
        <v>4981</v>
      </c>
      <c r="H436" s="152" t="s">
        <v>4982</v>
      </c>
      <c r="I436" s="142" t="s">
        <v>136</v>
      </c>
      <c r="J436" s="141" t="s">
        <v>4986</v>
      </c>
      <c r="K436" s="141" t="s">
        <v>7449</v>
      </c>
      <c r="L436" s="141">
        <v>52858338</v>
      </c>
      <c r="M436" s="142" t="s">
        <v>4826</v>
      </c>
      <c r="N436" s="143">
        <v>46045</v>
      </c>
      <c r="O436" s="143">
        <v>46045</v>
      </c>
      <c r="P436" s="144">
        <v>63352000</v>
      </c>
      <c r="Q436" s="141"/>
      <c r="R436" s="141"/>
      <c r="S436" s="141"/>
      <c r="T436" s="141"/>
      <c r="U436" s="141"/>
      <c r="V436" s="172"/>
      <c r="W436" s="146"/>
      <c r="X436" s="146"/>
      <c r="Y436" s="146"/>
      <c r="Z436" s="146"/>
      <c r="AA436" s="146"/>
      <c r="AB436" s="146"/>
      <c r="AC436" s="146"/>
      <c r="AD436" s="146"/>
      <c r="AE436" s="146"/>
      <c r="AF436" s="146"/>
      <c r="AG436" s="146"/>
    </row>
    <row r="437" spans="1:33" ht="30" customHeight="1">
      <c r="A437" s="131" t="s">
        <v>4104</v>
      </c>
      <c r="B437" s="139">
        <v>2026</v>
      </c>
      <c r="C437" s="141" t="s">
        <v>4991</v>
      </c>
      <c r="D437" s="142" t="s">
        <v>125</v>
      </c>
      <c r="E437" s="141" t="s">
        <v>4992</v>
      </c>
      <c r="F437" s="141" t="s">
        <v>4993</v>
      </c>
      <c r="G437" s="142" t="s">
        <v>4996</v>
      </c>
      <c r="H437" s="152" t="s">
        <v>4997</v>
      </c>
      <c r="I437" s="142" t="s">
        <v>136</v>
      </c>
      <c r="J437" s="142" t="s">
        <v>5001</v>
      </c>
      <c r="K437" s="141" t="s">
        <v>7449</v>
      </c>
      <c r="L437" s="141">
        <v>52427925</v>
      </c>
      <c r="M437" s="142" t="s">
        <v>4826</v>
      </c>
      <c r="N437" s="143">
        <v>46036</v>
      </c>
      <c r="O437" s="143">
        <v>46037</v>
      </c>
      <c r="P437" s="144">
        <v>63352000</v>
      </c>
      <c r="Q437" s="141"/>
      <c r="R437" s="141"/>
      <c r="S437" s="141"/>
      <c r="T437" s="141"/>
      <c r="U437" s="141"/>
      <c r="V437" s="172"/>
      <c r="W437" s="146"/>
      <c r="X437" s="146"/>
      <c r="Y437" s="146"/>
      <c r="Z437" s="146"/>
      <c r="AA437" s="146"/>
      <c r="AB437" s="146"/>
      <c r="AC437" s="146"/>
      <c r="AD437" s="146"/>
      <c r="AE437" s="146"/>
      <c r="AF437" s="146"/>
      <c r="AG437" s="146"/>
    </row>
    <row r="438" spans="1:33" ht="30" customHeight="1">
      <c r="A438" s="131" t="s">
        <v>4104</v>
      </c>
      <c r="B438" s="139">
        <v>2026</v>
      </c>
      <c r="C438" s="141" t="s">
        <v>5006</v>
      </c>
      <c r="D438" s="142" t="s">
        <v>125</v>
      </c>
      <c r="E438" s="141" t="s">
        <v>5007</v>
      </c>
      <c r="F438" s="141" t="s">
        <v>5008</v>
      </c>
      <c r="G438" s="142" t="s">
        <v>5011</v>
      </c>
      <c r="H438" s="152" t="s">
        <v>5012</v>
      </c>
      <c r="I438" s="142" t="s">
        <v>136</v>
      </c>
      <c r="J438" s="141" t="s">
        <v>5015</v>
      </c>
      <c r="K438" s="141" t="s">
        <v>7449</v>
      </c>
      <c r="L438" s="141">
        <v>1005681628</v>
      </c>
      <c r="M438" s="141" t="s">
        <v>4826</v>
      </c>
      <c r="N438" s="143">
        <v>46041</v>
      </c>
      <c r="O438" s="143">
        <v>46041</v>
      </c>
      <c r="P438" s="144">
        <v>46432000</v>
      </c>
      <c r="Q438" s="141"/>
      <c r="R438" s="141"/>
      <c r="S438" s="141"/>
      <c r="T438" s="141"/>
      <c r="U438" s="141"/>
      <c r="V438" s="172"/>
      <c r="W438" s="146"/>
      <c r="X438" s="146"/>
      <c r="Y438" s="146"/>
      <c r="Z438" s="146"/>
      <c r="AA438" s="146"/>
      <c r="AB438" s="146"/>
      <c r="AC438" s="146"/>
      <c r="AD438" s="146"/>
      <c r="AE438" s="146"/>
      <c r="AF438" s="146"/>
      <c r="AG438" s="146"/>
    </row>
    <row r="439" spans="1:33" ht="30" customHeight="1">
      <c r="A439" s="131" t="s">
        <v>4104</v>
      </c>
      <c r="B439" s="139">
        <v>2026</v>
      </c>
      <c r="C439" s="141" t="s">
        <v>5019</v>
      </c>
      <c r="D439" s="142" t="s">
        <v>125</v>
      </c>
      <c r="E439" s="141" t="s">
        <v>5020</v>
      </c>
      <c r="F439" s="141" t="s">
        <v>5021</v>
      </c>
      <c r="G439" s="142" t="s">
        <v>5024</v>
      </c>
      <c r="H439" s="152" t="s">
        <v>5025</v>
      </c>
      <c r="I439" s="142" t="s">
        <v>460</v>
      </c>
      <c r="J439" s="142" t="s">
        <v>5028</v>
      </c>
      <c r="K439" s="141" t="s">
        <v>7449</v>
      </c>
      <c r="L439" s="141">
        <v>1001886971</v>
      </c>
      <c r="M439" s="142" t="s">
        <v>4826</v>
      </c>
      <c r="N439" s="143">
        <v>46033</v>
      </c>
      <c r="O439" s="143">
        <v>46035</v>
      </c>
      <c r="P439" s="144">
        <v>28840000</v>
      </c>
      <c r="Q439" s="141"/>
      <c r="R439" s="141"/>
      <c r="S439" s="141"/>
      <c r="T439" s="141"/>
      <c r="U439" s="141"/>
      <c r="V439" s="172"/>
      <c r="W439" s="146"/>
      <c r="X439" s="146"/>
      <c r="Y439" s="146"/>
      <c r="Z439" s="146"/>
      <c r="AA439" s="146"/>
      <c r="AB439" s="146"/>
      <c r="AC439" s="146"/>
      <c r="AD439" s="146"/>
      <c r="AE439" s="146"/>
      <c r="AF439" s="146"/>
      <c r="AG439" s="146"/>
    </row>
    <row r="440" spans="1:33" ht="30" customHeight="1">
      <c r="A440" s="131" t="s">
        <v>4104</v>
      </c>
      <c r="B440" s="139">
        <v>2026</v>
      </c>
      <c r="C440" s="141" t="s">
        <v>5034</v>
      </c>
      <c r="D440" s="142" t="s">
        <v>125</v>
      </c>
      <c r="E440" s="141" t="s">
        <v>5020</v>
      </c>
      <c r="F440" s="141" t="s">
        <v>5035</v>
      </c>
      <c r="G440" s="142" t="s">
        <v>5038</v>
      </c>
      <c r="H440" s="152" t="s">
        <v>5025</v>
      </c>
      <c r="I440" s="142" t="s">
        <v>460</v>
      </c>
      <c r="J440" s="142" t="s">
        <v>5028</v>
      </c>
      <c r="K440" s="141" t="s">
        <v>7449</v>
      </c>
      <c r="L440" s="141">
        <v>1023031163</v>
      </c>
      <c r="M440" s="142" t="s">
        <v>4826</v>
      </c>
      <c r="N440" s="143">
        <v>46033</v>
      </c>
      <c r="O440" s="143">
        <v>46036</v>
      </c>
      <c r="P440" s="144">
        <v>28840000</v>
      </c>
      <c r="Q440" s="141"/>
      <c r="R440" s="141"/>
      <c r="S440" s="141"/>
      <c r="T440" s="141"/>
      <c r="U440" s="141"/>
      <c r="V440" s="172"/>
      <c r="W440" s="146"/>
      <c r="X440" s="146"/>
      <c r="Y440" s="146"/>
      <c r="Z440" s="146"/>
      <c r="AA440" s="146"/>
      <c r="AB440" s="146"/>
      <c r="AC440" s="146"/>
      <c r="AD440" s="146"/>
      <c r="AE440" s="146"/>
      <c r="AF440" s="146"/>
      <c r="AG440" s="146"/>
    </row>
    <row r="441" spans="1:33" ht="30" customHeight="1">
      <c r="A441" s="131" t="s">
        <v>4104</v>
      </c>
      <c r="B441" s="139">
        <v>2026</v>
      </c>
      <c r="C441" s="141" t="s">
        <v>5044</v>
      </c>
      <c r="D441" s="142" t="s">
        <v>125</v>
      </c>
      <c r="E441" s="141" t="s">
        <v>5020</v>
      </c>
      <c r="F441" s="141" t="s">
        <v>5045</v>
      </c>
      <c r="G441" s="142" t="s">
        <v>5048</v>
      </c>
      <c r="H441" s="152" t="s">
        <v>5025</v>
      </c>
      <c r="I441" s="142" t="s">
        <v>460</v>
      </c>
      <c r="J441" s="142" t="s">
        <v>5028</v>
      </c>
      <c r="K441" s="141" t="s">
        <v>7449</v>
      </c>
      <c r="L441" s="141">
        <v>79288040</v>
      </c>
      <c r="M441" s="142" t="s">
        <v>4826</v>
      </c>
      <c r="N441" s="143">
        <v>46033</v>
      </c>
      <c r="O441" s="143">
        <v>46036</v>
      </c>
      <c r="P441" s="144">
        <v>28840000</v>
      </c>
      <c r="Q441" s="141"/>
      <c r="R441" s="141"/>
      <c r="S441" s="141"/>
      <c r="T441" s="141"/>
      <c r="U441" s="141"/>
      <c r="V441" s="172"/>
      <c r="W441" s="146"/>
      <c r="X441" s="146"/>
      <c r="Y441" s="146"/>
      <c r="Z441" s="146"/>
      <c r="AA441" s="146"/>
      <c r="AB441" s="146"/>
      <c r="AC441" s="146"/>
      <c r="AD441" s="146"/>
      <c r="AE441" s="146"/>
      <c r="AF441" s="146"/>
      <c r="AG441" s="146"/>
    </row>
    <row r="442" spans="1:33" ht="30" customHeight="1">
      <c r="A442" s="131" t="s">
        <v>4104</v>
      </c>
      <c r="B442" s="139">
        <v>2026</v>
      </c>
      <c r="C442" s="141" t="s">
        <v>5052</v>
      </c>
      <c r="D442" s="142" t="s">
        <v>125</v>
      </c>
      <c r="E442" s="141" t="s">
        <v>5053</v>
      </c>
      <c r="F442" s="141" t="s">
        <v>5054</v>
      </c>
      <c r="G442" s="142" t="s">
        <v>5057</v>
      </c>
      <c r="H442" s="152" t="s">
        <v>5058</v>
      </c>
      <c r="I442" s="142" t="s">
        <v>136</v>
      </c>
      <c r="J442" s="141" t="s">
        <v>5061</v>
      </c>
      <c r="K442" s="141" t="s">
        <v>7449</v>
      </c>
      <c r="L442" s="141">
        <v>1110591903</v>
      </c>
      <c r="M442" s="142" t="s">
        <v>4826</v>
      </c>
      <c r="N442" s="143">
        <v>46036</v>
      </c>
      <c r="O442" s="143">
        <v>46036</v>
      </c>
      <c r="P442" s="144">
        <v>46432000</v>
      </c>
      <c r="Q442" s="141"/>
      <c r="R442" s="141"/>
      <c r="S442" s="141"/>
      <c r="T442" s="141"/>
      <c r="U442" s="141"/>
      <c r="V442" s="172"/>
      <c r="W442" s="146"/>
      <c r="X442" s="146"/>
      <c r="Y442" s="146"/>
      <c r="Z442" s="146"/>
      <c r="AA442" s="146"/>
      <c r="AB442" s="146"/>
      <c r="AC442" s="146"/>
      <c r="AD442" s="146"/>
      <c r="AE442" s="146"/>
      <c r="AF442" s="146"/>
      <c r="AG442" s="146"/>
    </row>
    <row r="443" spans="1:33" ht="30" customHeight="1">
      <c r="A443" s="131" t="s">
        <v>4104</v>
      </c>
      <c r="B443" s="139">
        <v>2026</v>
      </c>
      <c r="C443" s="141" t="s">
        <v>5064</v>
      </c>
      <c r="D443" s="142" t="s">
        <v>125</v>
      </c>
      <c r="E443" s="141" t="s">
        <v>5053</v>
      </c>
      <c r="F443" s="141" t="s">
        <v>5065</v>
      </c>
      <c r="G443" s="142" t="s">
        <v>5068</v>
      </c>
      <c r="H443" s="152" t="s">
        <v>5058</v>
      </c>
      <c r="I443" s="142" t="s">
        <v>136</v>
      </c>
      <c r="J443" s="142" t="s">
        <v>5070</v>
      </c>
      <c r="K443" s="141" t="s">
        <v>7449</v>
      </c>
      <c r="L443" s="141">
        <v>52184488</v>
      </c>
      <c r="M443" s="142" t="s">
        <v>4826</v>
      </c>
      <c r="N443" s="143">
        <v>46036</v>
      </c>
      <c r="O443" s="143">
        <v>46038</v>
      </c>
      <c r="P443" s="144">
        <v>46432000</v>
      </c>
      <c r="Q443" s="141"/>
      <c r="R443" s="141"/>
      <c r="S443" s="141"/>
      <c r="T443" s="141"/>
      <c r="U443" s="141"/>
      <c r="V443" s="172"/>
      <c r="W443" s="146"/>
      <c r="X443" s="146"/>
      <c r="Y443" s="146"/>
      <c r="Z443" s="146"/>
      <c r="AA443" s="146"/>
      <c r="AB443" s="146"/>
      <c r="AC443" s="146"/>
      <c r="AD443" s="146"/>
      <c r="AE443" s="146"/>
      <c r="AF443" s="146"/>
      <c r="AG443" s="146"/>
    </row>
    <row r="444" spans="1:33" ht="30" customHeight="1">
      <c r="A444" s="131" t="s">
        <v>4104</v>
      </c>
      <c r="B444" s="139">
        <v>2026</v>
      </c>
      <c r="C444" s="141" t="s">
        <v>5075</v>
      </c>
      <c r="D444" s="142" t="s">
        <v>125</v>
      </c>
      <c r="E444" s="141" t="s">
        <v>5076</v>
      </c>
      <c r="F444" s="141" t="s">
        <v>5077</v>
      </c>
      <c r="G444" s="142" t="s">
        <v>5080</v>
      </c>
      <c r="H444" s="152" t="s">
        <v>5081</v>
      </c>
      <c r="I444" s="142" t="s">
        <v>136</v>
      </c>
      <c r="J444" s="142" t="s">
        <v>5084</v>
      </c>
      <c r="K444" s="141" t="s">
        <v>7449</v>
      </c>
      <c r="L444" s="141">
        <v>1018461014</v>
      </c>
      <c r="M444" s="142" t="s">
        <v>5087</v>
      </c>
      <c r="N444" s="143">
        <v>46036</v>
      </c>
      <c r="O444" s="143">
        <v>46036</v>
      </c>
      <c r="P444" s="144">
        <v>87109000</v>
      </c>
      <c r="Q444" s="141"/>
      <c r="R444" s="141"/>
      <c r="S444" s="141"/>
      <c r="T444" s="141"/>
      <c r="U444" s="141"/>
      <c r="V444" s="172"/>
      <c r="W444" s="146"/>
      <c r="X444" s="146"/>
      <c r="Y444" s="146"/>
      <c r="Z444" s="146"/>
      <c r="AA444" s="146"/>
      <c r="AB444" s="146"/>
      <c r="AC444" s="146"/>
      <c r="AD444" s="146"/>
      <c r="AE444" s="146"/>
      <c r="AF444" s="146"/>
      <c r="AG444" s="146"/>
    </row>
    <row r="445" spans="1:33" ht="30" customHeight="1">
      <c r="A445" s="131" t="s">
        <v>4104</v>
      </c>
      <c r="B445" s="139">
        <v>2026</v>
      </c>
      <c r="C445" s="141" t="s">
        <v>5091</v>
      </c>
      <c r="D445" s="142" t="s">
        <v>125</v>
      </c>
      <c r="E445" s="141" t="s">
        <v>5092</v>
      </c>
      <c r="F445" s="141" t="s">
        <v>5093</v>
      </c>
      <c r="G445" s="142" t="s">
        <v>5096</v>
      </c>
      <c r="H445" s="152" t="s">
        <v>5097</v>
      </c>
      <c r="I445" s="142" t="s">
        <v>136</v>
      </c>
      <c r="J445" s="142" t="s">
        <v>5100</v>
      </c>
      <c r="K445" s="141" t="s">
        <v>7449</v>
      </c>
      <c r="L445" s="141">
        <v>80762638</v>
      </c>
      <c r="M445" s="142" t="s">
        <v>5087</v>
      </c>
      <c r="N445" s="143">
        <v>46033</v>
      </c>
      <c r="O445" s="143">
        <v>46034</v>
      </c>
      <c r="P445" s="144">
        <v>87109000</v>
      </c>
      <c r="Q445" s="141"/>
      <c r="R445" s="141"/>
      <c r="S445" s="141"/>
      <c r="T445" s="141"/>
      <c r="U445" s="141"/>
      <c r="V445" s="172"/>
      <c r="W445" s="146"/>
      <c r="X445" s="146"/>
      <c r="Y445" s="146"/>
      <c r="Z445" s="146"/>
      <c r="AA445" s="146"/>
      <c r="AB445" s="146"/>
      <c r="AC445" s="146"/>
      <c r="AD445" s="146"/>
      <c r="AE445" s="146"/>
      <c r="AF445" s="146"/>
      <c r="AG445" s="146"/>
    </row>
    <row r="446" spans="1:33" ht="30" customHeight="1">
      <c r="A446" s="131" t="s">
        <v>4104</v>
      </c>
      <c r="B446" s="139">
        <v>2026</v>
      </c>
      <c r="C446" s="141" t="s">
        <v>5104</v>
      </c>
      <c r="D446" s="142" t="s">
        <v>125</v>
      </c>
      <c r="E446" s="141" t="s">
        <v>5092</v>
      </c>
      <c r="F446" s="141" t="s">
        <v>5105</v>
      </c>
      <c r="G446" s="142" t="s">
        <v>5108</v>
      </c>
      <c r="H446" s="152" t="s">
        <v>5097</v>
      </c>
      <c r="I446" s="142" t="s">
        <v>136</v>
      </c>
      <c r="J446" s="142" t="s">
        <v>5110</v>
      </c>
      <c r="K446" s="141" t="s">
        <v>7449</v>
      </c>
      <c r="L446" s="141">
        <v>16078098</v>
      </c>
      <c r="M446" s="142" t="s">
        <v>5087</v>
      </c>
      <c r="N446" s="143">
        <v>46033</v>
      </c>
      <c r="O446" s="143">
        <v>46038</v>
      </c>
      <c r="P446" s="144">
        <v>87109000</v>
      </c>
      <c r="Q446" s="141"/>
      <c r="R446" s="141"/>
      <c r="S446" s="141"/>
      <c r="T446" s="141"/>
      <c r="U446" s="141"/>
      <c r="V446" s="172"/>
      <c r="W446" s="146"/>
      <c r="X446" s="146"/>
      <c r="Y446" s="146"/>
      <c r="Z446" s="146"/>
      <c r="AA446" s="146"/>
      <c r="AB446" s="146"/>
      <c r="AC446" s="146"/>
      <c r="AD446" s="146"/>
      <c r="AE446" s="146"/>
      <c r="AF446" s="146"/>
      <c r="AG446" s="146"/>
    </row>
    <row r="447" spans="1:33" ht="30" customHeight="1">
      <c r="A447" s="131" t="s">
        <v>4104</v>
      </c>
      <c r="B447" s="139">
        <v>2026</v>
      </c>
      <c r="C447" s="141" t="s">
        <v>5115</v>
      </c>
      <c r="D447" s="142" t="s">
        <v>125</v>
      </c>
      <c r="E447" s="141" t="s">
        <v>5092</v>
      </c>
      <c r="F447" s="141" t="s">
        <v>5116</v>
      </c>
      <c r="G447" s="142" t="s">
        <v>5119</v>
      </c>
      <c r="H447" s="152" t="s">
        <v>5097</v>
      </c>
      <c r="I447" s="142" t="s">
        <v>136</v>
      </c>
      <c r="J447" s="141" t="s">
        <v>5110</v>
      </c>
      <c r="K447" s="141" t="s">
        <v>7449</v>
      </c>
      <c r="L447" s="141">
        <v>1010219432</v>
      </c>
      <c r="M447" s="142" t="s">
        <v>5087</v>
      </c>
      <c r="N447" s="143">
        <v>46033</v>
      </c>
      <c r="O447" s="143">
        <v>46038</v>
      </c>
      <c r="P447" s="144">
        <v>87109000</v>
      </c>
      <c r="Q447" s="141"/>
      <c r="R447" s="141"/>
      <c r="S447" s="141"/>
      <c r="T447" s="141"/>
      <c r="U447" s="141"/>
      <c r="V447" s="172"/>
      <c r="W447" s="146"/>
      <c r="X447" s="146"/>
      <c r="Y447" s="146"/>
      <c r="Z447" s="146"/>
      <c r="AA447" s="146"/>
      <c r="AB447" s="146"/>
      <c r="AC447" s="146"/>
      <c r="AD447" s="146"/>
      <c r="AE447" s="146"/>
      <c r="AF447" s="146"/>
      <c r="AG447" s="146"/>
    </row>
    <row r="448" spans="1:33" ht="30" customHeight="1">
      <c r="A448" s="131" t="s">
        <v>4104</v>
      </c>
      <c r="B448" s="139">
        <v>2026</v>
      </c>
      <c r="C448" s="141" t="s">
        <v>5125</v>
      </c>
      <c r="D448" s="142" t="s">
        <v>125</v>
      </c>
      <c r="E448" s="141" t="s">
        <v>5092</v>
      </c>
      <c r="F448" s="141" t="s">
        <v>5126</v>
      </c>
      <c r="G448" s="142" t="s">
        <v>5129</v>
      </c>
      <c r="H448" s="152" t="s">
        <v>5097</v>
      </c>
      <c r="I448" s="142" t="s">
        <v>136</v>
      </c>
      <c r="J448" s="141" t="s">
        <v>5131</v>
      </c>
      <c r="K448" s="141" t="s">
        <v>7449</v>
      </c>
      <c r="L448" s="141">
        <v>52999052</v>
      </c>
      <c r="M448" s="142" t="s">
        <v>5087</v>
      </c>
      <c r="N448" s="143">
        <v>46033</v>
      </c>
      <c r="O448" s="143">
        <v>46038</v>
      </c>
      <c r="P448" s="144">
        <v>87109000</v>
      </c>
      <c r="Q448" s="141"/>
      <c r="R448" s="141"/>
      <c r="S448" s="141"/>
      <c r="T448" s="141"/>
      <c r="U448" s="141"/>
      <c r="V448" s="172"/>
      <c r="W448" s="146"/>
      <c r="X448" s="146"/>
      <c r="Y448" s="146"/>
      <c r="Z448" s="146"/>
      <c r="AA448" s="146"/>
      <c r="AB448" s="146"/>
      <c r="AC448" s="146"/>
      <c r="AD448" s="146"/>
      <c r="AE448" s="146"/>
      <c r="AF448" s="146"/>
      <c r="AG448" s="146"/>
    </row>
    <row r="449" spans="1:33" ht="30" customHeight="1">
      <c r="A449" s="131" t="s">
        <v>4104</v>
      </c>
      <c r="B449" s="139">
        <v>2026</v>
      </c>
      <c r="C449" s="141" t="s">
        <v>5134</v>
      </c>
      <c r="D449" s="142" t="s">
        <v>125</v>
      </c>
      <c r="E449" s="141" t="s">
        <v>5135</v>
      </c>
      <c r="F449" s="141" t="s">
        <v>5136</v>
      </c>
      <c r="G449" s="142" t="s">
        <v>5139</v>
      </c>
      <c r="H449" s="152" t="s">
        <v>5140</v>
      </c>
      <c r="I449" s="142" t="s">
        <v>136</v>
      </c>
      <c r="J449" s="142" t="s">
        <v>5143</v>
      </c>
      <c r="K449" s="141" t="s">
        <v>7449</v>
      </c>
      <c r="L449" s="141">
        <v>1233894628</v>
      </c>
      <c r="M449" s="142" t="s">
        <v>5087</v>
      </c>
      <c r="N449" s="143">
        <v>46037</v>
      </c>
      <c r="O449" s="143">
        <v>46038</v>
      </c>
      <c r="P449" s="144">
        <v>63844000</v>
      </c>
      <c r="Q449" s="141"/>
      <c r="R449" s="141"/>
      <c r="S449" s="141"/>
      <c r="T449" s="141"/>
      <c r="U449" s="141"/>
      <c r="V449" s="172"/>
      <c r="W449" s="146"/>
      <c r="X449" s="146"/>
      <c r="Y449" s="146"/>
      <c r="Z449" s="146"/>
      <c r="AA449" s="146"/>
      <c r="AB449" s="146"/>
      <c r="AC449" s="146"/>
      <c r="AD449" s="146"/>
      <c r="AE449" s="146"/>
      <c r="AF449" s="146"/>
      <c r="AG449" s="146"/>
    </row>
    <row r="450" spans="1:33" ht="30" customHeight="1">
      <c r="A450" s="131" t="s">
        <v>4104</v>
      </c>
      <c r="B450" s="139">
        <v>2026</v>
      </c>
      <c r="C450" s="141" t="s">
        <v>5147</v>
      </c>
      <c r="D450" s="142" t="s">
        <v>125</v>
      </c>
      <c r="E450" s="141" t="s">
        <v>5135</v>
      </c>
      <c r="F450" s="141" t="s">
        <v>5148</v>
      </c>
      <c r="G450" s="142" t="s">
        <v>5151</v>
      </c>
      <c r="H450" s="152" t="s">
        <v>5140</v>
      </c>
      <c r="I450" s="142" t="s">
        <v>136</v>
      </c>
      <c r="J450" s="142" t="s">
        <v>5153</v>
      </c>
      <c r="K450" s="141" t="s">
        <v>7449</v>
      </c>
      <c r="L450" s="141">
        <v>1001220300</v>
      </c>
      <c r="M450" s="142" t="s">
        <v>5087</v>
      </c>
      <c r="N450" s="143">
        <v>46037</v>
      </c>
      <c r="O450" s="143">
        <v>46038</v>
      </c>
      <c r="P450" s="144">
        <v>63844000</v>
      </c>
      <c r="Q450" s="141"/>
      <c r="R450" s="141"/>
      <c r="S450" s="141"/>
      <c r="T450" s="141"/>
      <c r="U450" s="141"/>
      <c r="V450" s="172"/>
      <c r="W450" s="146"/>
      <c r="X450" s="146"/>
      <c r="Y450" s="146"/>
      <c r="Z450" s="146"/>
      <c r="AA450" s="146"/>
      <c r="AB450" s="146"/>
      <c r="AC450" s="146"/>
      <c r="AD450" s="146"/>
      <c r="AE450" s="146"/>
      <c r="AF450" s="146"/>
      <c r="AG450" s="146"/>
    </row>
    <row r="451" spans="1:33" ht="30" customHeight="1">
      <c r="A451" s="131" t="s">
        <v>4104</v>
      </c>
      <c r="B451" s="139">
        <v>2026</v>
      </c>
      <c r="C451" s="141" t="s">
        <v>5157</v>
      </c>
      <c r="D451" s="142" t="s">
        <v>125</v>
      </c>
      <c r="E451" s="141" t="s">
        <v>5158</v>
      </c>
      <c r="F451" s="141" t="s">
        <v>5159</v>
      </c>
      <c r="G451" s="142" t="s">
        <v>5162</v>
      </c>
      <c r="H451" s="152" t="s">
        <v>5163</v>
      </c>
      <c r="I451" s="142" t="s">
        <v>136</v>
      </c>
      <c r="J451" s="142" t="s">
        <v>5166</v>
      </c>
      <c r="K451" s="141" t="s">
        <v>7449</v>
      </c>
      <c r="L451" s="141">
        <v>1015400590</v>
      </c>
      <c r="M451" s="142" t="s">
        <v>5087</v>
      </c>
      <c r="N451" s="143">
        <v>46036</v>
      </c>
      <c r="O451" s="143">
        <v>46036</v>
      </c>
      <c r="P451" s="144">
        <v>87109000</v>
      </c>
      <c r="Q451" s="141"/>
      <c r="R451" s="141"/>
      <c r="S451" s="141"/>
      <c r="T451" s="141"/>
      <c r="U451" s="141"/>
      <c r="V451" s="172"/>
      <c r="W451" s="146"/>
      <c r="X451" s="146"/>
      <c r="Y451" s="146"/>
      <c r="Z451" s="146"/>
      <c r="AA451" s="146"/>
      <c r="AB451" s="146"/>
      <c r="AC451" s="146"/>
      <c r="AD451" s="146"/>
      <c r="AE451" s="146"/>
      <c r="AF451" s="146"/>
      <c r="AG451" s="146"/>
    </row>
    <row r="452" spans="1:33" ht="30" customHeight="1">
      <c r="A452" s="131" t="s">
        <v>4104</v>
      </c>
      <c r="B452" s="139">
        <v>2026</v>
      </c>
      <c r="C452" s="141" t="s">
        <v>5170</v>
      </c>
      <c r="D452" s="142" t="s">
        <v>125</v>
      </c>
      <c r="E452" s="141" t="s">
        <v>5171</v>
      </c>
      <c r="F452" s="141" t="s">
        <v>5172</v>
      </c>
      <c r="G452" s="142" t="s">
        <v>5175</v>
      </c>
      <c r="H452" s="152" t="s">
        <v>5176</v>
      </c>
      <c r="I452" s="142" t="s">
        <v>460</v>
      </c>
      <c r="J452" s="142" t="s">
        <v>5179</v>
      </c>
      <c r="K452" s="141" t="s">
        <v>7449</v>
      </c>
      <c r="L452" s="141">
        <v>39792341</v>
      </c>
      <c r="M452" s="142" t="s">
        <v>5087</v>
      </c>
      <c r="N452" s="143">
        <v>46036</v>
      </c>
      <c r="O452" s="143">
        <v>46036</v>
      </c>
      <c r="P452" s="144">
        <v>55715000</v>
      </c>
      <c r="Q452" s="141"/>
      <c r="R452" s="141"/>
      <c r="S452" s="141"/>
      <c r="T452" s="141"/>
      <c r="U452" s="141"/>
      <c r="V452" s="172"/>
      <c r="W452" s="146"/>
      <c r="X452" s="146"/>
      <c r="Y452" s="146"/>
      <c r="Z452" s="146"/>
      <c r="AA452" s="146"/>
      <c r="AB452" s="146"/>
      <c r="AC452" s="146"/>
      <c r="AD452" s="146"/>
      <c r="AE452" s="146"/>
      <c r="AF452" s="146"/>
      <c r="AG452" s="146"/>
    </row>
    <row r="453" spans="1:33" ht="30" customHeight="1">
      <c r="A453" s="131" t="s">
        <v>4104</v>
      </c>
      <c r="B453" s="139">
        <v>2026</v>
      </c>
      <c r="C453" s="141" t="s">
        <v>5184</v>
      </c>
      <c r="D453" s="142" t="s">
        <v>125</v>
      </c>
      <c r="E453" s="141" t="s">
        <v>5185</v>
      </c>
      <c r="F453" s="141" t="s">
        <v>5186</v>
      </c>
      <c r="G453" s="142" t="s">
        <v>5189</v>
      </c>
      <c r="H453" s="152" t="s">
        <v>5190</v>
      </c>
      <c r="I453" s="142" t="s">
        <v>136</v>
      </c>
      <c r="J453" s="142" t="s">
        <v>5193</v>
      </c>
      <c r="K453" s="141" t="s">
        <v>7449</v>
      </c>
      <c r="L453" s="141">
        <v>1032496258</v>
      </c>
      <c r="M453" s="142" t="s">
        <v>5087</v>
      </c>
      <c r="N453" s="143">
        <v>46033</v>
      </c>
      <c r="O453" s="143">
        <v>46038</v>
      </c>
      <c r="P453" s="144">
        <v>96305000</v>
      </c>
      <c r="Q453" s="141"/>
      <c r="R453" s="141"/>
      <c r="S453" s="141"/>
      <c r="T453" s="141"/>
      <c r="U453" s="141"/>
      <c r="V453" s="172"/>
      <c r="W453" s="146"/>
      <c r="X453" s="146"/>
      <c r="Y453" s="146"/>
      <c r="Z453" s="146"/>
      <c r="AA453" s="146"/>
      <c r="AB453" s="146"/>
      <c r="AC453" s="146"/>
      <c r="AD453" s="146"/>
      <c r="AE453" s="146"/>
      <c r="AF453" s="146"/>
      <c r="AG453" s="146"/>
    </row>
    <row r="454" spans="1:33" ht="30" customHeight="1">
      <c r="A454" s="131" t="s">
        <v>4104</v>
      </c>
      <c r="B454" s="139">
        <v>2026</v>
      </c>
      <c r="C454" s="141" t="s">
        <v>5199</v>
      </c>
      <c r="D454" s="142" t="s">
        <v>125</v>
      </c>
      <c r="E454" s="141" t="s">
        <v>5185</v>
      </c>
      <c r="F454" s="141" t="s">
        <v>5200</v>
      </c>
      <c r="G454" s="142" t="s">
        <v>5203</v>
      </c>
      <c r="H454" s="152" t="s">
        <v>5190</v>
      </c>
      <c r="I454" s="142" t="s">
        <v>136</v>
      </c>
      <c r="J454" s="142" t="s">
        <v>5193</v>
      </c>
      <c r="K454" s="141" t="s">
        <v>7449</v>
      </c>
      <c r="L454" s="141">
        <v>1030695047</v>
      </c>
      <c r="M454" s="142" t="s">
        <v>5087</v>
      </c>
      <c r="N454" s="143">
        <v>46033</v>
      </c>
      <c r="O454" s="143">
        <v>46034</v>
      </c>
      <c r="P454" s="144">
        <v>96305000</v>
      </c>
      <c r="Q454" s="141"/>
      <c r="R454" s="141"/>
      <c r="S454" s="141"/>
      <c r="T454" s="141"/>
      <c r="U454" s="141"/>
      <c r="V454" s="172"/>
      <c r="W454" s="146"/>
      <c r="X454" s="146"/>
      <c r="Y454" s="146"/>
      <c r="Z454" s="146"/>
      <c r="AA454" s="146"/>
      <c r="AB454" s="146"/>
      <c r="AC454" s="146"/>
      <c r="AD454" s="146"/>
      <c r="AE454" s="146"/>
      <c r="AF454" s="146"/>
      <c r="AG454" s="146"/>
    </row>
    <row r="455" spans="1:33" ht="30" customHeight="1">
      <c r="A455" s="131" t="s">
        <v>4104</v>
      </c>
      <c r="B455" s="139">
        <v>2026</v>
      </c>
      <c r="C455" s="141" t="s">
        <v>5209</v>
      </c>
      <c r="D455" s="142" t="s">
        <v>125</v>
      </c>
      <c r="E455" s="141" t="s">
        <v>2921</v>
      </c>
      <c r="F455" s="141" t="s">
        <v>5210</v>
      </c>
      <c r="G455" s="142" t="s">
        <v>5213</v>
      </c>
      <c r="H455" s="152" t="s">
        <v>2926</v>
      </c>
      <c r="I455" s="142" t="s">
        <v>460</v>
      </c>
      <c r="J455" s="142" t="s">
        <v>2943</v>
      </c>
      <c r="K455" s="141" t="s">
        <v>7449</v>
      </c>
      <c r="L455" s="141">
        <v>1019054676</v>
      </c>
      <c r="M455" s="142" t="s">
        <v>2932</v>
      </c>
      <c r="N455" s="143">
        <v>46035</v>
      </c>
      <c r="O455" s="143">
        <v>46035</v>
      </c>
      <c r="P455" s="144">
        <v>24520000</v>
      </c>
      <c r="Q455" s="141"/>
      <c r="R455" s="141"/>
      <c r="S455" s="141"/>
      <c r="T455" s="141"/>
      <c r="U455" s="141"/>
      <c r="V455" s="172"/>
      <c r="W455" s="146"/>
      <c r="X455" s="146"/>
      <c r="Y455" s="146"/>
      <c r="Z455" s="146"/>
      <c r="AA455" s="146"/>
      <c r="AB455" s="146"/>
      <c r="AC455" s="146"/>
      <c r="AD455" s="146"/>
      <c r="AE455" s="146"/>
      <c r="AF455" s="146"/>
      <c r="AG455" s="146"/>
    </row>
    <row r="456" spans="1:33" ht="30" customHeight="1">
      <c r="A456" s="131" t="s">
        <v>4104</v>
      </c>
      <c r="B456" s="139">
        <v>2026</v>
      </c>
      <c r="C456" s="141" t="s">
        <v>5217</v>
      </c>
      <c r="D456" s="142" t="s">
        <v>125</v>
      </c>
      <c r="E456" s="141" t="s">
        <v>5218</v>
      </c>
      <c r="F456" s="141" t="s">
        <v>5219</v>
      </c>
      <c r="G456" s="142" t="s">
        <v>5222</v>
      </c>
      <c r="H456" s="152" t="s">
        <v>5223</v>
      </c>
      <c r="I456" s="142" t="s">
        <v>136</v>
      </c>
      <c r="J456" s="142" t="s">
        <v>5226</v>
      </c>
      <c r="K456" s="141" t="s">
        <v>7449</v>
      </c>
      <c r="L456" s="141">
        <v>52695804</v>
      </c>
      <c r="M456" s="142">
        <v>0</v>
      </c>
      <c r="N456" s="143">
        <v>46036</v>
      </c>
      <c r="O456" s="143">
        <v>46036</v>
      </c>
      <c r="P456" s="144">
        <v>46432000</v>
      </c>
      <c r="Q456" s="143" t="s">
        <v>289</v>
      </c>
      <c r="R456" s="143">
        <v>46072</v>
      </c>
      <c r="S456" s="141" t="s">
        <v>5230</v>
      </c>
      <c r="T456" s="141">
        <v>1026285767</v>
      </c>
      <c r="U456" s="141">
        <v>3112937655</v>
      </c>
      <c r="V456" s="172" t="s">
        <v>5231</v>
      </c>
      <c r="W456" s="146"/>
      <c r="X456" s="146"/>
      <c r="Y456" s="146"/>
      <c r="Z456" s="146"/>
      <c r="AA456" s="146"/>
      <c r="AB456" s="146"/>
      <c r="AC456" s="146"/>
      <c r="AD456" s="146"/>
      <c r="AE456" s="146"/>
      <c r="AF456" s="146"/>
      <c r="AG456" s="146"/>
    </row>
    <row r="457" spans="1:33" ht="30" customHeight="1">
      <c r="A457" s="131" t="s">
        <v>4104</v>
      </c>
      <c r="B457" s="139">
        <v>2026</v>
      </c>
      <c r="C457" s="141" t="s">
        <v>5232</v>
      </c>
      <c r="D457" s="142" t="s">
        <v>125</v>
      </c>
      <c r="E457" s="141" t="s">
        <v>1613</v>
      </c>
      <c r="F457" s="141" t="s">
        <v>5233</v>
      </c>
      <c r="G457" s="142" t="s">
        <v>5236</v>
      </c>
      <c r="H457" s="152" t="s">
        <v>1618</v>
      </c>
      <c r="I457" s="142" t="s">
        <v>460</v>
      </c>
      <c r="J457" s="142" t="s">
        <v>1621</v>
      </c>
      <c r="K457" s="141" t="s">
        <v>7449</v>
      </c>
      <c r="L457" s="141">
        <v>1073505718</v>
      </c>
      <c r="M457" s="142" t="s">
        <v>1624</v>
      </c>
      <c r="N457" s="143">
        <v>46035</v>
      </c>
      <c r="O457" s="143">
        <v>46045</v>
      </c>
      <c r="P457" s="144">
        <v>37136000</v>
      </c>
      <c r="Q457" s="141"/>
      <c r="R457" s="141"/>
      <c r="S457" s="141"/>
      <c r="T457" s="141"/>
      <c r="U457" s="141"/>
      <c r="V457" s="172"/>
      <c r="W457" s="146"/>
      <c r="X457" s="146"/>
      <c r="Y457" s="146"/>
      <c r="Z457" s="146"/>
      <c r="AA457" s="146"/>
      <c r="AB457" s="146"/>
      <c r="AC457" s="146"/>
      <c r="AD457" s="146"/>
      <c r="AE457" s="146"/>
      <c r="AF457" s="146"/>
      <c r="AG457" s="146"/>
    </row>
    <row r="458" spans="1:33" ht="30" customHeight="1">
      <c r="A458" s="131" t="s">
        <v>4104</v>
      </c>
      <c r="B458" s="139">
        <v>2026</v>
      </c>
      <c r="C458" s="141" t="s">
        <v>5240</v>
      </c>
      <c r="D458" s="142" t="s">
        <v>125</v>
      </c>
      <c r="E458" s="141" t="s">
        <v>5092</v>
      </c>
      <c r="F458" s="141" t="s">
        <v>5241</v>
      </c>
      <c r="G458" s="142" t="s">
        <v>5244</v>
      </c>
      <c r="H458" s="152" t="s">
        <v>5097</v>
      </c>
      <c r="I458" s="142" t="s">
        <v>136</v>
      </c>
      <c r="J458" s="141" t="s">
        <v>5110</v>
      </c>
      <c r="K458" s="141" t="s">
        <v>7449</v>
      </c>
      <c r="L458" s="141">
        <v>1010190578</v>
      </c>
      <c r="M458" s="142" t="s">
        <v>5087</v>
      </c>
      <c r="N458" s="143">
        <v>46033</v>
      </c>
      <c r="O458" s="143">
        <v>46038</v>
      </c>
      <c r="P458" s="144">
        <v>87109000</v>
      </c>
      <c r="Q458" s="141"/>
      <c r="R458" s="141"/>
      <c r="S458" s="141"/>
      <c r="T458" s="141"/>
      <c r="U458" s="141"/>
      <c r="V458" s="172"/>
      <c r="W458" s="146"/>
      <c r="X458" s="146"/>
      <c r="Y458" s="146"/>
      <c r="Z458" s="146"/>
      <c r="AA458" s="146"/>
      <c r="AB458" s="146"/>
      <c r="AC458" s="146"/>
      <c r="AD458" s="146"/>
      <c r="AE458" s="146"/>
      <c r="AF458" s="146"/>
      <c r="AG458" s="146"/>
    </row>
    <row r="459" spans="1:33" ht="30" customHeight="1">
      <c r="A459" s="131" t="s">
        <v>4104</v>
      </c>
      <c r="B459" s="139">
        <v>2026</v>
      </c>
      <c r="C459" s="141" t="s">
        <v>5249</v>
      </c>
      <c r="D459" s="142" t="s">
        <v>125</v>
      </c>
      <c r="E459" s="141" t="s">
        <v>5092</v>
      </c>
      <c r="F459" s="141" t="s">
        <v>5250</v>
      </c>
      <c r="G459" s="142" t="s">
        <v>5253</v>
      </c>
      <c r="H459" s="152" t="s">
        <v>5097</v>
      </c>
      <c r="I459" s="142" t="s">
        <v>136</v>
      </c>
      <c r="J459" s="142" t="s">
        <v>5110</v>
      </c>
      <c r="K459" s="141" t="s">
        <v>7449</v>
      </c>
      <c r="L459" s="141">
        <v>1026568660</v>
      </c>
      <c r="M459" s="142" t="s">
        <v>5087</v>
      </c>
      <c r="N459" s="143">
        <v>46033</v>
      </c>
      <c r="O459" s="143">
        <v>46038</v>
      </c>
      <c r="P459" s="144">
        <v>87109000</v>
      </c>
      <c r="Q459" s="141"/>
      <c r="R459" s="141"/>
      <c r="S459" s="141"/>
      <c r="T459" s="141"/>
      <c r="U459" s="141"/>
      <c r="V459" s="172"/>
      <c r="W459" s="146"/>
      <c r="X459" s="146"/>
      <c r="Y459" s="146"/>
      <c r="Z459" s="146"/>
      <c r="AA459" s="146"/>
      <c r="AB459" s="146"/>
      <c r="AC459" s="146"/>
      <c r="AD459" s="146"/>
      <c r="AE459" s="146"/>
      <c r="AF459" s="146"/>
      <c r="AG459" s="146"/>
    </row>
    <row r="460" spans="1:33" ht="30" customHeight="1">
      <c r="A460" s="131" t="s">
        <v>4104</v>
      </c>
      <c r="B460" s="139">
        <v>2026</v>
      </c>
      <c r="C460" s="141" t="s">
        <v>5258</v>
      </c>
      <c r="D460" s="142" t="s">
        <v>125</v>
      </c>
      <c r="E460" s="141" t="s">
        <v>5259</v>
      </c>
      <c r="F460" s="141" t="s">
        <v>5260</v>
      </c>
      <c r="G460" s="142" t="s">
        <v>5263</v>
      </c>
      <c r="H460" s="152" t="s">
        <v>5264</v>
      </c>
      <c r="I460" s="142" t="s">
        <v>460</v>
      </c>
      <c r="J460" s="142" t="s">
        <v>5267</v>
      </c>
      <c r="K460" s="141" t="s">
        <v>7449</v>
      </c>
      <c r="L460" s="141">
        <v>52812114</v>
      </c>
      <c r="M460" s="142" t="s">
        <v>5087</v>
      </c>
      <c r="N460" s="143">
        <v>46038</v>
      </c>
      <c r="O460" s="143">
        <v>46039</v>
      </c>
      <c r="P460" s="144">
        <v>39655000</v>
      </c>
      <c r="Q460" s="141"/>
      <c r="R460" s="141"/>
      <c r="S460" s="141"/>
      <c r="T460" s="141"/>
      <c r="U460" s="141"/>
      <c r="V460" s="172"/>
      <c r="W460" s="146"/>
      <c r="X460" s="146"/>
      <c r="Y460" s="146"/>
      <c r="Z460" s="146"/>
      <c r="AA460" s="146"/>
      <c r="AB460" s="146"/>
      <c r="AC460" s="146"/>
      <c r="AD460" s="146"/>
      <c r="AE460" s="146"/>
      <c r="AF460" s="146"/>
      <c r="AG460" s="146"/>
    </row>
    <row r="461" spans="1:33" ht="30" customHeight="1">
      <c r="A461" s="131" t="s">
        <v>4104</v>
      </c>
      <c r="B461" s="139">
        <v>2026</v>
      </c>
      <c r="C461" s="141" t="s">
        <v>5271</v>
      </c>
      <c r="D461" s="142" t="s">
        <v>125</v>
      </c>
      <c r="E461" s="141" t="s">
        <v>5259</v>
      </c>
      <c r="F461" s="141" t="s">
        <v>5272</v>
      </c>
      <c r="G461" s="142" t="s">
        <v>5275</v>
      </c>
      <c r="H461" s="152" t="s">
        <v>5264</v>
      </c>
      <c r="I461" s="142" t="s">
        <v>460</v>
      </c>
      <c r="J461" s="142" t="s">
        <v>5267</v>
      </c>
      <c r="K461" s="141" t="s">
        <v>7449</v>
      </c>
      <c r="L461" s="141">
        <v>1016046431</v>
      </c>
      <c r="M461" s="142" t="s">
        <v>5087</v>
      </c>
      <c r="N461" s="143">
        <v>46038</v>
      </c>
      <c r="O461" s="143">
        <v>46041</v>
      </c>
      <c r="P461" s="144">
        <v>39655000</v>
      </c>
      <c r="Q461" s="141"/>
      <c r="R461" s="141"/>
      <c r="S461" s="141"/>
      <c r="T461" s="141"/>
      <c r="U461" s="141"/>
      <c r="V461" s="172"/>
      <c r="W461" s="146"/>
      <c r="X461" s="146"/>
      <c r="Y461" s="146"/>
      <c r="Z461" s="146"/>
      <c r="AA461" s="146"/>
      <c r="AB461" s="146"/>
      <c r="AC461" s="146"/>
      <c r="AD461" s="146"/>
      <c r="AE461" s="146"/>
      <c r="AF461" s="146"/>
      <c r="AG461" s="146"/>
    </row>
    <row r="462" spans="1:33" ht="30" customHeight="1">
      <c r="A462" s="131" t="s">
        <v>4104</v>
      </c>
      <c r="B462" s="139">
        <v>2026</v>
      </c>
      <c r="C462" s="141" t="s">
        <v>5279</v>
      </c>
      <c r="D462" s="142" t="s">
        <v>125</v>
      </c>
      <c r="E462" s="141" t="s">
        <v>5259</v>
      </c>
      <c r="F462" s="141" t="s">
        <v>5280</v>
      </c>
      <c r="G462" s="142" t="s">
        <v>5283</v>
      </c>
      <c r="H462" s="152" t="s">
        <v>5264</v>
      </c>
      <c r="I462" s="142" t="s">
        <v>460</v>
      </c>
      <c r="J462" s="141" t="s">
        <v>5285</v>
      </c>
      <c r="K462" s="141" t="s">
        <v>7449</v>
      </c>
      <c r="L462" s="141">
        <v>31307345</v>
      </c>
      <c r="M462" s="142" t="s">
        <v>5087</v>
      </c>
      <c r="N462" s="143">
        <v>46038</v>
      </c>
      <c r="O462" s="143">
        <v>46050</v>
      </c>
      <c r="P462" s="144">
        <v>39655000</v>
      </c>
      <c r="Q462" s="141"/>
      <c r="R462" s="141"/>
      <c r="S462" s="141"/>
      <c r="T462" s="141"/>
      <c r="U462" s="141"/>
      <c r="V462" s="172"/>
      <c r="W462" s="146"/>
      <c r="X462" s="146"/>
      <c r="Y462" s="146"/>
      <c r="Z462" s="146"/>
      <c r="AA462" s="146"/>
      <c r="AB462" s="146"/>
      <c r="AC462" s="146"/>
      <c r="AD462" s="146"/>
      <c r="AE462" s="146"/>
      <c r="AF462" s="146"/>
      <c r="AG462" s="146"/>
    </row>
    <row r="463" spans="1:33" ht="30" customHeight="1">
      <c r="A463" s="131" t="s">
        <v>4104</v>
      </c>
      <c r="B463" s="139">
        <v>2026</v>
      </c>
      <c r="C463" s="141" t="s">
        <v>5288</v>
      </c>
      <c r="D463" s="142" t="s">
        <v>125</v>
      </c>
      <c r="E463" s="141" t="s">
        <v>5259</v>
      </c>
      <c r="F463" s="141" t="s">
        <v>5289</v>
      </c>
      <c r="G463" s="142" t="s">
        <v>5292</v>
      </c>
      <c r="H463" s="152" t="s">
        <v>5264</v>
      </c>
      <c r="I463" s="142" t="s">
        <v>460</v>
      </c>
      <c r="J463" s="142" t="s">
        <v>5267</v>
      </c>
      <c r="K463" s="141" t="s">
        <v>7449</v>
      </c>
      <c r="L463" s="141">
        <v>52184894</v>
      </c>
      <c r="M463" s="142" t="s">
        <v>5087</v>
      </c>
      <c r="N463" s="143">
        <v>46038</v>
      </c>
      <c r="O463" s="143">
        <v>46038</v>
      </c>
      <c r="P463" s="144">
        <v>39655000</v>
      </c>
      <c r="Q463" s="141"/>
      <c r="R463" s="141"/>
      <c r="S463" s="141"/>
      <c r="T463" s="141"/>
      <c r="U463" s="141"/>
      <c r="V463" s="172"/>
      <c r="W463" s="146"/>
      <c r="X463" s="146"/>
      <c r="Y463" s="146"/>
      <c r="Z463" s="146"/>
      <c r="AA463" s="146"/>
      <c r="AB463" s="146"/>
      <c r="AC463" s="146"/>
      <c r="AD463" s="146"/>
      <c r="AE463" s="146"/>
      <c r="AF463" s="146"/>
      <c r="AG463" s="146"/>
    </row>
    <row r="464" spans="1:33" ht="30" customHeight="1">
      <c r="A464" s="131" t="s">
        <v>4104</v>
      </c>
      <c r="B464" s="139">
        <v>2026</v>
      </c>
      <c r="C464" s="141" t="s">
        <v>5297</v>
      </c>
      <c r="D464" s="142" t="s">
        <v>125</v>
      </c>
      <c r="E464" s="141" t="s">
        <v>5092</v>
      </c>
      <c r="F464" s="141" t="s">
        <v>5298</v>
      </c>
      <c r="G464" s="142" t="s">
        <v>5301</v>
      </c>
      <c r="H464" s="152" t="s">
        <v>5097</v>
      </c>
      <c r="I464" s="142" t="s">
        <v>136</v>
      </c>
      <c r="J464" s="142" t="s">
        <v>5303</v>
      </c>
      <c r="K464" s="141" t="s">
        <v>7449</v>
      </c>
      <c r="L464" s="141">
        <v>1006873465</v>
      </c>
      <c r="M464" s="142" t="s">
        <v>5087</v>
      </c>
      <c r="N464" s="143">
        <v>46033</v>
      </c>
      <c r="O464" s="143">
        <v>46042</v>
      </c>
      <c r="P464" s="144">
        <v>87109000</v>
      </c>
      <c r="Q464" s="141"/>
      <c r="R464" s="141"/>
      <c r="S464" s="141"/>
      <c r="T464" s="141"/>
      <c r="U464" s="141"/>
      <c r="V464" s="172"/>
      <c r="W464" s="146"/>
      <c r="X464" s="146"/>
      <c r="Y464" s="146"/>
      <c r="Z464" s="146"/>
      <c r="AA464" s="146"/>
      <c r="AB464" s="146"/>
      <c r="AC464" s="146"/>
      <c r="AD464" s="146"/>
      <c r="AE464" s="146"/>
      <c r="AF464" s="146"/>
      <c r="AG464" s="146"/>
    </row>
    <row r="465" spans="1:33" ht="30" customHeight="1">
      <c r="A465" s="131" t="s">
        <v>4104</v>
      </c>
      <c r="B465" s="139">
        <v>2026</v>
      </c>
      <c r="C465" s="141" t="s">
        <v>5306</v>
      </c>
      <c r="D465" s="142" t="s">
        <v>125</v>
      </c>
      <c r="E465" s="141" t="s">
        <v>2027</v>
      </c>
      <c r="F465" s="141" t="s">
        <v>5307</v>
      </c>
      <c r="G465" s="142" t="s">
        <v>5310</v>
      </c>
      <c r="H465" s="152" t="s">
        <v>2032</v>
      </c>
      <c r="I465" s="142" t="s">
        <v>460</v>
      </c>
      <c r="J465" s="142" t="s">
        <v>2035</v>
      </c>
      <c r="K465" s="141" t="s">
        <v>7449</v>
      </c>
      <c r="L465" s="141">
        <v>1010209982</v>
      </c>
      <c r="M465" s="142" t="s">
        <v>1863</v>
      </c>
      <c r="N465" s="143">
        <v>46036</v>
      </c>
      <c r="O465" s="143">
        <v>46038</v>
      </c>
      <c r="P465" s="144">
        <v>46432000</v>
      </c>
      <c r="Q465" s="141"/>
      <c r="R465" s="141"/>
      <c r="S465" s="141"/>
      <c r="T465" s="141"/>
      <c r="U465" s="141"/>
      <c r="V465" s="172"/>
      <c r="W465" s="146"/>
      <c r="X465" s="146"/>
      <c r="Y465" s="146"/>
      <c r="Z465" s="146"/>
      <c r="AA465" s="146"/>
      <c r="AB465" s="146"/>
      <c r="AC465" s="146"/>
      <c r="AD465" s="146"/>
      <c r="AE465" s="146"/>
      <c r="AF465" s="146"/>
      <c r="AG465" s="146"/>
    </row>
    <row r="466" spans="1:33" ht="30" customHeight="1">
      <c r="A466" s="131" t="s">
        <v>4104</v>
      </c>
      <c r="B466" s="139">
        <v>2026</v>
      </c>
      <c r="C466" s="141" t="s">
        <v>5314</v>
      </c>
      <c r="D466" s="142" t="s">
        <v>125</v>
      </c>
      <c r="E466" s="141" t="s">
        <v>5315</v>
      </c>
      <c r="F466" s="141" t="s">
        <v>5316</v>
      </c>
      <c r="G466" s="142" t="s">
        <v>5319</v>
      </c>
      <c r="H466" s="152" t="s">
        <v>5320</v>
      </c>
      <c r="I466" s="142" t="s">
        <v>136</v>
      </c>
      <c r="J466" s="142" t="s">
        <v>5323</v>
      </c>
      <c r="K466" s="141" t="s">
        <v>7449</v>
      </c>
      <c r="L466" s="141">
        <v>79311590</v>
      </c>
      <c r="M466" s="141" t="s">
        <v>656</v>
      </c>
      <c r="N466" s="143" t="e">
        <v>#N/A</v>
      </c>
      <c r="O466" s="143">
        <v>46050</v>
      </c>
      <c r="P466" s="144">
        <v>99902000</v>
      </c>
      <c r="Q466" s="141"/>
      <c r="R466" s="141"/>
      <c r="S466" s="141"/>
      <c r="T466" s="141"/>
      <c r="U466" s="141"/>
      <c r="V466" s="172"/>
      <c r="W466" s="146"/>
      <c r="X466" s="146"/>
      <c r="Y466" s="146"/>
      <c r="Z466" s="146"/>
      <c r="AA466" s="146"/>
      <c r="AB466" s="146"/>
      <c r="AC466" s="146"/>
      <c r="AD466" s="146"/>
      <c r="AE466" s="146"/>
      <c r="AF466" s="146"/>
      <c r="AG466" s="146"/>
    </row>
    <row r="467" spans="1:33" ht="30" customHeight="1">
      <c r="A467" s="131" t="s">
        <v>4104</v>
      </c>
      <c r="B467" s="139">
        <v>2026</v>
      </c>
      <c r="C467" s="141" t="s">
        <v>5328</v>
      </c>
      <c r="D467" s="142" t="s">
        <v>125</v>
      </c>
      <c r="E467" s="141" t="s">
        <v>5329</v>
      </c>
      <c r="F467" s="141" t="s">
        <v>5330</v>
      </c>
      <c r="G467" s="142" t="s">
        <v>5333</v>
      </c>
      <c r="H467" s="152" t="s">
        <v>5334</v>
      </c>
      <c r="I467" s="142" t="s">
        <v>136</v>
      </c>
      <c r="J467" s="142" t="s">
        <v>5337</v>
      </c>
      <c r="K467" s="141" t="s">
        <v>7449</v>
      </c>
      <c r="L467" s="141">
        <v>1010232220</v>
      </c>
      <c r="M467" s="142" t="s">
        <v>5340</v>
      </c>
      <c r="N467" s="143">
        <v>46036</v>
      </c>
      <c r="O467" s="143">
        <v>46038</v>
      </c>
      <c r="P467" s="144">
        <v>46432000</v>
      </c>
      <c r="Q467" s="141"/>
      <c r="R467" s="141"/>
      <c r="S467" s="141"/>
      <c r="T467" s="141"/>
      <c r="U467" s="141"/>
      <c r="V467" s="172"/>
      <c r="W467" s="146"/>
      <c r="X467" s="146"/>
      <c r="Y467" s="146"/>
      <c r="Z467" s="146"/>
      <c r="AA467" s="146"/>
      <c r="AB467" s="146"/>
      <c r="AC467" s="146"/>
      <c r="AD467" s="146"/>
      <c r="AE467" s="146"/>
      <c r="AF467" s="146"/>
      <c r="AG467" s="146"/>
    </row>
    <row r="468" spans="1:33" ht="30" customHeight="1">
      <c r="A468" s="131" t="s">
        <v>4104</v>
      </c>
      <c r="B468" s="139">
        <v>2026</v>
      </c>
      <c r="C468" s="141" t="s">
        <v>5344</v>
      </c>
      <c r="D468" s="142" t="s">
        <v>125</v>
      </c>
      <c r="E468" s="141" t="s">
        <v>5345</v>
      </c>
      <c r="F468" s="141" t="s">
        <v>5346</v>
      </c>
      <c r="G468" s="142" t="s">
        <v>5349</v>
      </c>
      <c r="H468" s="152" t="s">
        <v>5350</v>
      </c>
      <c r="I468" s="142" t="s">
        <v>136</v>
      </c>
      <c r="J468" s="141" t="s">
        <v>5353</v>
      </c>
      <c r="K468" s="141" t="s">
        <v>7449</v>
      </c>
      <c r="L468" s="141">
        <v>1032372109</v>
      </c>
      <c r="M468" s="142" t="s">
        <v>5340</v>
      </c>
      <c r="N468" s="143">
        <v>46039</v>
      </c>
      <c r="O468" s="143">
        <v>46042</v>
      </c>
      <c r="P468" s="144">
        <v>46432000</v>
      </c>
      <c r="Q468" s="141"/>
      <c r="R468" s="141"/>
      <c r="S468" s="141"/>
      <c r="T468" s="141"/>
      <c r="U468" s="141"/>
      <c r="V468" s="172"/>
      <c r="W468" s="146"/>
      <c r="X468" s="146"/>
      <c r="Y468" s="146"/>
      <c r="Z468" s="146"/>
      <c r="AA468" s="146"/>
      <c r="AB468" s="146"/>
      <c r="AC468" s="146"/>
      <c r="AD468" s="146"/>
      <c r="AE468" s="146"/>
      <c r="AF468" s="146"/>
      <c r="AG468" s="146"/>
    </row>
    <row r="469" spans="1:33" ht="30" customHeight="1">
      <c r="A469" s="131" t="s">
        <v>4104</v>
      </c>
      <c r="B469" s="139">
        <v>2026</v>
      </c>
      <c r="C469" s="141" t="s">
        <v>5358</v>
      </c>
      <c r="D469" s="142" t="s">
        <v>125</v>
      </c>
      <c r="E469" s="141" t="s">
        <v>5345</v>
      </c>
      <c r="F469" s="141" t="s">
        <v>5359</v>
      </c>
      <c r="G469" s="142" t="s">
        <v>5362</v>
      </c>
      <c r="H469" s="152" t="s">
        <v>5350</v>
      </c>
      <c r="I469" s="142" t="s">
        <v>136</v>
      </c>
      <c r="J469" s="142" t="s">
        <v>5353</v>
      </c>
      <c r="K469" s="141" t="s">
        <v>7449</v>
      </c>
      <c r="L469" s="141">
        <v>1019012195</v>
      </c>
      <c r="M469" s="142" t="s">
        <v>5340</v>
      </c>
      <c r="N469" s="143">
        <v>46039</v>
      </c>
      <c r="O469" s="143">
        <v>46042</v>
      </c>
      <c r="P469" s="144">
        <v>23216000</v>
      </c>
      <c r="Q469" s="141"/>
      <c r="R469" s="141"/>
      <c r="S469" s="141"/>
      <c r="T469" s="141"/>
      <c r="U469" s="141"/>
      <c r="V469" s="172"/>
      <c r="W469" s="146"/>
      <c r="X469" s="146"/>
      <c r="Y469" s="146"/>
      <c r="Z469" s="146"/>
      <c r="AA469" s="146"/>
      <c r="AB469" s="146"/>
      <c r="AC469" s="146"/>
      <c r="AD469" s="146"/>
      <c r="AE469" s="146"/>
      <c r="AF469" s="146"/>
      <c r="AG469" s="146"/>
    </row>
    <row r="470" spans="1:33" ht="30" customHeight="1">
      <c r="A470" s="131" t="s">
        <v>4104</v>
      </c>
      <c r="B470" s="139">
        <v>2026</v>
      </c>
      <c r="C470" s="141" t="s">
        <v>5366</v>
      </c>
      <c r="D470" s="142" t="s">
        <v>125</v>
      </c>
      <c r="E470" s="141" t="s">
        <v>5345</v>
      </c>
      <c r="F470" s="141" t="s">
        <v>5367</v>
      </c>
      <c r="G470" s="142" t="s">
        <v>5370</v>
      </c>
      <c r="H470" s="152" t="s">
        <v>5350</v>
      </c>
      <c r="I470" s="142" t="s">
        <v>136</v>
      </c>
      <c r="J470" s="142" t="s">
        <v>5353</v>
      </c>
      <c r="K470" s="141" t="s">
        <v>7449</v>
      </c>
      <c r="L470" s="141">
        <v>40219853</v>
      </c>
      <c r="M470" s="142" t="s">
        <v>5340</v>
      </c>
      <c r="N470" s="143">
        <v>46039</v>
      </c>
      <c r="O470" s="143">
        <v>46047</v>
      </c>
      <c r="P470" s="144">
        <v>46432000</v>
      </c>
      <c r="Q470" s="141"/>
      <c r="R470" s="141"/>
      <c r="S470" s="141"/>
      <c r="T470" s="141"/>
      <c r="U470" s="141"/>
      <c r="V470" s="172"/>
      <c r="W470" s="146"/>
      <c r="X470" s="146"/>
      <c r="Y470" s="146"/>
      <c r="Z470" s="146"/>
      <c r="AA470" s="146"/>
      <c r="AB470" s="146"/>
      <c r="AC470" s="146"/>
      <c r="AD470" s="146"/>
      <c r="AE470" s="146"/>
      <c r="AF470" s="146"/>
      <c r="AG470" s="146"/>
    </row>
    <row r="471" spans="1:33" ht="30" customHeight="1">
      <c r="A471" s="131" t="s">
        <v>4104</v>
      </c>
      <c r="B471" s="139">
        <v>2026</v>
      </c>
      <c r="C471" s="141" t="s">
        <v>5375</v>
      </c>
      <c r="D471" s="142" t="s">
        <v>125</v>
      </c>
      <c r="E471" s="141" t="s">
        <v>5345</v>
      </c>
      <c r="F471" s="141" t="s">
        <v>5376</v>
      </c>
      <c r="G471" s="142" t="s">
        <v>5379</v>
      </c>
      <c r="H471" s="152" t="s">
        <v>5350</v>
      </c>
      <c r="I471" s="142" t="s">
        <v>136</v>
      </c>
      <c r="J471" s="142" t="s">
        <v>5353</v>
      </c>
      <c r="K471" s="141" t="s">
        <v>7449</v>
      </c>
      <c r="L471" s="141">
        <v>1019019566</v>
      </c>
      <c r="M471" s="142" t="s">
        <v>5340</v>
      </c>
      <c r="N471" s="143">
        <v>46039</v>
      </c>
      <c r="O471" s="143">
        <v>46042</v>
      </c>
      <c r="P471" s="144">
        <v>46432000</v>
      </c>
      <c r="Q471" s="141"/>
      <c r="R471" s="141"/>
      <c r="S471" s="141"/>
      <c r="T471" s="141"/>
      <c r="U471" s="141"/>
      <c r="V471" s="172"/>
      <c r="W471" s="146"/>
      <c r="X471" s="146"/>
      <c r="Y471" s="146"/>
      <c r="Z471" s="146"/>
      <c r="AA471" s="146"/>
      <c r="AB471" s="146"/>
      <c r="AC471" s="146"/>
      <c r="AD471" s="146"/>
      <c r="AE471" s="146"/>
      <c r="AF471" s="146"/>
      <c r="AG471" s="146"/>
    </row>
    <row r="472" spans="1:33" ht="30" customHeight="1">
      <c r="A472" s="131" t="s">
        <v>4104</v>
      </c>
      <c r="B472" s="139">
        <v>2026</v>
      </c>
      <c r="C472" s="141" t="s">
        <v>5383</v>
      </c>
      <c r="D472" s="142" t="s">
        <v>125</v>
      </c>
      <c r="E472" s="141" t="s">
        <v>5345</v>
      </c>
      <c r="F472" s="141" t="s">
        <v>5384</v>
      </c>
      <c r="G472" s="142" t="s">
        <v>5387</v>
      </c>
      <c r="H472" s="152" t="s">
        <v>5350</v>
      </c>
      <c r="I472" s="142" t="s">
        <v>136</v>
      </c>
      <c r="J472" s="142" t="s">
        <v>5353</v>
      </c>
      <c r="K472" s="141" t="s">
        <v>7449</v>
      </c>
      <c r="L472" s="141">
        <v>1019065620</v>
      </c>
      <c r="M472" s="142" t="s">
        <v>5340</v>
      </c>
      <c r="N472" s="143">
        <v>46039</v>
      </c>
      <c r="O472" s="143">
        <v>46042</v>
      </c>
      <c r="P472" s="144">
        <v>46432000</v>
      </c>
      <c r="Q472" s="141"/>
      <c r="R472" s="141"/>
      <c r="S472" s="141"/>
      <c r="T472" s="141"/>
      <c r="U472" s="141"/>
      <c r="V472" s="172"/>
      <c r="W472" s="146"/>
      <c r="X472" s="146"/>
      <c r="Y472" s="146"/>
      <c r="Z472" s="146"/>
      <c r="AA472" s="146"/>
      <c r="AB472" s="146"/>
      <c r="AC472" s="146"/>
      <c r="AD472" s="146"/>
      <c r="AE472" s="146"/>
      <c r="AF472" s="146"/>
      <c r="AG472" s="146"/>
    </row>
    <row r="473" spans="1:33" ht="30" customHeight="1">
      <c r="A473" s="131" t="s">
        <v>4104</v>
      </c>
      <c r="B473" s="139">
        <v>2026</v>
      </c>
      <c r="C473" s="141" t="s">
        <v>5391</v>
      </c>
      <c r="D473" s="142" t="s">
        <v>125</v>
      </c>
      <c r="E473" s="141" t="s">
        <v>5345</v>
      </c>
      <c r="F473" s="141" t="s">
        <v>5392</v>
      </c>
      <c r="G473" s="142" t="s">
        <v>5395</v>
      </c>
      <c r="H473" s="152" t="s">
        <v>5350</v>
      </c>
      <c r="I473" s="142" t="s">
        <v>136</v>
      </c>
      <c r="J473" s="142" t="s">
        <v>5353</v>
      </c>
      <c r="K473" s="141" t="s">
        <v>7449</v>
      </c>
      <c r="L473" s="141">
        <v>1072714116</v>
      </c>
      <c r="M473" s="142" t="s">
        <v>5340</v>
      </c>
      <c r="N473" s="143">
        <v>46039</v>
      </c>
      <c r="O473" s="143">
        <v>46041</v>
      </c>
      <c r="P473" s="144">
        <v>46432000</v>
      </c>
      <c r="Q473" s="141"/>
      <c r="R473" s="141"/>
      <c r="S473" s="141"/>
      <c r="T473" s="141"/>
      <c r="U473" s="141"/>
      <c r="V473" s="172"/>
      <c r="W473" s="146"/>
      <c r="X473" s="146"/>
      <c r="Y473" s="146"/>
      <c r="Z473" s="146"/>
      <c r="AA473" s="146"/>
      <c r="AB473" s="146"/>
      <c r="AC473" s="146"/>
      <c r="AD473" s="146"/>
      <c r="AE473" s="146"/>
      <c r="AF473" s="146"/>
      <c r="AG473" s="146"/>
    </row>
    <row r="474" spans="1:33" ht="30" customHeight="1">
      <c r="A474" s="131" t="s">
        <v>4104</v>
      </c>
      <c r="B474" s="139">
        <v>2026</v>
      </c>
      <c r="C474" s="141" t="s">
        <v>5400</v>
      </c>
      <c r="D474" s="142" t="s">
        <v>125</v>
      </c>
      <c r="E474" s="141" t="s">
        <v>5345</v>
      </c>
      <c r="F474" s="141" t="s">
        <v>5401</v>
      </c>
      <c r="G474" s="142" t="s">
        <v>5404</v>
      </c>
      <c r="H474" s="152" t="s">
        <v>5350</v>
      </c>
      <c r="I474" s="142" t="s">
        <v>136</v>
      </c>
      <c r="J474" s="142" t="s">
        <v>5406</v>
      </c>
      <c r="K474" s="141" t="s">
        <v>7449</v>
      </c>
      <c r="L474" s="141">
        <v>52183256</v>
      </c>
      <c r="M474" s="142" t="s">
        <v>5340</v>
      </c>
      <c r="N474" s="143">
        <v>46039</v>
      </c>
      <c r="O474" s="143">
        <v>46042</v>
      </c>
      <c r="P474" s="144">
        <v>46432000</v>
      </c>
      <c r="Q474" s="141"/>
      <c r="R474" s="141"/>
      <c r="S474" s="141"/>
      <c r="T474" s="141"/>
      <c r="U474" s="141"/>
      <c r="V474" s="172"/>
      <c r="W474" s="146"/>
      <c r="X474" s="146"/>
      <c r="Y474" s="146"/>
      <c r="Z474" s="146"/>
      <c r="AA474" s="146"/>
      <c r="AB474" s="146"/>
      <c r="AC474" s="146"/>
      <c r="AD474" s="146"/>
      <c r="AE474" s="146"/>
      <c r="AF474" s="146"/>
      <c r="AG474" s="146"/>
    </row>
    <row r="475" spans="1:33" ht="30" customHeight="1">
      <c r="A475" s="131" t="s">
        <v>4104</v>
      </c>
      <c r="B475" s="139">
        <v>2026</v>
      </c>
      <c r="C475" s="141" t="s">
        <v>5410</v>
      </c>
      <c r="D475" s="142" t="s">
        <v>125</v>
      </c>
      <c r="E475" s="141" t="s">
        <v>5345</v>
      </c>
      <c r="F475" s="141" t="s">
        <v>5411</v>
      </c>
      <c r="G475" s="142" t="s">
        <v>5414</v>
      </c>
      <c r="H475" s="152" t="s">
        <v>5350</v>
      </c>
      <c r="I475" s="142" t="s">
        <v>136</v>
      </c>
      <c r="J475" s="142" t="s">
        <v>5353</v>
      </c>
      <c r="K475" s="141" t="s">
        <v>7449</v>
      </c>
      <c r="L475" s="141">
        <v>34547431</v>
      </c>
      <c r="M475" s="142" t="s">
        <v>5340</v>
      </c>
      <c r="N475" s="143">
        <v>46039</v>
      </c>
      <c r="O475" s="143">
        <v>46044</v>
      </c>
      <c r="P475" s="144">
        <v>46432000</v>
      </c>
      <c r="Q475" s="141"/>
      <c r="R475" s="141"/>
      <c r="S475" s="141"/>
      <c r="T475" s="141"/>
      <c r="U475" s="141"/>
      <c r="V475" s="172"/>
      <c r="W475" s="146"/>
      <c r="X475" s="146"/>
      <c r="Y475" s="146"/>
      <c r="Z475" s="146"/>
      <c r="AA475" s="146"/>
      <c r="AB475" s="146"/>
      <c r="AC475" s="146"/>
      <c r="AD475" s="146"/>
      <c r="AE475" s="146"/>
      <c r="AF475" s="146"/>
      <c r="AG475" s="146"/>
    </row>
    <row r="476" spans="1:33" ht="30" customHeight="1">
      <c r="A476" s="131" t="s">
        <v>4104</v>
      </c>
      <c r="B476" s="139">
        <v>2026</v>
      </c>
      <c r="C476" s="141" t="s">
        <v>5422</v>
      </c>
      <c r="D476" s="142" t="s">
        <v>125</v>
      </c>
      <c r="E476" s="141" t="s">
        <v>5345</v>
      </c>
      <c r="F476" s="141" t="s">
        <v>5423</v>
      </c>
      <c r="G476" s="142" t="s">
        <v>5426</v>
      </c>
      <c r="H476" s="152" t="s">
        <v>5350</v>
      </c>
      <c r="I476" s="142" t="s">
        <v>136</v>
      </c>
      <c r="J476" s="142" t="s">
        <v>5353</v>
      </c>
      <c r="K476" s="141" t="s">
        <v>7449</v>
      </c>
      <c r="L476" s="141">
        <v>52395443</v>
      </c>
      <c r="M476" s="142" t="s">
        <v>5340</v>
      </c>
      <c r="N476" s="143">
        <v>46039</v>
      </c>
      <c r="O476" s="143">
        <v>46042</v>
      </c>
      <c r="P476" s="144">
        <v>46432000</v>
      </c>
      <c r="Q476" s="141"/>
      <c r="R476" s="141"/>
      <c r="S476" s="141"/>
      <c r="T476" s="141"/>
      <c r="U476" s="141"/>
      <c r="V476" s="172"/>
      <c r="W476" s="146"/>
      <c r="X476" s="146"/>
      <c r="Y476" s="146"/>
      <c r="Z476" s="146"/>
      <c r="AA476" s="146"/>
      <c r="AB476" s="146"/>
      <c r="AC476" s="146"/>
      <c r="AD476" s="146"/>
      <c r="AE476" s="146"/>
      <c r="AF476" s="146"/>
      <c r="AG476" s="146"/>
    </row>
    <row r="477" spans="1:33" ht="30" customHeight="1">
      <c r="A477" s="131" t="s">
        <v>4104</v>
      </c>
      <c r="B477" s="139">
        <v>2026</v>
      </c>
      <c r="C477" s="141" t="s">
        <v>5431</v>
      </c>
      <c r="D477" s="142" t="s">
        <v>125</v>
      </c>
      <c r="E477" s="141" t="s">
        <v>5345</v>
      </c>
      <c r="F477" s="141" t="s">
        <v>5432</v>
      </c>
      <c r="G477" s="142" t="s">
        <v>5435</v>
      </c>
      <c r="H477" s="152" t="s">
        <v>5350</v>
      </c>
      <c r="I477" s="142" t="s">
        <v>136</v>
      </c>
      <c r="J477" s="142" t="s">
        <v>5353</v>
      </c>
      <c r="K477" s="141" t="s">
        <v>7449</v>
      </c>
      <c r="L477" s="141">
        <v>71215825</v>
      </c>
      <c r="M477" s="142" t="s">
        <v>5340</v>
      </c>
      <c r="N477" s="143">
        <v>46039</v>
      </c>
      <c r="O477" s="143">
        <v>46042</v>
      </c>
      <c r="P477" s="144">
        <v>46432000</v>
      </c>
      <c r="Q477" s="141"/>
      <c r="R477" s="141"/>
      <c r="S477" s="141"/>
      <c r="T477" s="141"/>
      <c r="U477" s="141"/>
      <c r="V477" s="172"/>
      <c r="W477" s="146"/>
      <c r="X477" s="146"/>
      <c r="Y477" s="146"/>
      <c r="Z477" s="146"/>
      <c r="AA477" s="146"/>
      <c r="AB477" s="146"/>
      <c r="AC477" s="146"/>
      <c r="AD477" s="146"/>
      <c r="AE477" s="146"/>
      <c r="AF477" s="146"/>
      <c r="AG477" s="146"/>
    </row>
    <row r="478" spans="1:33" ht="30" customHeight="1">
      <c r="A478" s="131" t="s">
        <v>4104</v>
      </c>
      <c r="B478" s="139">
        <v>2026</v>
      </c>
      <c r="C478" s="141" t="s">
        <v>5439</v>
      </c>
      <c r="D478" s="142" t="s">
        <v>125</v>
      </c>
      <c r="E478" s="141" t="s">
        <v>5440</v>
      </c>
      <c r="F478" s="141" t="s">
        <v>5441</v>
      </c>
      <c r="G478" s="142" t="s">
        <v>5444</v>
      </c>
      <c r="H478" s="152" t="s">
        <v>5445</v>
      </c>
      <c r="I478" s="142" t="s">
        <v>460</v>
      </c>
      <c r="J478" s="142" t="s">
        <v>5448</v>
      </c>
      <c r="K478" s="141" t="s">
        <v>7449</v>
      </c>
      <c r="L478" s="141">
        <v>1015436265</v>
      </c>
      <c r="M478" s="142" t="s">
        <v>5340</v>
      </c>
      <c r="N478" s="143">
        <v>46036</v>
      </c>
      <c r="O478" s="143">
        <v>46038</v>
      </c>
      <c r="P478" s="144">
        <v>37136000</v>
      </c>
      <c r="Q478" s="141"/>
      <c r="R478" s="141"/>
      <c r="S478" s="141"/>
      <c r="T478" s="141"/>
      <c r="U478" s="141"/>
      <c r="V478" s="172"/>
      <c r="W478" s="146"/>
      <c r="X478" s="146"/>
      <c r="Y478" s="146"/>
      <c r="Z478" s="146"/>
      <c r="AA478" s="146"/>
      <c r="AB478" s="146"/>
      <c r="AC478" s="146"/>
      <c r="AD478" s="146"/>
      <c r="AE478" s="146"/>
      <c r="AF478" s="146"/>
      <c r="AG478" s="146"/>
    </row>
    <row r="479" spans="1:33" ht="30" customHeight="1">
      <c r="A479" s="131" t="s">
        <v>4104</v>
      </c>
      <c r="B479" s="139">
        <v>2026</v>
      </c>
      <c r="C479" s="141" t="s">
        <v>5452</v>
      </c>
      <c r="D479" s="142" t="s">
        <v>125</v>
      </c>
      <c r="E479" s="141" t="s">
        <v>5453</v>
      </c>
      <c r="F479" s="141" t="s">
        <v>5454</v>
      </c>
      <c r="G479" s="142" t="s">
        <v>5457</v>
      </c>
      <c r="H479" s="152" t="s">
        <v>5458</v>
      </c>
      <c r="I479" s="142" t="s">
        <v>460</v>
      </c>
      <c r="J479" s="142" t="s">
        <v>5461</v>
      </c>
      <c r="K479" s="141" t="s">
        <v>7449</v>
      </c>
      <c r="L479" s="141">
        <v>1031802174</v>
      </c>
      <c r="M479" s="142" t="s">
        <v>5340</v>
      </c>
      <c r="N479" s="143">
        <v>46038</v>
      </c>
      <c r="O479" s="143">
        <v>46038</v>
      </c>
      <c r="P479" s="144">
        <v>28840000</v>
      </c>
      <c r="Q479" s="141"/>
      <c r="R479" s="141"/>
      <c r="S479" s="141"/>
      <c r="T479" s="141"/>
      <c r="U479" s="141"/>
      <c r="V479" s="172"/>
      <c r="W479" s="146"/>
      <c r="X479" s="146"/>
      <c r="Y479" s="146"/>
      <c r="Z479" s="146"/>
      <c r="AA479" s="146"/>
      <c r="AB479" s="146"/>
      <c r="AC479" s="146"/>
      <c r="AD479" s="146"/>
      <c r="AE479" s="146"/>
      <c r="AF479" s="146"/>
      <c r="AG479" s="146"/>
    </row>
    <row r="480" spans="1:33" ht="30" customHeight="1">
      <c r="A480" s="131" t="s">
        <v>4104</v>
      </c>
      <c r="B480" s="139">
        <v>2026</v>
      </c>
      <c r="C480" s="141" t="s">
        <v>5465</v>
      </c>
      <c r="D480" s="142" t="s">
        <v>125</v>
      </c>
      <c r="E480" s="141" t="s">
        <v>5453</v>
      </c>
      <c r="F480" s="141" t="s">
        <v>5466</v>
      </c>
      <c r="G480" s="142" t="s">
        <v>5469</v>
      </c>
      <c r="H480" s="152" t="s">
        <v>5458</v>
      </c>
      <c r="I480" s="142" t="s">
        <v>460</v>
      </c>
      <c r="J480" s="142" t="s">
        <v>5461</v>
      </c>
      <c r="K480" s="141" t="s">
        <v>7449</v>
      </c>
      <c r="L480" s="141">
        <v>1015415423</v>
      </c>
      <c r="M480" s="142" t="s">
        <v>5340</v>
      </c>
      <c r="N480" s="143">
        <v>46038</v>
      </c>
      <c r="O480" s="143">
        <v>46042</v>
      </c>
      <c r="P480" s="144">
        <v>28840000</v>
      </c>
      <c r="Q480" s="141"/>
      <c r="R480" s="141"/>
      <c r="S480" s="141"/>
      <c r="T480" s="141"/>
      <c r="U480" s="141"/>
      <c r="V480" s="172"/>
      <c r="W480" s="146"/>
      <c r="X480" s="146"/>
      <c r="Y480" s="146"/>
      <c r="Z480" s="146"/>
      <c r="AA480" s="146"/>
      <c r="AB480" s="146"/>
      <c r="AC480" s="146"/>
      <c r="AD480" s="146"/>
      <c r="AE480" s="146"/>
      <c r="AF480" s="146"/>
      <c r="AG480" s="146"/>
    </row>
    <row r="481" spans="1:33" ht="30" customHeight="1">
      <c r="A481" s="131" t="s">
        <v>4104</v>
      </c>
      <c r="B481" s="139">
        <v>2026</v>
      </c>
      <c r="C481" s="141" t="s">
        <v>5473</v>
      </c>
      <c r="D481" s="142" t="s">
        <v>125</v>
      </c>
      <c r="E481" s="141" t="s">
        <v>5453</v>
      </c>
      <c r="F481" s="141" t="s">
        <v>5474</v>
      </c>
      <c r="G481" s="142" t="s">
        <v>5477</v>
      </c>
      <c r="H481" s="152" t="s">
        <v>5458</v>
      </c>
      <c r="I481" s="142" t="s">
        <v>460</v>
      </c>
      <c r="J481" s="141" t="s">
        <v>5461</v>
      </c>
      <c r="K481" s="141" t="s">
        <v>7449</v>
      </c>
      <c r="L481" s="141">
        <v>80764467</v>
      </c>
      <c r="M481" s="142" t="s">
        <v>5340</v>
      </c>
      <c r="N481" s="143">
        <v>46038</v>
      </c>
      <c r="O481" s="143">
        <v>46042</v>
      </c>
      <c r="P481" s="144">
        <v>28840000</v>
      </c>
      <c r="Q481" s="141"/>
      <c r="R481" s="141"/>
      <c r="S481" s="141"/>
      <c r="T481" s="141"/>
      <c r="U481" s="141"/>
      <c r="V481" s="172"/>
      <c r="W481" s="146"/>
      <c r="X481" s="146"/>
      <c r="Y481" s="146"/>
      <c r="Z481" s="146"/>
      <c r="AA481" s="146"/>
      <c r="AB481" s="146"/>
      <c r="AC481" s="146"/>
      <c r="AD481" s="146"/>
      <c r="AE481" s="146"/>
      <c r="AF481" s="146"/>
      <c r="AG481" s="146"/>
    </row>
    <row r="482" spans="1:33" ht="30" customHeight="1">
      <c r="A482" s="131" t="s">
        <v>4104</v>
      </c>
      <c r="B482" s="139">
        <v>2026</v>
      </c>
      <c r="C482" s="141" t="s">
        <v>5482</v>
      </c>
      <c r="D482" s="142" t="s">
        <v>125</v>
      </c>
      <c r="E482" s="141" t="s">
        <v>5453</v>
      </c>
      <c r="F482" s="141" t="s">
        <v>5483</v>
      </c>
      <c r="G482" s="142" t="s">
        <v>5486</v>
      </c>
      <c r="H482" s="152" t="s">
        <v>5458</v>
      </c>
      <c r="I482" s="142" t="s">
        <v>460</v>
      </c>
      <c r="J482" s="141" t="s">
        <v>5461</v>
      </c>
      <c r="K482" s="141" t="s">
        <v>7449</v>
      </c>
      <c r="L482" s="141">
        <v>52483443</v>
      </c>
      <c r="M482" s="142" t="s">
        <v>5340</v>
      </c>
      <c r="N482" s="143">
        <v>46038</v>
      </c>
      <c r="O482" s="143">
        <v>46039</v>
      </c>
      <c r="P482" s="144">
        <v>28840000</v>
      </c>
      <c r="Q482" s="141"/>
      <c r="R482" s="141"/>
      <c r="S482" s="141"/>
      <c r="T482" s="141"/>
      <c r="U482" s="141"/>
      <c r="V482" s="172"/>
      <c r="W482" s="146"/>
      <c r="X482" s="146"/>
      <c r="Y482" s="146"/>
      <c r="Z482" s="146"/>
      <c r="AA482" s="146"/>
      <c r="AB482" s="146"/>
      <c r="AC482" s="146"/>
      <c r="AD482" s="146"/>
      <c r="AE482" s="146"/>
      <c r="AF482" s="146"/>
      <c r="AG482" s="146"/>
    </row>
    <row r="483" spans="1:33" ht="30" customHeight="1">
      <c r="A483" s="131" t="s">
        <v>4104</v>
      </c>
      <c r="B483" s="139">
        <v>2026</v>
      </c>
      <c r="C483" s="141" t="s">
        <v>5490</v>
      </c>
      <c r="D483" s="142" t="s">
        <v>125</v>
      </c>
      <c r="E483" s="141" t="s">
        <v>5491</v>
      </c>
      <c r="F483" s="141" t="s">
        <v>5492</v>
      </c>
      <c r="G483" s="142" t="s">
        <v>5495</v>
      </c>
      <c r="H483" s="152" t="s">
        <v>5496</v>
      </c>
      <c r="I483" s="142" t="s">
        <v>136</v>
      </c>
      <c r="J483" s="142" t="s">
        <v>137</v>
      </c>
      <c r="K483" s="141" t="s">
        <v>7449</v>
      </c>
      <c r="L483" s="141">
        <v>1069078587</v>
      </c>
      <c r="M483" s="141" t="s">
        <v>145</v>
      </c>
      <c r="N483" s="143">
        <v>46032</v>
      </c>
      <c r="O483" s="143">
        <v>46033</v>
      </c>
      <c r="P483" s="144">
        <v>127974000</v>
      </c>
      <c r="Q483" s="141"/>
      <c r="R483" s="141"/>
      <c r="S483" s="141"/>
      <c r="T483" s="141"/>
      <c r="U483" s="141"/>
      <c r="V483" s="172"/>
      <c r="W483" s="146"/>
      <c r="X483" s="146"/>
      <c r="Y483" s="146"/>
      <c r="Z483" s="146"/>
      <c r="AA483" s="146"/>
      <c r="AB483" s="146"/>
      <c r="AC483" s="146"/>
      <c r="AD483" s="146"/>
      <c r="AE483" s="146"/>
      <c r="AF483" s="146"/>
      <c r="AG483" s="146"/>
    </row>
    <row r="484" spans="1:33" ht="30" customHeight="1">
      <c r="A484" s="131" t="s">
        <v>4104</v>
      </c>
      <c r="B484" s="139">
        <v>2026</v>
      </c>
      <c r="C484" s="141" t="s">
        <v>5503</v>
      </c>
      <c r="D484" s="142" t="s">
        <v>125</v>
      </c>
      <c r="E484" s="141" t="s">
        <v>5453</v>
      </c>
      <c r="F484" s="141" t="s">
        <v>5504</v>
      </c>
      <c r="G484" s="142" t="s">
        <v>5507</v>
      </c>
      <c r="H484" s="152" t="s">
        <v>5458</v>
      </c>
      <c r="I484" s="142" t="s">
        <v>136</v>
      </c>
      <c r="J484" s="142" t="s">
        <v>5461</v>
      </c>
      <c r="K484" s="141" t="s">
        <v>7449</v>
      </c>
      <c r="L484" s="141">
        <v>1140414461</v>
      </c>
      <c r="M484" s="142" t="s">
        <v>5340</v>
      </c>
      <c r="N484" s="143">
        <v>46038</v>
      </c>
      <c r="O484" s="143">
        <v>46039</v>
      </c>
      <c r="P484" s="144">
        <v>28840000</v>
      </c>
      <c r="Q484" s="141"/>
      <c r="R484" s="141"/>
      <c r="S484" s="141"/>
      <c r="T484" s="141"/>
      <c r="U484" s="141"/>
      <c r="V484" s="172"/>
      <c r="W484" s="146"/>
      <c r="X484" s="146"/>
      <c r="Y484" s="146"/>
      <c r="Z484" s="146"/>
      <c r="AA484" s="146"/>
      <c r="AB484" s="146"/>
      <c r="AC484" s="146"/>
      <c r="AD484" s="146"/>
      <c r="AE484" s="146"/>
      <c r="AF484" s="146"/>
      <c r="AG484" s="146"/>
    </row>
    <row r="485" spans="1:33" ht="30" customHeight="1">
      <c r="A485" s="131" t="s">
        <v>4104</v>
      </c>
      <c r="B485" s="139">
        <v>2026</v>
      </c>
      <c r="C485" s="141" t="s">
        <v>5512</v>
      </c>
      <c r="D485" s="142" t="s">
        <v>125</v>
      </c>
      <c r="E485" s="141" t="s">
        <v>2744</v>
      </c>
      <c r="F485" s="141" t="s">
        <v>5513</v>
      </c>
      <c r="G485" s="142" t="s">
        <v>5516</v>
      </c>
      <c r="H485" s="152" t="s">
        <v>2749</v>
      </c>
      <c r="I485" s="142" t="s">
        <v>460</v>
      </c>
      <c r="J485" s="142" t="s">
        <v>2752</v>
      </c>
      <c r="K485" s="141" t="s">
        <v>7449</v>
      </c>
      <c r="L485" s="141">
        <v>1013609480</v>
      </c>
      <c r="M485" s="142" t="s">
        <v>2740</v>
      </c>
      <c r="N485" s="143">
        <v>46032</v>
      </c>
      <c r="O485" s="143">
        <v>46038</v>
      </c>
      <c r="P485" s="144">
        <v>24520000</v>
      </c>
      <c r="Q485" s="141"/>
      <c r="R485" s="141"/>
      <c r="S485" s="141"/>
      <c r="T485" s="141"/>
      <c r="U485" s="141"/>
      <c r="V485" s="172"/>
      <c r="W485" s="146"/>
      <c r="X485" s="146"/>
      <c r="Y485" s="146"/>
      <c r="Z485" s="146"/>
      <c r="AA485" s="146"/>
      <c r="AB485" s="146"/>
      <c r="AC485" s="146"/>
      <c r="AD485" s="146"/>
      <c r="AE485" s="146"/>
      <c r="AF485" s="146"/>
      <c r="AG485" s="146"/>
    </row>
    <row r="486" spans="1:33" ht="30" customHeight="1">
      <c r="A486" s="131" t="s">
        <v>4104</v>
      </c>
      <c r="B486" s="139">
        <v>2026</v>
      </c>
      <c r="C486" s="141" t="s">
        <v>5521</v>
      </c>
      <c r="D486" s="142" t="s">
        <v>125</v>
      </c>
      <c r="E486" s="141" t="s">
        <v>389</v>
      </c>
      <c r="F486" s="141" t="s">
        <v>5522</v>
      </c>
      <c r="G486" s="142" t="s">
        <v>5525</v>
      </c>
      <c r="H486" s="152" t="s">
        <v>394</v>
      </c>
      <c r="I486" s="142" t="s">
        <v>136</v>
      </c>
      <c r="J486" s="142" t="s">
        <v>397</v>
      </c>
      <c r="K486" s="141" t="s">
        <v>7449</v>
      </c>
      <c r="L486" s="141">
        <v>1010188555</v>
      </c>
      <c r="M486" s="142" t="s">
        <v>400</v>
      </c>
      <c r="N486" s="143">
        <v>46029</v>
      </c>
      <c r="O486" s="143">
        <v>46035</v>
      </c>
      <c r="P486" s="144">
        <v>63844000</v>
      </c>
      <c r="Q486" s="141"/>
      <c r="R486" s="141"/>
      <c r="S486" s="141"/>
      <c r="T486" s="141"/>
      <c r="U486" s="141"/>
      <c r="V486" s="172"/>
      <c r="W486" s="146"/>
      <c r="X486" s="146"/>
      <c r="Y486" s="146"/>
      <c r="Z486" s="146"/>
      <c r="AA486" s="146"/>
      <c r="AB486" s="146"/>
      <c r="AC486" s="146"/>
      <c r="AD486" s="146"/>
      <c r="AE486" s="146"/>
      <c r="AF486" s="146"/>
      <c r="AG486" s="146"/>
    </row>
    <row r="487" spans="1:33" ht="30" customHeight="1">
      <c r="A487" s="131" t="s">
        <v>4104</v>
      </c>
      <c r="B487" s="139">
        <v>2026</v>
      </c>
      <c r="C487" s="141" t="s">
        <v>5529</v>
      </c>
      <c r="D487" s="142" t="s">
        <v>125</v>
      </c>
      <c r="E487" s="141" t="s">
        <v>5530</v>
      </c>
      <c r="F487" s="141" t="s">
        <v>5531</v>
      </c>
      <c r="G487" s="142" t="s">
        <v>5534</v>
      </c>
      <c r="H487" s="154" t="s">
        <v>5535</v>
      </c>
      <c r="I487" s="142" t="s">
        <v>136</v>
      </c>
      <c r="J487" s="142" t="s">
        <v>5538</v>
      </c>
      <c r="K487" s="141" t="s">
        <v>7449</v>
      </c>
      <c r="L487" s="141">
        <v>80878166</v>
      </c>
      <c r="M487" s="142" t="s">
        <v>5087</v>
      </c>
      <c r="N487" s="143">
        <v>46038</v>
      </c>
      <c r="O487" s="143">
        <v>46038</v>
      </c>
      <c r="P487" s="144">
        <v>99902000</v>
      </c>
      <c r="Q487" s="141"/>
      <c r="R487" s="141"/>
      <c r="S487" s="141"/>
      <c r="T487" s="141"/>
      <c r="U487" s="141"/>
      <c r="V487" s="172"/>
      <c r="W487" s="146"/>
      <c r="X487" s="146"/>
      <c r="Y487" s="146"/>
      <c r="Z487" s="146"/>
      <c r="AA487" s="146"/>
      <c r="AB487" s="146"/>
      <c r="AC487" s="146"/>
      <c r="AD487" s="146"/>
      <c r="AE487" s="146"/>
      <c r="AF487" s="146"/>
      <c r="AG487" s="146"/>
    </row>
    <row r="488" spans="1:33" ht="30" customHeight="1">
      <c r="A488" s="131" t="s">
        <v>4104</v>
      </c>
      <c r="B488" s="139">
        <v>2026</v>
      </c>
      <c r="C488" s="141" t="s">
        <v>5544</v>
      </c>
      <c r="D488" s="142" t="s">
        <v>125</v>
      </c>
      <c r="E488" s="141" t="s">
        <v>1180</v>
      </c>
      <c r="F488" s="141" t="s">
        <v>5545</v>
      </c>
      <c r="G488" s="142" t="s">
        <v>5548</v>
      </c>
      <c r="H488" s="154" t="s">
        <v>1185</v>
      </c>
      <c r="I488" s="142" t="s">
        <v>136</v>
      </c>
      <c r="J488" s="141" t="s">
        <v>1188</v>
      </c>
      <c r="K488" s="141" t="s">
        <v>7449</v>
      </c>
      <c r="L488" s="141">
        <v>52985110</v>
      </c>
      <c r="M488" s="142" t="s">
        <v>1049</v>
      </c>
      <c r="N488" s="143">
        <v>46035</v>
      </c>
      <c r="O488" s="143">
        <v>46036</v>
      </c>
      <c r="P488" s="144">
        <v>46432000</v>
      </c>
      <c r="Q488" s="141"/>
      <c r="R488" s="141"/>
      <c r="S488" s="141"/>
      <c r="T488" s="141"/>
      <c r="U488" s="141"/>
      <c r="V488" s="172"/>
      <c r="W488" s="146"/>
      <c r="X488" s="146"/>
      <c r="Y488" s="146"/>
      <c r="Z488" s="146"/>
      <c r="AA488" s="146"/>
      <c r="AB488" s="146"/>
      <c r="AC488" s="146"/>
      <c r="AD488" s="146"/>
      <c r="AE488" s="146"/>
      <c r="AF488" s="146"/>
      <c r="AG488" s="146"/>
    </row>
    <row r="489" spans="1:33" ht="30" customHeight="1">
      <c r="A489" s="131" t="s">
        <v>4104</v>
      </c>
      <c r="B489" s="139">
        <v>2026</v>
      </c>
      <c r="C489" s="141" t="s">
        <v>5551</v>
      </c>
      <c r="D489" s="142" t="s">
        <v>125</v>
      </c>
      <c r="E489" s="141" t="s">
        <v>5552</v>
      </c>
      <c r="F489" s="141" t="s">
        <v>5553</v>
      </c>
      <c r="G489" s="142" t="s">
        <v>5556</v>
      </c>
      <c r="H489" s="154" t="s">
        <v>5557</v>
      </c>
      <c r="I489" s="142" t="s">
        <v>136</v>
      </c>
      <c r="J489" s="141" t="s">
        <v>5560</v>
      </c>
      <c r="K489" s="141" t="s">
        <v>7449</v>
      </c>
      <c r="L489" s="141">
        <v>52412467</v>
      </c>
      <c r="M489" s="142" t="s">
        <v>5563</v>
      </c>
      <c r="N489" s="143">
        <v>46036</v>
      </c>
      <c r="O489" s="143">
        <v>46037</v>
      </c>
      <c r="P489" s="144">
        <v>46432000</v>
      </c>
      <c r="Q489" s="141"/>
      <c r="R489" s="141"/>
      <c r="S489" s="141"/>
      <c r="T489" s="141"/>
      <c r="U489" s="141"/>
      <c r="V489" s="172"/>
      <c r="W489" s="146"/>
      <c r="X489" s="146"/>
      <c r="Y489" s="146"/>
      <c r="Z489" s="146"/>
      <c r="AA489" s="146"/>
      <c r="AB489" s="146"/>
      <c r="AC489" s="146"/>
      <c r="AD489" s="146"/>
      <c r="AE489" s="146"/>
      <c r="AF489" s="146"/>
      <c r="AG489" s="146"/>
    </row>
    <row r="490" spans="1:33" ht="30" customHeight="1">
      <c r="A490" s="131" t="s">
        <v>4104</v>
      </c>
      <c r="B490" s="139">
        <v>2026</v>
      </c>
      <c r="C490" s="141" t="s">
        <v>5568</v>
      </c>
      <c r="D490" s="142" t="s">
        <v>125</v>
      </c>
      <c r="E490" s="141" t="s">
        <v>5569</v>
      </c>
      <c r="F490" s="141" t="s">
        <v>5570</v>
      </c>
      <c r="G490" s="142" t="s">
        <v>7459</v>
      </c>
      <c r="H490" s="154" t="s">
        <v>5574</v>
      </c>
      <c r="I490" s="142" t="s">
        <v>136</v>
      </c>
      <c r="J490" s="141" t="s">
        <v>5577</v>
      </c>
      <c r="K490" s="141" t="s">
        <v>7449</v>
      </c>
      <c r="L490" s="141">
        <v>1070925446</v>
      </c>
      <c r="M490" s="142" t="s">
        <v>3712</v>
      </c>
      <c r="N490" s="143">
        <v>46036</v>
      </c>
      <c r="O490" s="143">
        <v>46038</v>
      </c>
      <c r="P490" s="144">
        <v>63352000</v>
      </c>
      <c r="Q490" s="141"/>
      <c r="R490" s="141"/>
      <c r="S490" s="141"/>
      <c r="T490" s="141"/>
      <c r="U490" s="141"/>
      <c r="V490" s="172"/>
      <c r="W490" s="146"/>
      <c r="X490" s="146"/>
      <c r="Y490" s="146"/>
      <c r="Z490" s="146"/>
      <c r="AA490" s="146"/>
      <c r="AB490" s="146"/>
      <c r="AC490" s="146"/>
      <c r="AD490" s="146"/>
      <c r="AE490" s="146"/>
      <c r="AF490" s="146"/>
      <c r="AG490" s="146"/>
    </row>
    <row r="491" spans="1:33" ht="30" customHeight="1">
      <c r="A491" s="131" t="s">
        <v>4104</v>
      </c>
      <c r="B491" s="139">
        <v>2026</v>
      </c>
      <c r="C491" s="141" t="s">
        <v>5582</v>
      </c>
      <c r="D491" s="142" t="s">
        <v>125</v>
      </c>
      <c r="E491" s="141" t="s">
        <v>3740</v>
      </c>
      <c r="F491" s="141" t="s">
        <v>5583</v>
      </c>
      <c r="G491" s="142" t="s">
        <v>5586</v>
      </c>
      <c r="H491" s="154" t="s">
        <v>3745</v>
      </c>
      <c r="I491" s="142" t="s">
        <v>460</v>
      </c>
      <c r="J491" s="142" t="s">
        <v>4178</v>
      </c>
      <c r="K491" s="141" t="s">
        <v>7449</v>
      </c>
      <c r="L491" s="141">
        <v>1032409492</v>
      </c>
      <c r="M491" s="142" t="s">
        <v>3712</v>
      </c>
      <c r="N491" s="143">
        <v>46031</v>
      </c>
      <c r="O491" s="143">
        <v>46038</v>
      </c>
      <c r="P491" s="144">
        <v>17000000</v>
      </c>
      <c r="Q491" s="141"/>
      <c r="R491" s="141"/>
      <c r="S491" s="141"/>
      <c r="T491" s="141"/>
      <c r="U491" s="141"/>
      <c r="V491" s="172"/>
      <c r="W491" s="146"/>
      <c r="X491" s="146"/>
      <c r="Y491" s="146"/>
      <c r="Z491" s="146"/>
      <c r="AA491" s="146"/>
      <c r="AB491" s="146"/>
      <c r="AC491" s="146"/>
      <c r="AD491" s="146"/>
      <c r="AE491" s="146"/>
      <c r="AF491" s="146"/>
      <c r="AG491" s="146"/>
    </row>
    <row r="492" spans="1:33" ht="30" customHeight="1">
      <c r="A492" s="131" t="s">
        <v>4104</v>
      </c>
      <c r="B492" s="139">
        <v>2026</v>
      </c>
      <c r="C492" s="141" t="s">
        <v>5590</v>
      </c>
      <c r="D492" s="142" t="s">
        <v>125</v>
      </c>
      <c r="E492" s="141" t="s">
        <v>5591</v>
      </c>
      <c r="F492" s="141" t="s">
        <v>5592</v>
      </c>
      <c r="G492" s="142" t="s">
        <v>5595</v>
      </c>
      <c r="H492" s="148" t="s">
        <v>5596</v>
      </c>
      <c r="I492" s="142" t="s">
        <v>136</v>
      </c>
      <c r="J492" s="141" t="s">
        <v>5599</v>
      </c>
      <c r="K492" s="141" t="s">
        <v>7449</v>
      </c>
      <c r="L492" s="141">
        <v>1073239578</v>
      </c>
      <c r="M492" s="142" t="s">
        <v>4826</v>
      </c>
      <c r="N492" s="143">
        <v>46038</v>
      </c>
      <c r="O492" s="143">
        <v>46038</v>
      </c>
      <c r="P492" s="144">
        <v>46432000</v>
      </c>
      <c r="Q492" s="141"/>
      <c r="R492" s="141"/>
      <c r="S492" s="141"/>
      <c r="T492" s="141"/>
      <c r="U492" s="141"/>
      <c r="V492" s="172"/>
      <c r="W492" s="146"/>
      <c r="X492" s="146"/>
      <c r="Y492" s="146"/>
      <c r="Z492" s="146"/>
      <c r="AA492" s="146"/>
      <c r="AB492" s="146"/>
      <c r="AC492" s="146"/>
      <c r="AD492" s="146"/>
      <c r="AE492" s="146"/>
      <c r="AF492" s="146"/>
      <c r="AG492" s="146"/>
    </row>
    <row r="493" spans="1:33" ht="30" customHeight="1">
      <c r="A493" s="131" t="s">
        <v>4104</v>
      </c>
      <c r="B493" s="139">
        <v>2026</v>
      </c>
      <c r="C493" s="141" t="s">
        <v>5604</v>
      </c>
      <c r="D493" s="142" t="s">
        <v>125</v>
      </c>
      <c r="E493" s="141" t="s">
        <v>5605</v>
      </c>
      <c r="F493" s="141" t="s">
        <v>5606</v>
      </c>
      <c r="G493" s="142" t="s">
        <v>5609</v>
      </c>
      <c r="H493" s="154" t="s">
        <v>5610</v>
      </c>
      <c r="I493" s="142" t="s">
        <v>136</v>
      </c>
      <c r="J493" s="141" t="s">
        <v>5614</v>
      </c>
      <c r="K493" s="141" t="s">
        <v>7449</v>
      </c>
      <c r="L493" s="141">
        <v>80257080</v>
      </c>
      <c r="M493" s="141" t="s">
        <v>145</v>
      </c>
      <c r="N493" s="143">
        <v>46037</v>
      </c>
      <c r="O493" s="143">
        <v>46042</v>
      </c>
      <c r="P493" s="144">
        <v>118976000</v>
      </c>
      <c r="Q493" s="141"/>
      <c r="R493" s="141"/>
      <c r="S493" s="141"/>
      <c r="T493" s="141"/>
      <c r="U493" s="141"/>
      <c r="V493" s="172"/>
      <c r="W493" s="146"/>
      <c r="X493" s="146"/>
      <c r="Y493" s="146"/>
      <c r="Z493" s="146"/>
      <c r="AA493" s="146"/>
      <c r="AB493" s="146"/>
      <c r="AC493" s="146"/>
      <c r="AD493" s="146"/>
      <c r="AE493" s="146"/>
      <c r="AF493" s="146"/>
      <c r="AG493" s="146"/>
    </row>
    <row r="494" spans="1:33" ht="30" customHeight="1">
      <c r="A494" s="131" t="s">
        <v>4104</v>
      </c>
      <c r="B494" s="139">
        <v>2026</v>
      </c>
      <c r="C494" s="141" t="s">
        <v>5619</v>
      </c>
      <c r="D494" s="142" t="s">
        <v>125</v>
      </c>
      <c r="E494" s="141" t="s">
        <v>5620</v>
      </c>
      <c r="F494" s="141" t="s">
        <v>5621</v>
      </c>
      <c r="G494" s="142" t="s">
        <v>5624</v>
      </c>
      <c r="H494" s="154" t="s">
        <v>5625</v>
      </c>
      <c r="I494" s="142" t="s">
        <v>136</v>
      </c>
      <c r="J494" s="141" t="s">
        <v>5560</v>
      </c>
      <c r="K494" s="141" t="s">
        <v>7449</v>
      </c>
      <c r="L494" s="141">
        <v>1019084310</v>
      </c>
      <c r="M494" s="142" t="s">
        <v>5563</v>
      </c>
      <c r="N494" s="143">
        <v>46038</v>
      </c>
      <c r="O494" s="143">
        <v>46038</v>
      </c>
      <c r="P494" s="144">
        <v>46432000</v>
      </c>
      <c r="Q494" s="141"/>
      <c r="R494" s="141"/>
      <c r="S494" s="141"/>
      <c r="T494" s="141"/>
      <c r="U494" s="141"/>
      <c r="V494" s="172"/>
      <c r="W494" s="146"/>
      <c r="X494" s="146"/>
      <c r="Y494" s="146"/>
      <c r="Z494" s="146"/>
      <c r="AA494" s="146"/>
      <c r="AB494" s="146"/>
      <c r="AC494" s="146"/>
      <c r="AD494" s="146"/>
      <c r="AE494" s="146"/>
      <c r="AF494" s="146"/>
      <c r="AG494" s="146"/>
    </row>
    <row r="495" spans="1:33" ht="30" customHeight="1">
      <c r="A495" s="131" t="s">
        <v>4104</v>
      </c>
      <c r="B495" s="139">
        <v>2026</v>
      </c>
      <c r="C495" s="141" t="s">
        <v>5632</v>
      </c>
      <c r="D495" s="142" t="s">
        <v>125</v>
      </c>
      <c r="E495" s="141" t="s">
        <v>5620</v>
      </c>
      <c r="F495" s="141" t="s">
        <v>5633</v>
      </c>
      <c r="G495" s="142" t="s">
        <v>5636</v>
      </c>
      <c r="H495" s="154" t="s">
        <v>5625</v>
      </c>
      <c r="I495" s="142" t="s">
        <v>136</v>
      </c>
      <c r="J495" s="141" t="s">
        <v>5638</v>
      </c>
      <c r="K495" s="141" t="s">
        <v>7449</v>
      </c>
      <c r="L495" s="141">
        <v>1019008624</v>
      </c>
      <c r="M495" s="142" t="s">
        <v>5563</v>
      </c>
      <c r="N495" s="143">
        <v>46038</v>
      </c>
      <c r="O495" s="143">
        <v>46038</v>
      </c>
      <c r="P495" s="144">
        <v>46432000</v>
      </c>
      <c r="Q495" s="141"/>
      <c r="R495" s="141"/>
      <c r="S495" s="141"/>
      <c r="T495" s="141"/>
      <c r="U495" s="141"/>
      <c r="V495" s="172"/>
      <c r="W495" s="146"/>
      <c r="X495" s="146"/>
      <c r="Y495" s="146"/>
      <c r="Z495" s="146"/>
      <c r="AA495" s="146"/>
      <c r="AB495" s="146"/>
      <c r="AC495" s="146"/>
      <c r="AD495" s="146"/>
      <c r="AE495" s="146"/>
      <c r="AF495" s="146"/>
      <c r="AG495" s="146"/>
    </row>
    <row r="496" spans="1:33" ht="30" customHeight="1">
      <c r="A496" s="131" t="s">
        <v>4104</v>
      </c>
      <c r="B496" s="139">
        <v>2026</v>
      </c>
      <c r="C496" s="141" t="s">
        <v>5642</v>
      </c>
      <c r="D496" s="142" t="s">
        <v>125</v>
      </c>
      <c r="E496" s="141" t="s">
        <v>5643</v>
      </c>
      <c r="F496" s="141" t="s">
        <v>5644</v>
      </c>
      <c r="G496" s="142" t="s">
        <v>5647</v>
      </c>
      <c r="H496" s="148" t="s">
        <v>5648</v>
      </c>
      <c r="I496" s="142" t="s">
        <v>136</v>
      </c>
      <c r="J496" s="141" t="s">
        <v>5651</v>
      </c>
      <c r="K496" s="141" t="s">
        <v>7449</v>
      </c>
      <c r="L496" s="141">
        <v>1014250704</v>
      </c>
      <c r="M496" s="142" t="s">
        <v>5563</v>
      </c>
      <c r="N496" s="143">
        <v>46037</v>
      </c>
      <c r="O496" s="143">
        <v>46038</v>
      </c>
      <c r="P496" s="144">
        <v>46432000</v>
      </c>
      <c r="Q496" s="141"/>
      <c r="R496" s="141"/>
      <c r="S496" s="141"/>
      <c r="T496" s="141"/>
      <c r="U496" s="141"/>
      <c r="V496" s="172"/>
      <c r="W496" s="146"/>
      <c r="X496" s="146"/>
      <c r="Y496" s="146"/>
      <c r="Z496" s="146"/>
      <c r="AA496" s="146"/>
      <c r="AB496" s="146"/>
      <c r="AC496" s="146"/>
      <c r="AD496" s="146"/>
      <c r="AE496" s="146"/>
      <c r="AF496" s="146"/>
      <c r="AG496" s="146"/>
    </row>
    <row r="497" spans="1:33" ht="30" customHeight="1">
      <c r="A497" s="131" t="s">
        <v>4104</v>
      </c>
      <c r="B497" s="139">
        <v>2026</v>
      </c>
      <c r="C497" s="141" t="s">
        <v>5655</v>
      </c>
      <c r="D497" s="142" t="s">
        <v>125</v>
      </c>
      <c r="E497" s="141" t="s">
        <v>5643</v>
      </c>
      <c r="F497" s="141" t="s">
        <v>5656</v>
      </c>
      <c r="G497" s="142" t="s">
        <v>5659</v>
      </c>
      <c r="H497" s="148" t="s">
        <v>5648</v>
      </c>
      <c r="I497" s="142" t="s">
        <v>136</v>
      </c>
      <c r="J497" s="141" t="s">
        <v>5651</v>
      </c>
      <c r="K497" s="141" t="s">
        <v>7449</v>
      </c>
      <c r="L497" s="141">
        <v>52785500</v>
      </c>
      <c r="M497" s="142" t="s">
        <v>5563</v>
      </c>
      <c r="N497" s="143">
        <v>46037</v>
      </c>
      <c r="O497" s="143">
        <v>46038</v>
      </c>
      <c r="P497" s="144">
        <v>46432000</v>
      </c>
      <c r="Q497" s="141"/>
      <c r="R497" s="141"/>
      <c r="S497" s="141"/>
      <c r="T497" s="141"/>
      <c r="U497" s="141"/>
      <c r="V497" s="172"/>
      <c r="W497" s="146"/>
      <c r="X497" s="146"/>
      <c r="Y497" s="146"/>
      <c r="Z497" s="146"/>
      <c r="AA497" s="146"/>
      <c r="AB497" s="146"/>
      <c r="AC497" s="146"/>
      <c r="AD497" s="146"/>
      <c r="AE497" s="146"/>
      <c r="AF497" s="146"/>
      <c r="AG497" s="146"/>
    </row>
    <row r="498" spans="1:33" ht="30" customHeight="1">
      <c r="A498" s="131" t="s">
        <v>4104</v>
      </c>
      <c r="B498" s="139">
        <v>2026</v>
      </c>
      <c r="C498" s="141" t="s">
        <v>5663</v>
      </c>
      <c r="D498" s="142" t="s">
        <v>125</v>
      </c>
      <c r="E498" s="141" t="s">
        <v>5664</v>
      </c>
      <c r="F498" s="141" t="s">
        <v>5665</v>
      </c>
      <c r="G498" s="142" t="s">
        <v>5668</v>
      </c>
      <c r="H498" s="154" t="s">
        <v>5669</v>
      </c>
      <c r="I498" s="142" t="s">
        <v>460</v>
      </c>
      <c r="J498" s="141" t="s">
        <v>5672</v>
      </c>
      <c r="K498" s="141" t="s">
        <v>7449</v>
      </c>
      <c r="L498" s="141">
        <v>1015464163</v>
      </c>
      <c r="M498" s="142" t="s">
        <v>5563</v>
      </c>
      <c r="N498" s="143">
        <v>46038</v>
      </c>
      <c r="O498" s="143">
        <v>46042</v>
      </c>
      <c r="P498" s="144">
        <v>37136000</v>
      </c>
      <c r="Q498" s="141"/>
      <c r="R498" s="141"/>
      <c r="S498" s="141"/>
      <c r="T498" s="141"/>
      <c r="U498" s="141"/>
      <c r="V498" s="172"/>
      <c r="W498" s="146"/>
      <c r="X498" s="146"/>
      <c r="Y498" s="146"/>
      <c r="Z498" s="146"/>
      <c r="AA498" s="146"/>
      <c r="AB498" s="146"/>
      <c r="AC498" s="146"/>
      <c r="AD498" s="146"/>
      <c r="AE498" s="146"/>
      <c r="AF498" s="146"/>
      <c r="AG498" s="146"/>
    </row>
    <row r="499" spans="1:33" ht="30" customHeight="1">
      <c r="A499" s="131" t="s">
        <v>4104</v>
      </c>
      <c r="B499" s="139">
        <v>2026</v>
      </c>
      <c r="C499" s="141" t="s">
        <v>5677</v>
      </c>
      <c r="D499" s="142" t="s">
        <v>125</v>
      </c>
      <c r="E499" s="141" t="s">
        <v>5664</v>
      </c>
      <c r="F499" s="141" t="s">
        <v>5678</v>
      </c>
      <c r="G499" s="142" t="s">
        <v>5681</v>
      </c>
      <c r="H499" s="154" t="s">
        <v>5669</v>
      </c>
      <c r="I499" s="142" t="s">
        <v>460</v>
      </c>
      <c r="J499" s="141" t="s">
        <v>5672</v>
      </c>
      <c r="K499" s="141" t="s">
        <v>7449</v>
      </c>
      <c r="L499" s="141">
        <v>80854743</v>
      </c>
      <c r="M499" s="142" t="s">
        <v>5563</v>
      </c>
      <c r="N499" s="143">
        <v>46038</v>
      </c>
      <c r="O499" s="143">
        <v>46045</v>
      </c>
      <c r="P499" s="144">
        <v>37136000</v>
      </c>
      <c r="Q499" s="141"/>
      <c r="R499" s="141"/>
      <c r="S499" s="141"/>
      <c r="T499" s="141"/>
      <c r="U499" s="141"/>
      <c r="V499" s="172"/>
      <c r="W499" s="146"/>
      <c r="X499" s="146"/>
      <c r="Y499" s="146"/>
      <c r="Z499" s="146"/>
      <c r="AA499" s="146"/>
      <c r="AB499" s="146"/>
      <c r="AC499" s="146"/>
      <c r="AD499" s="146"/>
      <c r="AE499" s="146"/>
      <c r="AF499" s="146"/>
      <c r="AG499" s="146"/>
    </row>
    <row r="500" spans="1:33" ht="30" customHeight="1">
      <c r="A500" s="131" t="s">
        <v>4104</v>
      </c>
      <c r="B500" s="139">
        <v>2026</v>
      </c>
      <c r="C500" s="141" t="s">
        <v>5686</v>
      </c>
      <c r="D500" s="142" t="s">
        <v>125</v>
      </c>
      <c r="E500" s="141" t="s">
        <v>5687</v>
      </c>
      <c r="F500" s="141" t="s">
        <v>5688</v>
      </c>
      <c r="G500" s="142" t="s">
        <v>5691</v>
      </c>
      <c r="H500" s="154" t="s">
        <v>5692</v>
      </c>
      <c r="I500" s="142" t="s">
        <v>460</v>
      </c>
      <c r="J500" s="142" t="s">
        <v>5695</v>
      </c>
      <c r="K500" s="141" t="s">
        <v>7449</v>
      </c>
      <c r="L500" s="141">
        <v>1015441274</v>
      </c>
      <c r="M500" s="142" t="s">
        <v>5563</v>
      </c>
      <c r="N500" s="143">
        <v>46037</v>
      </c>
      <c r="O500" s="143">
        <v>46038</v>
      </c>
      <c r="P500" s="144">
        <v>37136000</v>
      </c>
      <c r="Q500" s="141"/>
      <c r="R500" s="141"/>
      <c r="S500" s="141"/>
      <c r="T500" s="141"/>
      <c r="U500" s="141"/>
      <c r="V500" s="172"/>
      <c r="W500" s="146"/>
      <c r="X500" s="146"/>
      <c r="Y500" s="146"/>
      <c r="Z500" s="146"/>
      <c r="AA500" s="146"/>
      <c r="AB500" s="146"/>
      <c r="AC500" s="146"/>
      <c r="AD500" s="146"/>
      <c r="AE500" s="146"/>
      <c r="AF500" s="146"/>
      <c r="AG500" s="146"/>
    </row>
    <row r="501" spans="1:33" ht="30" customHeight="1">
      <c r="A501" s="131" t="s">
        <v>4104</v>
      </c>
      <c r="B501" s="139">
        <v>2026</v>
      </c>
      <c r="C501" s="141" t="s">
        <v>5699</v>
      </c>
      <c r="D501" s="142" t="s">
        <v>125</v>
      </c>
      <c r="E501" s="141" t="s">
        <v>5700</v>
      </c>
      <c r="F501" s="141" t="s">
        <v>5701</v>
      </c>
      <c r="G501" s="142" t="s">
        <v>5704</v>
      </c>
      <c r="H501" s="154" t="s">
        <v>5705</v>
      </c>
      <c r="I501" s="142" t="s">
        <v>136</v>
      </c>
      <c r="J501" s="142" t="s">
        <v>5708</v>
      </c>
      <c r="K501" s="141" t="s">
        <v>7449</v>
      </c>
      <c r="L501" s="141">
        <v>1019003873</v>
      </c>
      <c r="M501" s="142" t="s">
        <v>5563</v>
      </c>
      <c r="N501" s="143">
        <v>46045</v>
      </c>
      <c r="O501" s="143">
        <v>46045</v>
      </c>
      <c r="P501" s="144">
        <v>34824000</v>
      </c>
      <c r="Q501" s="141"/>
      <c r="R501" s="141"/>
      <c r="S501" s="141"/>
      <c r="T501" s="141"/>
      <c r="U501" s="141"/>
      <c r="V501" s="172"/>
      <c r="W501" s="146"/>
      <c r="X501" s="146"/>
      <c r="Y501" s="146"/>
      <c r="Z501" s="146"/>
      <c r="AA501" s="146"/>
      <c r="AB501" s="146"/>
      <c r="AC501" s="146"/>
      <c r="AD501" s="146"/>
      <c r="AE501" s="146"/>
      <c r="AF501" s="146"/>
      <c r="AG501" s="146"/>
    </row>
    <row r="502" spans="1:33" ht="30" customHeight="1">
      <c r="A502" s="131" t="s">
        <v>4104</v>
      </c>
      <c r="B502" s="139">
        <v>2026</v>
      </c>
      <c r="C502" s="141" t="s">
        <v>5713</v>
      </c>
      <c r="D502" s="142" t="s">
        <v>125</v>
      </c>
      <c r="E502" s="141" t="s">
        <v>5700</v>
      </c>
      <c r="F502" s="141" t="s">
        <v>5714</v>
      </c>
      <c r="G502" s="142" t="s">
        <v>5717</v>
      </c>
      <c r="H502" s="154" t="s">
        <v>5705</v>
      </c>
      <c r="I502" s="142" t="s">
        <v>136</v>
      </c>
      <c r="J502" s="142" t="s">
        <v>5708</v>
      </c>
      <c r="K502" s="141" t="s">
        <v>7449</v>
      </c>
      <c r="L502" s="141">
        <v>52156103</v>
      </c>
      <c r="M502" s="142" t="s">
        <v>5563</v>
      </c>
      <c r="N502" s="143">
        <v>46045</v>
      </c>
      <c r="O502" s="143">
        <v>46045</v>
      </c>
      <c r="P502" s="144">
        <v>34824000</v>
      </c>
      <c r="Q502" s="141"/>
      <c r="R502" s="141"/>
      <c r="S502" s="141"/>
      <c r="T502" s="141"/>
      <c r="U502" s="141"/>
      <c r="V502" s="172"/>
      <c r="W502" s="146"/>
      <c r="X502" s="146"/>
      <c r="Y502" s="146"/>
      <c r="Z502" s="146"/>
      <c r="AA502" s="146"/>
      <c r="AB502" s="146"/>
      <c r="AC502" s="146"/>
      <c r="AD502" s="146"/>
      <c r="AE502" s="146"/>
      <c r="AF502" s="146"/>
      <c r="AG502" s="146"/>
    </row>
    <row r="503" spans="1:33" ht="30" customHeight="1">
      <c r="A503" s="131" t="s">
        <v>4104</v>
      </c>
      <c r="B503" s="139">
        <v>2026</v>
      </c>
      <c r="C503" s="141" t="s">
        <v>5721</v>
      </c>
      <c r="D503" s="142" t="s">
        <v>125</v>
      </c>
      <c r="E503" s="141" t="s">
        <v>5722</v>
      </c>
      <c r="F503" s="141" t="s">
        <v>5723</v>
      </c>
      <c r="G503" s="142" t="s">
        <v>5726</v>
      </c>
      <c r="H503" s="154" t="s">
        <v>5727</v>
      </c>
      <c r="I503" s="142" t="s">
        <v>460</v>
      </c>
      <c r="J503" s="142" t="s">
        <v>5730</v>
      </c>
      <c r="K503" s="141" t="s">
        <v>7449</v>
      </c>
      <c r="L503" s="141">
        <v>23690611</v>
      </c>
      <c r="M503" s="142" t="s">
        <v>5563</v>
      </c>
      <c r="N503" s="143">
        <v>46044</v>
      </c>
      <c r="O503" s="143">
        <v>46045</v>
      </c>
      <c r="P503" s="144">
        <v>27852000</v>
      </c>
      <c r="Q503" s="141"/>
      <c r="R503" s="141"/>
      <c r="S503" s="141"/>
      <c r="T503" s="141"/>
      <c r="U503" s="141"/>
      <c r="V503" s="172"/>
      <c r="W503" s="146"/>
      <c r="X503" s="146"/>
      <c r="Y503" s="146"/>
      <c r="Z503" s="146"/>
      <c r="AA503" s="146"/>
      <c r="AB503" s="146"/>
      <c r="AC503" s="146"/>
      <c r="AD503" s="146"/>
      <c r="AE503" s="146"/>
      <c r="AF503" s="146"/>
      <c r="AG503" s="146"/>
    </row>
    <row r="504" spans="1:33" ht="30" customHeight="1">
      <c r="A504" s="131" t="s">
        <v>4104</v>
      </c>
      <c r="B504" s="139">
        <v>2026</v>
      </c>
      <c r="C504" s="141" t="s">
        <v>5733</v>
      </c>
      <c r="D504" s="142" t="s">
        <v>125</v>
      </c>
      <c r="E504" s="141" t="s">
        <v>5734</v>
      </c>
      <c r="F504" s="141" t="s">
        <v>5735</v>
      </c>
      <c r="G504" s="142" t="s">
        <v>5738</v>
      </c>
      <c r="H504" s="154" t="s">
        <v>5739</v>
      </c>
      <c r="I504" s="142" t="s">
        <v>136</v>
      </c>
      <c r="J504" s="141" t="s">
        <v>5742</v>
      </c>
      <c r="K504" s="141" t="s">
        <v>7449</v>
      </c>
      <c r="L504" s="141">
        <v>52898025</v>
      </c>
      <c r="M504" s="142" t="s">
        <v>1049</v>
      </c>
      <c r="N504" s="143" t="e">
        <v>#N/A</v>
      </c>
      <c r="O504" s="143">
        <v>46044</v>
      </c>
      <c r="P504" s="144">
        <v>67122000</v>
      </c>
      <c r="Q504" s="141"/>
      <c r="R504" s="141"/>
      <c r="S504" s="141"/>
      <c r="T504" s="141"/>
      <c r="U504" s="141"/>
      <c r="V504" s="172"/>
      <c r="W504" s="146"/>
      <c r="X504" s="146"/>
      <c r="Y504" s="146"/>
      <c r="Z504" s="146"/>
      <c r="AA504" s="146"/>
      <c r="AB504" s="146"/>
      <c r="AC504" s="146"/>
      <c r="AD504" s="146"/>
      <c r="AE504" s="146"/>
      <c r="AF504" s="146"/>
      <c r="AG504" s="146"/>
    </row>
    <row r="505" spans="1:33" ht="30" customHeight="1">
      <c r="A505" s="131" t="s">
        <v>4104</v>
      </c>
      <c r="B505" s="139">
        <v>2026</v>
      </c>
      <c r="C505" s="141" t="s">
        <v>5746</v>
      </c>
      <c r="D505" s="142" t="s">
        <v>125</v>
      </c>
      <c r="E505" s="141" t="s">
        <v>3493</v>
      </c>
      <c r="F505" s="141" t="s">
        <v>5747</v>
      </c>
      <c r="G505" s="142" t="s">
        <v>5750</v>
      </c>
      <c r="H505" s="154" t="s">
        <v>3498</v>
      </c>
      <c r="I505" s="142" t="s">
        <v>460</v>
      </c>
      <c r="J505" s="142" t="s">
        <v>5752</v>
      </c>
      <c r="K505" s="141" t="s">
        <v>7449</v>
      </c>
      <c r="L505" s="141">
        <v>1098711917</v>
      </c>
      <c r="M505" s="141" t="s">
        <v>2984</v>
      </c>
      <c r="N505" s="143">
        <v>46035</v>
      </c>
      <c r="O505" s="143">
        <v>46050</v>
      </c>
      <c r="P505" s="144">
        <v>28840000</v>
      </c>
      <c r="Q505" s="141"/>
      <c r="R505" s="141"/>
      <c r="S505" s="141"/>
      <c r="T505" s="141"/>
      <c r="U505" s="141"/>
      <c r="V505" s="172"/>
      <c r="W505" s="146"/>
      <c r="X505" s="146"/>
      <c r="Y505" s="146"/>
      <c r="Z505" s="146"/>
      <c r="AA505" s="146"/>
      <c r="AB505" s="146"/>
      <c r="AC505" s="146"/>
      <c r="AD505" s="146"/>
      <c r="AE505" s="146"/>
      <c r="AF505" s="146"/>
      <c r="AG505" s="146"/>
    </row>
    <row r="506" spans="1:33" ht="30" customHeight="1">
      <c r="A506" s="131" t="s">
        <v>4104</v>
      </c>
      <c r="B506" s="139">
        <v>2026</v>
      </c>
      <c r="C506" s="141" t="s">
        <v>5755</v>
      </c>
      <c r="D506" s="142" t="s">
        <v>125</v>
      </c>
      <c r="E506" s="141" t="s">
        <v>5756</v>
      </c>
      <c r="F506" s="141" t="s">
        <v>5757</v>
      </c>
      <c r="G506" s="142" t="s">
        <v>5760</v>
      </c>
      <c r="H506" s="154" t="s">
        <v>5761</v>
      </c>
      <c r="I506" s="142" t="s">
        <v>136</v>
      </c>
      <c r="J506" s="142" t="s">
        <v>5764</v>
      </c>
      <c r="K506" s="141" t="s">
        <v>7449</v>
      </c>
      <c r="L506" s="141">
        <v>1024542082</v>
      </c>
      <c r="M506" s="142" t="s">
        <v>2633</v>
      </c>
      <c r="N506" s="143">
        <v>46049</v>
      </c>
      <c r="O506" s="143">
        <v>46050</v>
      </c>
      <c r="P506" s="144">
        <v>63352000</v>
      </c>
      <c r="Q506" s="141"/>
      <c r="R506" s="141"/>
      <c r="S506" s="141"/>
      <c r="T506" s="141"/>
      <c r="U506" s="141"/>
      <c r="V506" s="172"/>
      <c r="W506" s="146"/>
      <c r="X506" s="146"/>
      <c r="Y506" s="146"/>
      <c r="Z506" s="146"/>
      <c r="AA506" s="146"/>
      <c r="AB506" s="146"/>
      <c r="AC506" s="146"/>
      <c r="AD506" s="146"/>
      <c r="AE506" s="146"/>
      <c r="AF506" s="146"/>
      <c r="AG506" s="146"/>
    </row>
    <row r="507" spans="1:33" ht="30" customHeight="1">
      <c r="A507" s="131" t="s">
        <v>4104</v>
      </c>
      <c r="B507" s="139">
        <v>2026</v>
      </c>
      <c r="C507" s="141" t="s">
        <v>5768</v>
      </c>
      <c r="D507" s="142" t="s">
        <v>125</v>
      </c>
      <c r="E507" s="141" t="s">
        <v>5092</v>
      </c>
      <c r="F507" s="141" t="s">
        <v>5769</v>
      </c>
      <c r="G507" s="142" t="s">
        <v>5772</v>
      </c>
      <c r="H507" s="154" t="s">
        <v>5097</v>
      </c>
      <c r="I507" s="142" t="s">
        <v>136</v>
      </c>
      <c r="J507" s="142" t="s">
        <v>5774</v>
      </c>
      <c r="K507" s="141" t="s">
        <v>7449</v>
      </c>
      <c r="L507" s="141">
        <v>79554529</v>
      </c>
      <c r="M507" s="142" t="s">
        <v>5087</v>
      </c>
      <c r="N507" s="143">
        <v>46033</v>
      </c>
      <c r="O507" s="143">
        <v>46045</v>
      </c>
      <c r="P507" s="144">
        <v>87109000</v>
      </c>
      <c r="Q507" s="141"/>
      <c r="R507" s="141"/>
      <c r="S507" s="141"/>
      <c r="T507" s="141"/>
      <c r="U507" s="141"/>
      <c r="V507" s="172"/>
      <c r="W507" s="146"/>
      <c r="X507" s="146"/>
      <c r="Y507" s="146"/>
      <c r="Z507" s="146"/>
      <c r="AA507" s="146"/>
      <c r="AB507" s="146"/>
      <c r="AC507" s="146"/>
      <c r="AD507" s="146"/>
      <c r="AE507" s="146"/>
      <c r="AF507" s="146"/>
      <c r="AG507" s="146"/>
    </row>
    <row r="508" spans="1:33" ht="30" customHeight="1">
      <c r="A508" s="131" t="s">
        <v>4104</v>
      </c>
      <c r="B508" s="139">
        <v>2026</v>
      </c>
      <c r="C508" s="141" t="s">
        <v>5777</v>
      </c>
      <c r="D508" s="142" t="s">
        <v>125</v>
      </c>
      <c r="E508" s="141" t="s">
        <v>3836</v>
      </c>
      <c r="F508" s="141" t="s">
        <v>5778</v>
      </c>
      <c r="G508" s="142" t="s">
        <v>5781</v>
      </c>
      <c r="H508" s="154" t="s">
        <v>3841</v>
      </c>
      <c r="I508" s="142" t="s">
        <v>460</v>
      </c>
      <c r="J508" s="141" t="s">
        <v>5783</v>
      </c>
      <c r="K508" s="141" t="s">
        <v>7449</v>
      </c>
      <c r="L508" s="141">
        <v>52114040</v>
      </c>
      <c r="M508" s="142" t="s">
        <v>3712</v>
      </c>
      <c r="N508" s="143">
        <v>46031</v>
      </c>
      <c r="O508" s="143">
        <v>46042</v>
      </c>
      <c r="P508" s="144">
        <v>12260000</v>
      </c>
      <c r="Q508" s="141"/>
      <c r="R508" s="141"/>
      <c r="S508" s="141"/>
      <c r="T508" s="141"/>
      <c r="U508" s="141"/>
      <c r="V508" s="172"/>
      <c r="W508" s="146"/>
      <c r="X508" s="146"/>
      <c r="Y508" s="146"/>
      <c r="Z508" s="146"/>
      <c r="AA508" s="146"/>
      <c r="AB508" s="146"/>
      <c r="AC508" s="146"/>
      <c r="AD508" s="146"/>
      <c r="AE508" s="146"/>
      <c r="AF508" s="146"/>
      <c r="AG508" s="146"/>
    </row>
    <row r="509" spans="1:33" ht="30" customHeight="1">
      <c r="A509" s="131" t="s">
        <v>4104</v>
      </c>
      <c r="B509" s="139">
        <v>2026</v>
      </c>
      <c r="C509" s="141" t="s">
        <v>5787</v>
      </c>
      <c r="D509" s="142" t="s">
        <v>125</v>
      </c>
      <c r="E509" s="141" t="s">
        <v>5788</v>
      </c>
      <c r="F509" s="141" t="s">
        <v>5789</v>
      </c>
      <c r="G509" s="142" t="s">
        <v>5792</v>
      </c>
      <c r="H509" s="154" t="s">
        <v>5793</v>
      </c>
      <c r="I509" s="142" t="s">
        <v>136</v>
      </c>
      <c r="J509" s="141" t="s">
        <v>5796</v>
      </c>
      <c r="K509" s="141" t="s">
        <v>7449</v>
      </c>
      <c r="L509" s="141">
        <v>1144066309</v>
      </c>
      <c r="M509" s="142" t="s">
        <v>1624</v>
      </c>
      <c r="N509" s="143">
        <v>46045</v>
      </c>
      <c r="O509" s="143">
        <v>46045</v>
      </c>
      <c r="P509" s="144">
        <v>63352000</v>
      </c>
      <c r="Q509" s="141" t="s">
        <v>289</v>
      </c>
      <c r="R509" s="143">
        <v>46071</v>
      </c>
      <c r="S509" s="141" t="s">
        <v>5803</v>
      </c>
      <c r="T509" s="141">
        <v>53115917</v>
      </c>
      <c r="U509" s="141">
        <v>3118532721</v>
      </c>
      <c r="V509" s="172" t="s">
        <v>5804</v>
      </c>
      <c r="W509" s="153"/>
      <c r="X509" s="146"/>
      <c r="Y509" s="146"/>
      <c r="Z509" s="146"/>
      <c r="AA509" s="146"/>
      <c r="AB509" s="146"/>
      <c r="AC509" s="146"/>
      <c r="AD509" s="146"/>
      <c r="AE509" s="146"/>
      <c r="AF509" s="146"/>
      <c r="AG509" s="146"/>
    </row>
    <row r="510" spans="1:33" ht="30" customHeight="1">
      <c r="A510" s="131" t="s">
        <v>4104</v>
      </c>
      <c r="B510" s="139">
        <v>2026</v>
      </c>
      <c r="C510" s="141" t="s">
        <v>5805</v>
      </c>
      <c r="D510" s="142" t="s">
        <v>125</v>
      </c>
      <c r="E510" s="141" t="s">
        <v>5806</v>
      </c>
      <c r="F510" s="141" t="s">
        <v>5807</v>
      </c>
      <c r="G510" s="142" t="s">
        <v>5810</v>
      </c>
      <c r="H510" s="154" t="s">
        <v>5811</v>
      </c>
      <c r="I510" s="142" t="s">
        <v>136</v>
      </c>
      <c r="J510" s="142" t="s">
        <v>5814</v>
      </c>
      <c r="K510" s="141" t="s">
        <v>7449</v>
      </c>
      <c r="L510" s="141">
        <v>80512697</v>
      </c>
      <c r="M510" s="142" t="s">
        <v>3712</v>
      </c>
      <c r="N510" s="143">
        <v>46041</v>
      </c>
      <c r="O510" s="143">
        <v>46042</v>
      </c>
      <c r="P510" s="144">
        <v>63352000</v>
      </c>
      <c r="Q510" s="141"/>
      <c r="R510" s="141"/>
      <c r="S510" s="141"/>
      <c r="T510" s="141"/>
      <c r="U510" s="141"/>
      <c r="V510" s="172"/>
      <c r="W510" s="146"/>
      <c r="X510" s="146"/>
      <c r="Y510" s="146"/>
      <c r="Z510" s="146"/>
      <c r="AA510" s="146"/>
      <c r="AB510" s="146"/>
      <c r="AC510" s="146"/>
      <c r="AD510" s="146"/>
      <c r="AE510" s="146"/>
      <c r="AF510" s="146"/>
      <c r="AG510" s="146"/>
    </row>
    <row r="511" spans="1:33" ht="30" customHeight="1">
      <c r="A511" s="131" t="s">
        <v>4104</v>
      </c>
      <c r="B511" s="139">
        <v>2026</v>
      </c>
      <c r="C511" s="141" t="s">
        <v>5820</v>
      </c>
      <c r="D511" s="142" t="s">
        <v>125</v>
      </c>
      <c r="E511" s="141" t="s">
        <v>5821</v>
      </c>
      <c r="F511" s="141" t="s">
        <v>5822</v>
      </c>
      <c r="G511" s="142" t="s">
        <v>5825</v>
      </c>
      <c r="H511" s="154" t="s">
        <v>5826</v>
      </c>
      <c r="I511" s="142" t="s">
        <v>136</v>
      </c>
      <c r="J511" s="141" t="s">
        <v>5829</v>
      </c>
      <c r="K511" s="141" t="s">
        <v>7449</v>
      </c>
      <c r="L511" s="141">
        <v>1022949089</v>
      </c>
      <c r="M511" s="142" t="s">
        <v>2984</v>
      </c>
      <c r="N511" s="143">
        <v>46041</v>
      </c>
      <c r="O511" s="143">
        <v>46041</v>
      </c>
      <c r="P511" s="144">
        <v>55020000</v>
      </c>
      <c r="Q511" s="141"/>
      <c r="R511" s="141"/>
      <c r="S511" s="141"/>
      <c r="T511" s="141"/>
      <c r="U511" s="141"/>
      <c r="V511" s="172"/>
      <c r="W511" s="146"/>
      <c r="X511" s="146"/>
      <c r="Y511" s="146"/>
      <c r="Z511" s="146"/>
      <c r="AA511" s="146"/>
      <c r="AB511" s="146"/>
      <c r="AC511" s="146"/>
      <c r="AD511" s="146"/>
      <c r="AE511" s="146"/>
      <c r="AF511" s="146"/>
      <c r="AG511" s="146"/>
    </row>
    <row r="512" spans="1:33" ht="30" customHeight="1">
      <c r="A512" s="131" t="s">
        <v>4104</v>
      </c>
      <c r="B512" s="139">
        <v>2026</v>
      </c>
      <c r="C512" s="141" t="s">
        <v>5834</v>
      </c>
      <c r="D512" s="142" t="s">
        <v>125</v>
      </c>
      <c r="E512" s="141" t="s">
        <v>2921</v>
      </c>
      <c r="F512" s="141" t="s">
        <v>5835</v>
      </c>
      <c r="G512" s="142" t="s">
        <v>5838</v>
      </c>
      <c r="H512" s="154" t="s">
        <v>2926</v>
      </c>
      <c r="I512" s="142" t="s">
        <v>136</v>
      </c>
      <c r="J512" s="142" t="s">
        <v>5840</v>
      </c>
      <c r="K512" s="141" t="s">
        <v>7449</v>
      </c>
      <c r="L512" s="141">
        <v>1019123423</v>
      </c>
      <c r="M512" s="142" t="s">
        <v>2932</v>
      </c>
      <c r="N512" s="143">
        <v>46035</v>
      </c>
      <c r="O512" s="143">
        <v>46044</v>
      </c>
      <c r="P512" s="144">
        <v>24520000</v>
      </c>
      <c r="Q512" s="141"/>
      <c r="R512" s="141"/>
      <c r="S512" s="141"/>
      <c r="T512" s="141"/>
      <c r="U512" s="141"/>
      <c r="V512" s="172"/>
      <c r="W512" s="146"/>
      <c r="X512" s="146"/>
      <c r="Y512" s="146"/>
      <c r="Z512" s="146"/>
      <c r="AA512" s="146"/>
      <c r="AB512" s="146"/>
      <c r="AC512" s="146"/>
      <c r="AD512" s="146"/>
      <c r="AE512" s="146"/>
      <c r="AF512" s="146"/>
      <c r="AG512" s="146"/>
    </row>
    <row r="513" spans="1:33" ht="30" customHeight="1">
      <c r="A513" s="131" t="s">
        <v>4104</v>
      </c>
      <c r="B513" s="139">
        <v>2026</v>
      </c>
      <c r="C513" s="141" t="s">
        <v>5844</v>
      </c>
      <c r="D513" s="142" t="s">
        <v>125</v>
      </c>
      <c r="E513" s="141" t="s">
        <v>2921</v>
      </c>
      <c r="F513" s="141" t="s">
        <v>5845</v>
      </c>
      <c r="G513" s="142" t="s">
        <v>5848</v>
      </c>
      <c r="H513" s="154" t="s">
        <v>2926</v>
      </c>
      <c r="I513" s="142" t="s">
        <v>136</v>
      </c>
      <c r="J513" s="141" t="s">
        <v>5850</v>
      </c>
      <c r="K513" s="141" t="s">
        <v>7449</v>
      </c>
      <c r="L513" s="141">
        <v>1014237086</v>
      </c>
      <c r="M513" s="142" t="s">
        <v>2932</v>
      </c>
      <c r="N513" s="143">
        <v>46035</v>
      </c>
      <c r="O513" s="143">
        <v>46051</v>
      </c>
      <c r="P513" s="144">
        <v>24520000</v>
      </c>
      <c r="Q513" s="141"/>
      <c r="R513" s="141"/>
      <c r="S513" s="141"/>
      <c r="T513" s="141"/>
      <c r="U513" s="141"/>
      <c r="V513" s="172"/>
      <c r="W513" s="146"/>
      <c r="X513" s="146"/>
      <c r="Y513" s="146"/>
      <c r="Z513" s="146"/>
      <c r="AA513" s="146"/>
      <c r="AB513" s="146"/>
      <c r="AC513" s="146"/>
      <c r="AD513" s="146"/>
      <c r="AE513" s="146"/>
      <c r="AF513" s="146"/>
      <c r="AG513" s="146"/>
    </row>
    <row r="514" spans="1:33" ht="30" customHeight="1">
      <c r="A514" s="131" t="s">
        <v>4104</v>
      </c>
      <c r="B514" s="139">
        <v>2026</v>
      </c>
      <c r="C514" s="141" t="s">
        <v>5853</v>
      </c>
      <c r="D514" s="142" t="s">
        <v>125</v>
      </c>
      <c r="E514" s="141" t="s">
        <v>1946</v>
      </c>
      <c r="F514" s="141" t="s">
        <v>5854</v>
      </c>
      <c r="G514" s="142" t="s">
        <v>5857</v>
      </c>
      <c r="H514" s="154" t="s">
        <v>1951</v>
      </c>
      <c r="I514" s="142" t="s">
        <v>460</v>
      </c>
      <c r="J514" s="141" t="s">
        <v>1954</v>
      </c>
      <c r="K514" s="141" t="s">
        <v>7449</v>
      </c>
      <c r="L514" s="141">
        <v>1320962</v>
      </c>
      <c r="M514" s="142" t="s">
        <v>1863</v>
      </c>
      <c r="N514" s="143">
        <v>46037</v>
      </c>
      <c r="O514" s="143">
        <v>46041</v>
      </c>
      <c r="P514" s="144">
        <v>24520000</v>
      </c>
      <c r="Q514" s="141"/>
      <c r="R514" s="141"/>
      <c r="S514" s="141"/>
      <c r="T514" s="141"/>
      <c r="U514" s="141"/>
      <c r="V514" s="172"/>
      <c r="W514" s="146"/>
      <c r="X514" s="146"/>
      <c r="Y514" s="146"/>
      <c r="Z514" s="146"/>
      <c r="AA514" s="146"/>
      <c r="AB514" s="146"/>
      <c r="AC514" s="146"/>
      <c r="AD514" s="146"/>
      <c r="AE514" s="146"/>
      <c r="AF514" s="146"/>
      <c r="AG514" s="146"/>
    </row>
    <row r="515" spans="1:33" ht="30" customHeight="1">
      <c r="A515" s="131" t="s">
        <v>4104</v>
      </c>
      <c r="B515" s="139">
        <v>2026</v>
      </c>
      <c r="C515" s="141" t="s">
        <v>5861</v>
      </c>
      <c r="D515" s="142" t="s">
        <v>125</v>
      </c>
      <c r="E515" s="141" t="s">
        <v>2864</v>
      </c>
      <c r="F515" s="141" t="s">
        <v>5862</v>
      </c>
      <c r="G515" s="142" t="s">
        <v>5865</v>
      </c>
      <c r="H515" s="154" t="s">
        <v>2869</v>
      </c>
      <c r="I515" s="142" t="s">
        <v>460</v>
      </c>
      <c r="J515" s="142" t="s">
        <v>5867</v>
      </c>
      <c r="K515" s="141" t="s">
        <v>7449</v>
      </c>
      <c r="L515" s="141">
        <v>51753520</v>
      </c>
      <c r="M515" s="142" t="s">
        <v>2859</v>
      </c>
      <c r="N515" s="143">
        <v>46035</v>
      </c>
      <c r="O515" s="143">
        <v>46041</v>
      </c>
      <c r="P515" s="144">
        <v>24520000</v>
      </c>
      <c r="Q515" s="141"/>
      <c r="R515" s="141"/>
      <c r="S515" s="141"/>
      <c r="T515" s="141"/>
      <c r="U515" s="141"/>
      <c r="V515" s="172"/>
      <c r="W515" s="146"/>
      <c r="X515" s="146"/>
      <c r="Y515" s="146"/>
      <c r="Z515" s="146"/>
      <c r="AA515" s="146"/>
      <c r="AB515" s="146"/>
      <c r="AC515" s="146"/>
      <c r="AD515" s="146"/>
      <c r="AE515" s="146"/>
      <c r="AF515" s="146"/>
      <c r="AG515" s="146"/>
    </row>
    <row r="516" spans="1:33" ht="30" customHeight="1">
      <c r="A516" s="131" t="s">
        <v>4104</v>
      </c>
      <c r="B516" s="139">
        <v>2026</v>
      </c>
      <c r="C516" s="141" t="s">
        <v>5872</v>
      </c>
      <c r="D516" s="142" t="s">
        <v>125</v>
      </c>
      <c r="E516" s="141" t="s">
        <v>2744</v>
      </c>
      <c r="F516" s="141" t="s">
        <v>5873</v>
      </c>
      <c r="G516" s="142" t="s">
        <v>5876</v>
      </c>
      <c r="H516" s="154" t="s">
        <v>2749</v>
      </c>
      <c r="I516" s="142" t="s">
        <v>460</v>
      </c>
      <c r="J516" s="142" t="s">
        <v>5878</v>
      </c>
      <c r="K516" s="141" t="s">
        <v>7449</v>
      </c>
      <c r="L516" s="141">
        <v>1031130161</v>
      </c>
      <c r="M516" s="142" t="s">
        <v>2740</v>
      </c>
      <c r="N516" s="143">
        <v>46032</v>
      </c>
      <c r="O516" s="143">
        <v>46044</v>
      </c>
      <c r="P516" s="144">
        <v>24520000</v>
      </c>
      <c r="Q516" s="141"/>
      <c r="R516" s="141"/>
      <c r="S516" s="141"/>
      <c r="T516" s="141"/>
      <c r="U516" s="141"/>
      <c r="V516" s="172"/>
      <c r="W516" s="146"/>
      <c r="X516" s="146"/>
      <c r="Y516" s="146"/>
      <c r="Z516" s="146"/>
      <c r="AA516" s="146"/>
      <c r="AB516" s="146"/>
      <c r="AC516" s="146"/>
      <c r="AD516" s="146"/>
      <c r="AE516" s="146"/>
      <c r="AF516" s="146"/>
      <c r="AG516" s="146"/>
    </row>
    <row r="517" spans="1:33" ht="30" customHeight="1">
      <c r="A517" s="131" t="s">
        <v>4104</v>
      </c>
      <c r="B517" s="139">
        <v>2026</v>
      </c>
      <c r="C517" s="141" t="s">
        <v>5882</v>
      </c>
      <c r="D517" s="142" t="s">
        <v>125</v>
      </c>
      <c r="E517" s="141" t="s">
        <v>2320</v>
      </c>
      <c r="F517" s="141" t="s">
        <v>5883</v>
      </c>
      <c r="G517" s="142" t="s">
        <v>5886</v>
      </c>
      <c r="H517" s="154" t="s">
        <v>2325</v>
      </c>
      <c r="I517" s="142" t="s">
        <v>136</v>
      </c>
      <c r="J517" s="141" t="s">
        <v>5888</v>
      </c>
      <c r="K517" s="141" t="s">
        <v>7449</v>
      </c>
      <c r="L517" s="141">
        <v>1022388441</v>
      </c>
      <c r="M517" s="142" t="s">
        <v>2233</v>
      </c>
      <c r="N517" s="143">
        <v>46036</v>
      </c>
      <c r="O517" s="143">
        <v>46041</v>
      </c>
      <c r="P517" s="144">
        <v>46432000</v>
      </c>
      <c r="Q517" s="141"/>
      <c r="R517" s="141"/>
      <c r="S517" s="141"/>
      <c r="T517" s="141"/>
      <c r="U517" s="141"/>
      <c r="V517" s="172"/>
      <c r="W517" s="146"/>
      <c r="X517" s="146"/>
      <c r="Y517" s="146"/>
      <c r="Z517" s="146"/>
      <c r="AA517" s="146"/>
      <c r="AB517" s="146"/>
      <c r="AC517" s="146"/>
      <c r="AD517" s="146"/>
      <c r="AE517" s="146"/>
      <c r="AF517" s="146"/>
      <c r="AG517" s="146"/>
    </row>
    <row r="518" spans="1:33" ht="30" customHeight="1">
      <c r="A518" s="131" t="s">
        <v>4104</v>
      </c>
      <c r="B518" s="139">
        <v>2026</v>
      </c>
      <c r="C518" s="141" t="s">
        <v>5893</v>
      </c>
      <c r="D518" s="142" t="s">
        <v>125</v>
      </c>
      <c r="E518" s="141" t="s">
        <v>5894</v>
      </c>
      <c r="F518" s="141" t="s">
        <v>5895</v>
      </c>
      <c r="G518" s="142" t="s">
        <v>5898</v>
      </c>
      <c r="H518" s="154" t="s">
        <v>5899</v>
      </c>
      <c r="I518" s="142" t="s">
        <v>136</v>
      </c>
      <c r="J518" s="142" t="s">
        <v>5902</v>
      </c>
      <c r="K518" s="141" t="s">
        <v>7449</v>
      </c>
      <c r="L518" s="141">
        <v>52217679</v>
      </c>
      <c r="M518" s="142" t="s">
        <v>4826</v>
      </c>
      <c r="N518" s="143">
        <v>46045</v>
      </c>
      <c r="O518" s="143">
        <v>46045</v>
      </c>
      <c r="P518" s="144">
        <v>46432000</v>
      </c>
      <c r="Q518" s="141"/>
      <c r="R518" s="141"/>
      <c r="S518" s="141"/>
      <c r="T518" s="141"/>
      <c r="U518" s="141"/>
      <c r="V518" s="172"/>
      <c r="W518" s="146"/>
      <c r="X518" s="146"/>
      <c r="Y518" s="146"/>
      <c r="Z518" s="146"/>
      <c r="AA518" s="146"/>
      <c r="AB518" s="146"/>
      <c r="AC518" s="146"/>
      <c r="AD518" s="146"/>
      <c r="AE518" s="146"/>
      <c r="AF518" s="146"/>
      <c r="AG518" s="146"/>
    </row>
    <row r="519" spans="1:33" ht="30" customHeight="1">
      <c r="A519" s="131" t="s">
        <v>4104</v>
      </c>
      <c r="B519" s="139">
        <v>2026</v>
      </c>
      <c r="C519" s="141" t="s">
        <v>5907</v>
      </c>
      <c r="D519" s="142" t="s">
        <v>125</v>
      </c>
      <c r="E519" s="141" t="s">
        <v>3740</v>
      </c>
      <c r="F519" s="141" t="s">
        <v>5908</v>
      </c>
      <c r="G519" s="142" t="s">
        <v>5911</v>
      </c>
      <c r="H519" s="154" t="s">
        <v>3745</v>
      </c>
      <c r="I519" s="142" t="s">
        <v>460</v>
      </c>
      <c r="J519" s="142" t="s">
        <v>5913</v>
      </c>
      <c r="K519" s="141" t="s">
        <v>7449</v>
      </c>
      <c r="L519" s="141">
        <v>1026576747</v>
      </c>
      <c r="M519" s="142" t="s">
        <v>3712</v>
      </c>
      <c r="N519" s="143">
        <v>46031</v>
      </c>
      <c r="O519" s="143">
        <v>46051</v>
      </c>
      <c r="P519" s="144">
        <v>17000000</v>
      </c>
      <c r="Q519" s="141"/>
      <c r="R519" s="141"/>
      <c r="S519" s="141"/>
      <c r="T519" s="141"/>
      <c r="U519" s="141"/>
      <c r="V519" s="172"/>
      <c r="W519" s="146"/>
      <c r="X519" s="146"/>
      <c r="Y519" s="146"/>
      <c r="Z519" s="146"/>
      <c r="AA519" s="146"/>
      <c r="AB519" s="146"/>
      <c r="AC519" s="146"/>
      <c r="AD519" s="146"/>
      <c r="AE519" s="146"/>
      <c r="AF519" s="146"/>
      <c r="AG519" s="146"/>
    </row>
    <row r="520" spans="1:33" ht="30" customHeight="1">
      <c r="A520" s="131" t="s">
        <v>4104</v>
      </c>
      <c r="B520" s="139">
        <v>2026</v>
      </c>
      <c r="C520" s="141" t="s">
        <v>5916</v>
      </c>
      <c r="D520" s="142" t="s">
        <v>125</v>
      </c>
      <c r="E520" s="141" t="s">
        <v>4909</v>
      </c>
      <c r="F520" s="141" t="s">
        <v>5917</v>
      </c>
      <c r="G520" s="142" t="s">
        <v>5920</v>
      </c>
      <c r="H520" s="154" t="s">
        <v>4914</v>
      </c>
      <c r="I520" s="142" t="s">
        <v>136</v>
      </c>
      <c r="J520" s="142" t="s">
        <v>5922</v>
      </c>
      <c r="K520" s="141" t="s">
        <v>7449</v>
      </c>
      <c r="L520" s="141">
        <v>1019067624</v>
      </c>
      <c r="M520" s="142" t="s">
        <v>4826</v>
      </c>
      <c r="N520" s="143">
        <v>46039</v>
      </c>
      <c r="O520" s="143">
        <v>46041</v>
      </c>
      <c r="P520" s="144">
        <v>46432000</v>
      </c>
      <c r="Q520" s="141"/>
      <c r="R520" s="141"/>
      <c r="S520" s="141"/>
      <c r="T520" s="141"/>
      <c r="U520" s="141"/>
      <c r="V520" s="172"/>
      <c r="W520" s="146"/>
      <c r="X520" s="146"/>
      <c r="Y520" s="146"/>
      <c r="Z520" s="146"/>
      <c r="AA520" s="146"/>
      <c r="AB520" s="146"/>
      <c r="AC520" s="146"/>
      <c r="AD520" s="146"/>
      <c r="AE520" s="146"/>
      <c r="AF520" s="146"/>
      <c r="AG520" s="146"/>
    </row>
    <row r="521" spans="1:33" ht="30" customHeight="1">
      <c r="A521" s="131" t="s">
        <v>4104</v>
      </c>
      <c r="B521" s="139">
        <v>2026</v>
      </c>
      <c r="C521" s="141" t="s">
        <v>5925</v>
      </c>
      <c r="D521" s="142" t="s">
        <v>125</v>
      </c>
      <c r="E521" s="141" t="s">
        <v>4909</v>
      </c>
      <c r="F521" s="141" t="s">
        <v>5926</v>
      </c>
      <c r="G521" s="142" t="s">
        <v>7460</v>
      </c>
      <c r="H521" s="154" t="s">
        <v>4914</v>
      </c>
      <c r="I521" s="142" t="s">
        <v>136</v>
      </c>
      <c r="J521" s="141" t="s">
        <v>5931</v>
      </c>
      <c r="K521" s="141" t="s">
        <v>7449</v>
      </c>
      <c r="L521" s="141">
        <v>52508285</v>
      </c>
      <c r="M521" s="142" t="s">
        <v>4826</v>
      </c>
      <c r="N521" s="143">
        <v>46039</v>
      </c>
      <c r="O521" s="143">
        <v>46051</v>
      </c>
      <c r="P521" s="144">
        <v>46432000</v>
      </c>
      <c r="Q521" s="141"/>
      <c r="R521" s="141"/>
      <c r="S521" s="141"/>
      <c r="T521" s="141"/>
      <c r="U521" s="141"/>
      <c r="V521" s="172"/>
      <c r="W521" s="146"/>
      <c r="X521" s="146"/>
      <c r="Y521" s="146"/>
      <c r="Z521" s="146"/>
      <c r="AA521" s="146"/>
      <c r="AB521" s="146"/>
      <c r="AC521" s="146"/>
      <c r="AD521" s="146"/>
      <c r="AE521" s="146"/>
      <c r="AF521" s="146"/>
      <c r="AG521" s="146"/>
    </row>
    <row r="522" spans="1:33" ht="30" customHeight="1">
      <c r="A522" s="131" t="s">
        <v>4104</v>
      </c>
      <c r="B522" s="139">
        <v>2026</v>
      </c>
      <c r="C522" s="141" t="s">
        <v>5934</v>
      </c>
      <c r="D522" s="142" t="s">
        <v>125</v>
      </c>
      <c r="E522" s="141" t="s">
        <v>5935</v>
      </c>
      <c r="F522" s="141" t="s">
        <v>5936</v>
      </c>
      <c r="G522" s="142" t="s">
        <v>5939</v>
      </c>
      <c r="H522" s="154" t="s">
        <v>5940</v>
      </c>
      <c r="I522" s="142" t="s">
        <v>136</v>
      </c>
      <c r="J522" s="141" t="s">
        <v>5943</v>
      </c>
      <c r="K522" s="141" t="s">
        <v>7449</v>
      </c>
      <c r="L522" s="141">
        <v>1019009033</v>
      </c>
      <c r="M522" s="142" t="s">
        <v>4826</v>
      </c>
      <c r="N522" s="143">
        <v>46041</v>
      </c>
      <c r="O522" s="143">
        <v>46042</v>
      </c>
      <c r="P522" s="144">
        <v>46432000</v>
      </c>
      <c r="Q522" s="141"/>
      <c r="R522" s="141"/>
      <c r="S522" s="141"/>
      <c r="T522" s="141"/>
      <c r="U522" s="141"/>
      <c r="V522" s="172"/>
      <c r="W522" s="146"/>
      <c r="X522" s="146"/>
      <c r="Y522" s="146"/>
      <c r="Z522" s="146"/>
      <c r="AA522" s="146"/>
      <c r="AB522" s="146"/>
      <c r="AC522" s="146"/>
      <c r="AD522" s="146"/>
      <c r="AE522" s="146"/>
      <c r="AF522" s="146"/>
      <c r="AG522" s="146"/>
    </row>
    <row r="523" spans="1:33" ht="30" customHeight="1">
      <c r="A523" s="131" t="s">
        <v>4104</v>
      </c>
      <c r="B523" s="139">
        <v>2026</v>
      </c>
      <c r="C523" s="141" t="s">
        <v>5947</v>
      </c>
      <c r="D523" s="142" t="s">
        <v>125</v>
      </c>
      <c r="E523" s="141" t="s">
        <v>1677</v>
      </c>
      <c r="F523" s="141" t="s">
        <v>5948</v>
      </c>
      <c r="G523" s="142" t="s">
        <v>5951</v>
      </c>
      <c r="H523" s="148" t="s">
        <v>1682</v>
      </c>
      <c r="I523" s="142" t="s">
        <v>136</v>
      </c>
      <c r="J523" s="142" t="s">
        <v>5953</v>
      </c>
      <c r="K523" s="141" t="s">
        <v>7449</v>
      </c>
      <c r="L523" s="141">
        <v>79954201</v>
      </c>
      <c r="M523" s="142" t="s">
        <v>1624</v>
      </c>
      <c r="N523" s="143">
        <v>46036</v>
      </c>
      <c r="O523" s="143">
        <v>46042</v>
      </c>
      <c r="P523" s="144">
        <v>63352000</v>
      </c>
      <c r="Q523" s="141"/>
      <c r="R523" s="141"/>
      <c r="S523" s="141"/>
      <c r="T523" s="141"/>
      <c r="U523" s="141"/>
      <c r="V523" s="172"/>
      <c r="W523" s="146"/>
      <c r="X523" s="146"/>
      <c r="Y523" s="146"/>
      <c r="Z523" s="146"/>
      <c r="AA523" s="146"/>
      <c r="AB523" s="146"/>
      <c r="AC523" s="146"/>
      <c r="AD523" s="146"/>
      <c r="AE523" s="146"/>
      <c r="AF523" s="146"/>
      <c r="AG523" s="146"/>
    </row>
    <row r="524" spans="1:33" ht="30" customHeight="1">
      <c r="A524" s="131" t="s">
        <v>4104</v>
      </c>
      <c r="B524" s="139">
        <v>2026</v>
      </c>
      <c r="C524" s="141" t="s">
        <v>5956</v>
      </c>
      <c r="D524" s="142" t="s">
        <v>125</v>
      </c>
      <c r="E524" s="141" t="s">
        <v>5957</v>
      </c>
      <c r="F524" s="141" t="s">
        <v>5958</v>
      </c>
      <c r="G524" s="142" t="s">
        <v>5961</v>
      </c>
      <c r="H524" s="154" t="s">
        <v>5962</v>
      </c>
      <c r="I524" s="142" t="s">
        <v>136</v>
      </c>
      <c r="J524" s="141" t="s">
        <v>5966</v>
      </c>
      <c r="K524" s="141" t="s">
        <v>7449</v>
      </c>
      <c r="L524" s="141">
        <v>52225347</v>
      </c>
      <c r="M524" s="142" t="s">
        <v>1360</v>
      </c>
      <c r="N524" s="143">
        <v>46048</v>
      </c>
      <c r="O524" s="143">
        <v>46049</v>
      </c>
      <c r="P524" s="144">
        <v>63352000</v>
      </c>
      <c r="Q524" s="141"/>
      <c r="R524" s="141"/>
      <c r="S524" s="141"/>
      <c r="T524" s="141"/>
      <c r="U524" s="141"/>
      <c r="V524" s="172"/>
      <c r="W524" s="146"/>
      <c r="X524" s="146"/>
      <c r="Y524" s="146"/>
      <c r="Z524" s="146"/>
      <c r="AA524" s="146"/>
      <c r="AB524" s="146"/>
      <c r="AC524" s="146"/>
      <c r="AD524" s="146"/>
      <c r="AE524" s="146"/>
      <c r="AF524" s="146"/>
      <c r="AG524" s="146"/>
    </row>
    <row r="525" spans="1:33" ht="30" customHeight="1">
      <c r="A525" s="131" t="s">
        <v>4104</v>
      </c>
      <c r="B525" s="139">
        <v>2026</v>
      </c>
      <c r="C525" s="141" t="s">
        <v>5972</v>
      </c>
      <c r="D525" s="142" t="s">
        <v>125</v>
      </c>
      <c r="E525" s="141" t="s">
        <v>3740</v>
      </c>
      <c r="F525" s="141" t="s">
        <v>5973</v>
      </c>
      <c r="G525" s="142" t="s">
        <v>5976</v>
      </c>
      <c r="H525" s="154" t="s">
        <v>3745</v>
      </c>
      <c r="I525" s="142" t="s">
        <v>460</v>
      </c>
      <c r="J525" s="142" t="s">
        <v>5978</v>
      </c>
      <c r="K525" s="141" t="s">
        <v>7449</v>
      </c>
      <c r="L525" s="141">
        <v>52584801</v>
      </c>
      <c r="M525" s="142" t="s">
        <v>3712</v>
      </c>
      <c r="N525" s="143">
        <v>46031</v>
      </c>
      <c r="O525" s="143">
        <v>46049</v>
      </c>
      <c r="P525" s="144">
        <v>17000000</v>
      </c>
      <c r="Q525" s="141"/>
      <c r="R525" s="141"/>
      <c r="S525" s="141"/>
      <c r="T525" s="141"/>
      <c r="U525" s="141"/>
      <c r="V525" s="172"/>
      <c r="W525" s="146"/>
      <c r="X525" s="146"/>
      <c r="Y525" s="146"/>
      <c r="Z525" s="146"/>
      <c r="AA525" s="146"/>
      <c r="AB525" s="146"/>
      <c r="AC525" s="146"/>
      <c r="AD525" s="146"/>
      <c r="AE525" s="146"/>
      <c r="AF525" s="146"/>
      <c r="AG525" s="146"/>
    </row>
    <row r="526" spans="1:33" ht="30" customHeight="1">
      <c r="A526" s="131" t="s">
        <v>4104</v>
      </c>
      <c r="B526" s="139">
        <v>2026</v>
      </c>
      <c r="C526" s="141" t="s">
        <v>5981</v>
      </c>
      <c r="D526" s="142" t="s">
        <v>125</v>
      </c>
      <c r="E526" s="141" t="s">
        <v>3740</v>
      </c>
      <c r="F526" s="141" t="s">
        <v>5982</v>
      </c>
      <c r="G526" s="142" t="s">
        <v>5985</v>
      </c>
      <c r="H526" s="154" t="s">
        <v>3745</v>
      </c>
      <c r="I526" s="142" t="s">
        <v>460</v>
      </c>
      <c r="J526" s="142" t="s">
        <v>5913</v>
      </c>
      <c r="K526" s="141" t="s">
        <v>7449</v>
      </c>
      <c r="L526" s="141">
        <v>80256828</v>
      </c>
      <c r="M526" s="142" t="s">
        <v>3712</v>
      </c>
      <c r="N526" s="143">
        <v>46031</v>
      </c>
      <c r="O526" s="143">
        <v>46052</v>
      </c>
      <c r="P526" s="144">
        <v>17000000</v>
      </c>
      <c r="Q526" s="141"/>
      <c r="R526" s="141"/>
      <c r="S526" s="141"/>
      <c r="T526" s="141"/>
      <c r="U526" s="141"/>
      <c r="V526" s="172"/>
      <c r="W526" s="146"/>
      <c r="X526" s="146"/>
      <c r="Y526" s="146"/>
      <c r="Z526" s="146"/>
      <c r="AA526" s="146"/>
      <c r="AB526" s="146"/>
      <c r="AC526" s="146"/>
      <c r="AD526" s="146"/>
      <c r="AE526" s="146"/>
      <c r="AF526" s="146"/>
      <c r="AG526" s="146"/>
    </row>
    <row r="527" spans="1:33" ht="30" customHeight="1">
      <c r="A527" s="131" t="s">
        <v>4104</v>
      </c>
      <c r="B527" s="139">
        <v>2026</v>
      </c>
      <c r="C527" s="141" t="s">
        <v>5990</v>
      </c>
      <c r="D527" s="142" t="s">
        <v>125</v>
      </c>
      <c r="E527" s="141" t="s">
        <v>2921</v>
      </c>
      <c r="F527" s="141" t="s">
        <v>5991</v>
      </c>
      <c r="G527" s="142" t="s">
        <v>5994</v>
      </c>
      <c r="H527" s="154" t="s">
        <v>2926</v>
      </c>
      <c r="I527" s="142" t="s">
        <v>460</v>
      </c>
      <c r="J527" s="142" t="s">
        <v>5996</v>
      </c>
      <c r="K527" s="141" t="s">
        <v>7449</v>
      </c>
      <c r="L527" s="141">
        <v>1000372060</v>
      </c>
      <c r="M527" s="142" t="s">
        <v>2932</v>
      </c>
      <c r="N527" s="143">
        <v>46035</v>
      </c>
      <c r="O527" s="143">
        <v>46041</v>
      </c>
      <c r="P527" s="144">
        <v>24520000</v>
      </c>
      <c r="Q527" s="141"/>
      <c r="R527" s="141"/>
      <c r="S527" s="141"/>
      <c r="T527" s="141"/>
      <c r="U527" s="141"/>
      <c r="V527" s="172"/>
      <c r="W527" s="146"/>
      <c r="X527" s="146"/>
      <c r="Y527" s="146"/>
      <c r="Z527" s="146"/>
      <c r="AA527" s="146"/>
      <c r="AB527" s="146"/>
      <c r="AC527" s="146"/>
      <c r="AD527" s="146"/>
      <c r="AE527" s="146"/>
      <c r="AF527" s="146"/>
      <c r="AG527" s="146"/>
    </row>
    <row r="528" spans="1:33" ht="30" customHeight="1">
      <c r="A528" s="131" t="s">
        <v>4104</v>
      </c>
      <c r="B528" s="139">
        <v>2026</v>
      </c>
      <c r="C528" s="141" t="s">
        <v>5999</v>
      </c>
      <c r="D528" s="142" t="s">
        <v>125</v>
      </c>
      <c r="E528" s="141" t="s">
        <v>2448</v>
      </c>
      <c r="F528" s="141" t="s">
        <v>6000</v>
      </c>
      <c r="G528" s="142" t="s">
        <v>6003</v>
      </c>
      <c r="H528" s="154" t="s">
        <v>2453</v>
      </c>
      <c r="I528" s="142" t="s">
        <v>460</v>
      </c>
      <c r="J528" s="141" t="s">
        <v>6005</v>
      </c>
      <c r="K528" s="141" t="s">
        <v>7449</v>
      </c>
      <c r="L528" s="141">
        <v>1014297344</v>
      </c>
      <c r="M528" s="142" t="s">
        <v>2220</v>
      </c>
      <c r="N528" s="143">
        <v>46032</v>
      </c>
      <c r="O528" s="143">
        <v>46045</v>
      </c>
      <c r="P528" s="144">
        <v>24520000</v>
      </c>
      <c r="Q528" s="141"/>
      <c r="R528" s="141"/>
      <c r="S528" s="141"/>
      <c r="T528" s="141"/>
      <c r="U528" s="141"/>
      <c r="V528" s="172"/>
      <c r="W528" s="146"/>
      <c r="X528" s="146"/>
      <c r="Y528" s="146"/>
      <c r="Z528" s="146"/>
      <c r="AA528" s="146"/>
      <c r="AB528" s="146"/>
      <c r="AC528" s="146"/>
      <c r="AD528" s="146"/>
      <c r="AE528" s="146"/>
      <c r="AF528" s="146"/>
      <c r="AG528" s="146"/>
    </row>
    <row r="529" spans="1:33" ht="30" customHeight="1">
      <c r="A529" s="131" t="s">
        <v>4104</v>
      </c>
      <c r="B529" s="139">
        <v>2026</v>
      </c>
      <c r="C529" s="141" t="s">
        <v>6008</v>
      </c>
      <c r="D529" s="142" t="s">
        <v>125</v>
      </c>
      <c r="E529" s="141" t="s">
        <v>2171</v>
      </c>
      <c r="F529" s="141" t="s">
        <v>6009</v>
      </c>
      <c r="G529" s="142" t="s">
        <v>6012</v>
      </c>
      <c r="H529" s="154" t="s">
        <v>2176</v>
      </c>
      <c r="I529" s="142" t="s">
        <v>136</v>
      </c>
      <c r="J529" s="141" t="s">
        <v>6014</v>
      </c>
      <c r="K529" s="141" t="s">
        <v>7449</v>
      </c>
      <c r="L529" s="141">
        <v>1032431652</v>
      </c>
      <c r="M529" s="142" t="s">
        <v>2182</v>
      </c>
      <c r="N529" s="143">
        <v>46030</v>
      </c>
      <c r="O529" s="143">
        <v>46045</v>
      </c>
      <c r="P529" s="144">
        <v>63352000</v>
      </c>
      <c r="Q529" s="141"/>
      <c r="R529" s="141"/>
      <c r="S529" s="141"/>
      <c r="T529" s="141"/>
      <c r="U529" s="141"/>
      <c r="V529" s="172"/>
      <c r="W529" s="146"/>
      <c r="X529" s="146"/>
      <c r="Y529" s="146"/>
      <c r="Z529" s="146"/>
      <c r="AA529" s="146"/>
      <c r="AB529" s="146"/>
      <c r="AC529" s="146"/>
      <c r="AD529" s="146"/>
      <c r="AE529" s="146"/>
      <c r="AF529" s="146"/>
      <c r="AG529" s="146"/>
    </row>
    <row r="530" spans="1:33" ht="30" customHeight="1">
      <c r="A530" s="131" t="s">
        <v>4104</v>
      </c>
      <c r="B530" s="139">
        <v>2026</v>
      </c>
      <c r="C530" s="141" t="s">
        <v>6017</v>
      </c>
      <c r="D530" s="150" t="s">
        <v>1112</v>
      </c>
      <c r="E530" s="141" t="s">
        <v>3740</v>
      </c>
      <c r="F530" s="141" t="s">
        <v>6018</v>
      </c>
      <c r="G530" s="142" t="s">
        <v>6021</v>
      </c>
      <c r="H530" s="154" t="s">
        <v>3745</v>
      </c>
      <c r="I530" s="142" t="s">
        <v>460</v>
      </c>
      <c r="J530" s="142" t="s">
        <v>6023</v>
      </c>
      <c r="K530" s="141" t="s">
        <v>7449</v>
      </c>
      <c r="L530" s="141">
        <v>35422275</v>
      </c>
      <c r="M530" s="142">
        <v>0</v>
      </c>
      <c r="N530" s="143">
        <v>46031</v>
      </c>
      <c r="O530" s="143">
        <v>46043</v>
      </c>
      <c r="P530" s="144">
        <v>17000000</v>
      </c>
      <c r="Q530" s="141"/>
      <c r="R530" s="141"/>
      <c r="S530" s="141"/>
      <c r="T530" s="141"/>
      <c r="U530" s="141"/>
      <c r="V530" s="172"/>
      <c r="W530" s="146" t="s">
        <v>6027</v>
      </c>
      <c r="X530" s="146"/>
      <c r="Y530" s="146"/>
      <c r="Z530" s="146"/>
      <c r="AA530" s="146"/>
      <c r="AB530" s="146"/>
      <c r="AC530" s="146"/>
      <c r="AD530" s="146"/>
      <c r="AE530" s="146"/>
      <c r="AF530" s="146"/>
      <c r="AG530" s="146"/>
    </row>
    <row r="531" spans="1:33" ht="30" customHeight="1">
      <c r="A531" s="131" t="s">
        <v>4104</v>
      </c>
      <c r="B531" s="139">
        <v>2026</v>
      </c>
      <c r="C531" s="141" t="s">
        <v>6028</v>
      </c>
      <c r="D531" s="142" t="s">
        <v>125</v>
      </c>
      <c r="E531" s="141" t="s">
        <v>2305</v>
      </c>
      <c r="F531" s="141" t="s">
        <v>6029</v>
      </c>
      <c r="G531" s="142" t="s">
        <v>6032</v>
      </c>
      <c r="H531" s="154" t="s">
        <v>2310</v>
      </c>
      <c r="I531" s="142" t="s">
        <v>136</v>
      </c>
      <c r="J531" s="141" t="s">
        <v>2313</v>
      </c>
      <c r="K531" s="141" t="s">
        <v>7449</v>
      </c>
      <c r="L531" s="141">
        <v>1026597552</v>
      </c>
      <c r="M531" s="142" t="s">
        <v>2220</v>
      </c>
      <c r="N531" s="143">
        <v>46036</v>
      </c>
      <c r="O531" s="143">
        <v>46037</v>
      </c>
      <c r="P531" s="144">
        <v>63352000</v>
      </c>
      <c r="Q531" s="141"/>
      <c r="R531" s="141"/>
      <c r="S531" s="141"/>
      <c r="T531" s="141"/>
      <c r="U531" s="141"/>
      <c r="V531" s="172"/>
      <c r="W531" s="146"/>
      <c r="X531" s="146"/>
      <c r="Y531" s="146"/>
      <c r="Z531" s="146"/>
      <c r="AA531" s="146"/>
      <c r="AB531" s="146"/>
      <c r="AC531" s="146"/>
      <c r="AD531" s="146"/>
      <c r="AE531" s="146"/>
      <c r="AF531" s="146"/>
      <c r="AG531" s="146"/>
    </row>
    <row r="532" spans="1:33" ht="30" customHeight="1">
      <c r="A532" s="131" t="s">
        <v>4104</v>
      </c>
      <c r="B532" s="139">
        <v>2026</v>
      </c>
      <c r="C532" s="141" t="s">
        <v>6038</v>
      </c>
      <c r="D532" s="142" t="s">
        <v>125</v>
      </c>
      <c r="E532" s="141" t="s">
        <v>6039</v>
      </c>
      <c r="F532" s="141" t="s">
        <v>6040</v>
      </c>
      <c r="G532" s="142" t="s">
        <v>6043</v>
      </c>
      <c r="H532" s="154" t="s">
        <v>6044</v>
      </c>
      <c r="I532" s="142" t="s">
        <v>136</v>
      </c>
      <c r="J532" s="142" t="s">
        <v>6047</v>
      </c>
      <c r="K532" s="141" t="s">
        <v>7449</v>
      </c>
      <c r="L532" s="141">
        <v>80194837</v>
      </c>
      <c r="M532" s="142" t="s">
        <v>4826</v>
      </c>
      <c r="N532" s="143">
        <v>46037</v>
      </c>
      <c r="O532" s="143">
        <v>46038</v>
      </c>
      <c r="P532" s="144">
        <v>63352000</v>
      </c>
      <c r="Q532" s="141"/>
      <c r="R532" s="141"/>
      <c r="S532" s="141"/>
      <c r="T532" s="141"/>
      <c r="U532" s="141"/>
      <c r="V532" s="172"/>
      <c r="W532" s="146"/>
      <c r="X532" s="146"/>
      <c r="Y532" s="146"/>
      <c r="Z532" s="146"/>
      <c r="AA532" s="146"/>
      <c r="AB532" s="146"/>
      <c r="AC532" s="146"/>
      <c r="AD532" s="146"/>
      <c r="AE532" s="146"/>
      <c r="AF532" s="146"/>
      <c r="AG532" s="146"/>
    </row>
    <row r="533" spans="1:33" ht="30" customHeight="1">
      <c r="A533" s="131" t="s">
        <v>4104</v>
      </c>
      <c r="B533" s="139">
        <v>2026</v>
      </c>
      <c r="C533" s="141" t="s">
        <v>6051</v>
      </c>
      <c r="D533" s="142" t="s">
        <v>125</v>
      </c>
      <c r="E533" s="141" t="s">
        <v>6052</v>
      </c>
      <c r="F533" s="141" t="s">
        <v>6053</v>
      </c>
      <c r="G533" s="142" t="s">
        <v>6056</v>
      </c>
      <c r="H533" s="154" t="s">
        <v>6057</v>
      </c>
      <c r="I533" s="142" t="s">
        <v>136</v>
      </c>
      <c r="J533" s="141" t="s">
        <v>6060</v>
      </c>
      <c r="K533" s="141" t="s">
        <v>7449</v>
      </c>
      <c r="L533" s="141">
        <v>52371623</v>
      </c>
      <c r="M533" s="141" t="s">
        <v>145</v>
      </c>
      <c r="N533" s="143">
        <v>46039</v>
      </c>
      <c r="O533" s="143">
        <v>46041</v>
      </c>
      <c r="P533" s="144">
        <v>117832000</v>
      </c>
      <c r="Q533" s="141"/>
      <c r="R533" s="141"/>
      <c r="S533" s="141"/>
      <c r="T533" s="141"/>
      <c r="U533" s="141"/>
      <c r="V533" s="172"/>
      <c r="W533" s="146"/>
      <c r="X533" s="146"/>
      <c r="Y533" s="146"/>
      <c r="Z533" s="146"/>
      <c r="AA533" s="146"/>
      <c r="AB533" s="146"/>
      <c r="AC533" s="146"/>
      <c r="AD533" s="146"/>
      <c r="AE533" s="146"/>
      <c r="AF533" s="146"/>
      <c r="AG533" s="146"/>
    </row>
    <row r="534" spans="1:33" ht="30" customHeight="1">
      <c r="A534" s="131" t="s">
        <v>4104</v>
      </c>
      <c r="B534" s="139">
        <v>2026</v>
      </c>
      <c r="C534" s="141" t="s">
        <v>6065</v>
      </c>
      <c r="D534" s="142" t="s">
        <v>125</v>
      </c>
      <c r="E534" s="141" t="s">
        <v>6066</v>
      </c>
      <c r="F534" s="141" t="s">
        <v>6067</v>
      </c>
      <c r="G534" s="142" t="s">
        <v>6070</v>
      </c>
      <c r="H534" s="154" t="s">
        <v>6071</v>
      </c>
      <c r="I534" s="142" t="s">
        <v>136</v>
      </c>
      <c r="J534" s="141" t="s">
        <v>6074</v>
      </c>
      <c r="K534" s="141" t="s">
        <v>7449</v>
      </c>
      <c r="L534" s="141">
        <v>80091148</v>
      </c>
      <c r="M534" s="142" t="s">
        <v>4826</v>
      </c>
      <c r="N534" s="143">
        <v>46038</v>
      </c>
      <c r="O534" s="143">
        <v>46038</v>
      </c>
      <c r="P534" s="144">
        <v>31676000</v>
      </c>
      <c r="Q534" s="141"/>
      <c r="R534" s="141"/>
      <c r="S534" s="141"/>
      <c r="T534" s="141"/>
      <c r="U534" s="141"/>
      <c r="V534" s="172"/>
      <c r="W534" s="146"/>
      <c r="X534" s="146"/>
      <c r="Y534" s="146"/>
      <c r="Z534" s="146"/>
      <c r="AA534" s="146"/>
      <c r="AB534" s="146"/>
      <c r="AC534" s="146"/>
      <c r="AD534" s="146"/>
      <c r="AE534" s="146"/>
      <c r="AF534" s="146"/>
      <c r="AG534" s="146"/>
    </row>
    <row r="535" spans="1:33" ht="30" customHeight="1">
      <c r="A535" s="131" t="s">
        <v>4104</v>
      </c>
      <c r="B535" s="139">
        <v>2026</v>
      </c>
      <c r="C535" s="141" t="s">
        <v>6077</v>
      </c>
      <c r="D535" s="142" t="s">
        <v>125</v>
      </c>
      <c r="E535" s="141" t="s">
        <v>389</v>
      </c>
      <c r="F535" s="141" t="s">
        <v>6078</v>
      </c>
      <c r="G535" s="142" t="s">
        <v>6081</v>
      </c>
      <c r="H535" s="154" t="s">
        <v>394</v>
      </c>
      <c r="I535" s="142" t="s">
        <v>136</v>
      </c>
      <c r="J535" s="141" t="s">
        <v>397</v>
      </c>
      <c r="K535" s="141" t="s">
        <v>7449</v>
      </c>
      <c r="L535" s="141">
        <v>1015476653</v>
      </c>
      <c r="M535" s="142" t="s">
        <v>400</v>
      </c>
      <c r="N535" s="143">
        <v>46029</v>
      </c>
      <c r="O535" s="143">
        <v>46048</v>
      </c>
      <c r="P535" s="144">
        <v>63844000</v>
      </c>
      <c r="Q535" s="141"/>
      <c r="R535" s="141"/>
      <c r="S535" s="141"/>
      <c r="T535" s="141"/>
      <c r="U535" s="141"/>
      <c r="V535" s="172"/>
      <c r="W535" s="146"/>
      <c r="X535" s="146"/>
      <c r="Y535" s="146"/>
      <c r="Z535" s="146"/>
      <c r="AA535" s="146"/>
      <c r="AB535" s="146"/>
      <c r="AC535" s="146"/>
      <c r="AD535" s="146"/>
      <c r="AE535" s="146"/>
      <c r="AF535" s="146"/>
      <c r="AG535" s="146"/>
    </row>
    <row r="536" spans="1:33" ht="30" customHeight="1">
      <c r="A536" s="131" t="s">
        <v>4104</v>
      </c>
      <c r="B536" s="139">
        <v>2026</v>
      </c>
      <c r="C536" s="141" t="s">
        <v>6085</v>
      </c>
      <c r="D536" s="142" t="s">
        <v>125</v>
      </c>
      <c r="E536" s="141" t="s">
        <v>209</v>
      </c>
      <c r="F536" s="141" t="s">
        <v>6086</v>
      </c>
      <c r="G536" s="142" t="s">
        <v>6089</v>
      </c>
      <c r="H536" s="154" t="s">
        <v>214</v>
      </c>
      <c r="I536" s="142" t="s">
        <v>136</v>
      </c>
      <c r="J536" s="141" t="s">
        <v>217</v>
      </c>
      <c r="K536" s="141" t="s">
        <v>7449</v>
      </c>
      <c r="L536" s="141">
        <v>53012745</v>
      </c>
      <c r="M536" s="142" t="s">
        <v>130</v>
      </c>
      <c r="N536" s="143">
        <v>46029</v>
      </c>
      <c r="O536" s="143">
        <v>46045</v>
      </c>
      <c r="P536" s="144">
        <v>87109000</v>
      </c>
      <c r="Q536" s="141"/>
      <c r="R536" s="141"/>
      <c r="S536" s="141"/>
      <c r="T536" s="141"/>
      <c r="U536" s="141"/>
      <c r="V536" s="172"/>
      <c r="W536" s="146"/>
      <c r="X536" s="146"/>
      <c r="Y536" s="146"/>
      <c r="Z536" s="146"/>
      <c r="AA536" s="146"/>
      <c r="AB536" s="146"/>
      <c r="AC536" s="146"/>
      <c r="AD536" s="146"/>
      <c r="AE536" s="146"/>
      <c r="AF536" s="146"/>
      <c r="AG536" s="146"/>
    </row>
    <row r="537" spans="1:33" ht="30" customHeight="1">
      <c r="A537" s="131" t="s">
        <v>4104</v>
      </c>
      <c r="B537" s="139">
        <v>2026</v>
      </c>
      <c r="C537" s="141" t="s">
        <v>6093</v>
      </c>
      <c r="D537" s="142" t="s">
        <v>125</v>
      </c>
      <c r="E537" s="141" t="s">
        <v>5453</v>
      </c>
      <c r="F537" s="141" t="s">
        <v>6094</v>
      </c>
      <c r="G537" s="142" t="s">
        <v>6097</v>
      </c>
      <c r="H537" s="154" t="s">
        <v>5458</v>
      </c>
      <c r="I537" s="142" t="s">
        <v>460</v>
      </c>
      <c r="J537" s="141" t="s">
        <v>6099</v>
      </c>
      <c r="K537" s="141" t="s">
        <v>7449</v>
      </c>
      <c r="L537" s="141">
        <v>1019094620</v>
      </c>
      <c r="M537" s="142" t="s">
        <v>5340</v>
      </c>
      <c r="N537" s="143">
        <v>46038</v>
      </c>
      <c r="O537" s="143">
        <v>46042</v>
      </c>
      <c r="P537" s="144">
        <v>28840000</v>
      </c>
      <c r="Q537" s="141"/>
      <c r="R537" s="141"/>
      <c r="S537" s="141"/>
      <c r="T537" s="141"/>
      <c r="U537" s="141"/>
      <c r="V537" s="172"/>
      <c r="W537" s="146"/>
      <c r="X537" s="146"/>
      <c r="Y537" s="146"/>
      <c r="Z537" s="146"/>
      <c r="AA537" s="146"/>
      <c r="AB537" s="146"/>
      <c r="AC537" s="146"/>
      <c r="AD537" s="146"/>
      <c r="AE537" s="146"/>
      <c r="AF537" s="146"/>
      <c r="AG537" s="146"/>
    </row>
    <row r="538" spans="1:33" ht="30" customHeight="1">
      <c r="A538" s="131" t="s">
        <v>4104</v>
      </c>
      <c r="B538" s="139">
        <v>2026</v>
      </c>
      <c r="C538" s="141" t="s">
        <v>6102</v>
      </c>
      <c r="D538" s="142" t="s">
        <v>125</v>
      </c>
      <c r="E538" s="141" t="s">
        <v>5453</v>
      </c>
      <c r="F538" s="141" t="s">
        <v>6103</v>
      </c>
      <c r="G538" s="142" t="s">
        <v>6106</v>
      </c>
      <c r="H538" s="154" t="s">
        <v>5458</v>
      </c>
      <c r="I538" s="142" t="s">
        <v>460</v>
      </c>
      <c r="J538" s="141" t="s">
        <v>6099</v>
      </c>
      <c r="K538" s="141" t="s">
        <v>7449</v>
      </c>
      <c r="L538" s="141">
        <v>1000182413</v>
      </c>
      <c r="M538" s="142" t="s">
        <v>5340</v>
      </c>
      <c r="N538" s="143">
        <v>46038</v>
      </c>
      <c r="O538" s="143">
        <v>46045</v>
      </c>
      <c r="P538" s="144">
        <v>28840000</v>
      </c>
      <c r="Q538" s="141"/>
      <c r="R538" s="141"/>
      <c r="S538" s="141"/>
      <c r="T538" s="141"/>
      <c r="U538" s="141"/>
      <c r="V538" s="172"/>
      <c r="W538" s="146"/>
      <c r="X538" s="146"/>
      <c r="Y538" s="146"/>
      <c r="Z538" s="146"/>
      <c r="AA538" s="146"/>
      <c r="AB538" s="146"/>
      <c r="AC538" s="146"/>
      <c r="AD538" s="146"/>
      <c r="AE538" s="146"/>
      <c r="AF538" s="146"/>
      <c r="AG538" s="146"/>
    </row>
    <row r="539" spans="1:33" ht="30" customHeight="1">
      <c r="A539" s="131" t="s">
        <v>4104</v>
      </c>
      <c r="B539" s="139">
        <v>2026</v>
      </c>
      <c r="C539" s="141" t="s">
        <v>6110</v>
      </c>
      <c r="D539" s="142" t="s">
        <v>125</v>
      </c>
      <c r="E539" s="141" t="s">
        <v>5453</v>
      </c>
      <c r="F539" s="141" t="s">
        <v>6111</v>
      </c>
      <c r="G539" s="142" t="s">
        <v>6114</v>
      </c>
      <c r="H539" s="154" t="s">
        <v>5458</v>
      </c>
      <c r="I539" s="142" t="s">
        <v>460</v>
      </c>
      <c r="J539" s="141" t="s">
        <v>6099</v>
      </c>
      <c r="K539" s="141" t="s">
        <v>7449</v>
      </c>
      <c r="L539" s="141">
        <v>80814144</v>
      </c>
      <c r="M539" s="142" t="s">
        <v>5340</v>
      </c>
      <c r="N539" s="143">
        <v>46038</v>
      </c>
      <c r="O539" s="143">
        <v>46038</v>
      </c>
      <c r="P539" s="144">
        <v>28840000</v>
      </c>
      <c r="Q539" s="141"/>
      <c r="R539" s="141"/>
      <c r="S539" s="141"/>
      <c r="T539" s="141"/>
      <c r="U539" s="141"/>
      <c r="V539" s="172"/>
      <c r="W539" s="146"/>
      <c r="X539" s="146"/>
      <c r="Y539" s="146"/>
      <c r="Z539" s="146"/>
      <c r="AA539" s="146"/>
      <c r="AB539" s="146"/>
      <c r="AC539" s="146"/>
      <c r="AD539" s="146"/>
      <c r="AE539" s="146"/>
      <c r="AF539" s="146"/>
      <c r="AG539" s="146"/>
    </row>
    <row r="540" spans="1:33" ht="30" customHeight="1">
      <c r="A540" s="131" t="s">
        <v>4104</v>
      </c>
      <c r="B540" s="139">
        <v>2026</v>
      </c>
      <c r="C540" s="141" t="s">
        <v>6118</v>
      </c>
      <c r="D540" s="142" t="s">
        <v>125</v>
      </c>
      <c r="E540" s="141" t="s">
        <v>2659</v>
      </c>
      <c r="F540" s="141" t="s">
        <v>6119</v>
      </c>
      <c r="G540" s="142" t="s">
        <v>6122</v>
      </c>
      <c r="H540" s="148" t="s">
        <v>2664</v>
      </c>
      <c r="I540" s="142" t="s">
        <v>136</v>
      </c>
      <c r="J540" s="141" t="s">
        <v>6124</v>
      </c>
      <c r="K540" s="141" t="s">
        <v>7449</v>
      </c>
      <c r="L540" s="141">
        <v>52348821</v>
      </c>
      <c r="M540" s="142" t="s">
        <v>2633</v>
      </c>
      <c r="N540" s="143">
        <v>46035</v>
      </c>
      <c r="O540" s="143">
        <v>46041</v>
      </c>
      <c r="P540" s="144">
        <v>46432000</v>
      </c>
      <c r="Q540" s="141"/>
      <c r="R540" s="141"/>
      <c r="S540" s="141"/>
      <c r="T540" s="141"/>
      <c r="U540" s="141"/>
      <c r="V540" s="172"/>
      <c r="W540" s="146"/>
      <c r="X540" s="146"/>
      <c r="Y540" s="146"/>
      <c r="Z540" s="146"/>
      <c r="AA540" s="146"/>
      <c r="AB540" s="146"/>
      <c r="AC540" s="146"/>
      <c r="AD540" s="146"/>
      <c r="AE540" s="146"/>
      <c r="AF540" s="146"/>
      <c r="AG540" s="146"/>
    </row>
    <row r="541" spans="1:33" ht="30" customHeight="1">
      <c r="A541" s="131" t="s">
        <v>4104</v>
      </c>
      <c r="B541" s="139">
        <v>2026</v>
      </c>
      <c r="C541" s="141" t="s">
        <v>6127</v>
      </c>
      <c r="D541" s="142" t="s">
        <v>125</v>
      </c>
      <c r="E541" s="141" t="s">
        <v>6128</v>
      </c>
      <c r="F541" s="141" t="s">
        <v>6129</v>
      </c>
      <c r="G541" s="142" t="s">
        <v>6132</v>
      </c>
      <c r="H541" s="154" t="s">
        <v>6133</v>
      </c>
      <c r="I541" s="142" t="s">
        <v>136</v>
      </c>
      <c r="J541" s="142" t="s">
        <v>6136</v>
      </c>
      <c r="K541" s="141" t="s">
        <v>7449</v>
      </c>
      <c r="L541" s="141">
        <v>1057892453</v>
      </c>
      <c r="M541" s="142" t="s">
        <v>130</v>
      </c>
      <c r="N541" s="143">
        <v>46044</v>
      </c>
      <c r="O541" s="143">
        <v>46045</v>
      </c>
      <c r="P541" s="144">
        <v>63844000</v>
      </c>
      <c r="Q541" s="141"/>
      <c r="R541" s="141"/>
      <c r="S541" s="141"/>
      <c r="T541" s="141"/>
      <c r="U541" s="141"/>
      <c r="V541" s="172"/>
      <c r="W541" s="146"/>
      <c r="X541" s="146"/>
      <c r="Y541" s="146"/>
      <c r="Z541" s="146"/>
      <c r="AA541" s="146"/>
      <c r="AB541" s="146"/>
      <c r="AC541" s="146"/>
      <c r="AD541" s="146"/>
      <c r="AE541" s="146"/>
      <c r="AF541" s="146"/>
      <c r="AG541" s="146"/>
    </row>
    <row r="542" spans="1:33" ht="30" customHeight="1">
      <c r="A542" s="131" t="s">
        <v>4104</v>
      </c>
      <c r="B542" s="139">
        <v>2026</v>
      </c>
      <c r="C542" s="141" t="s">
        <v>6140</v>
      </c>
      <c r="D542" s="142" t="s">
        <v>125</v>
      </c>
      <c r="E542" s="141" t="s">
        <v>389</v>
      </c>
      <c r="F542" s="141" t="s">
        <v>6141</v>
      </c>
      <c r="G542" s="142" t="s">
        <v>6144</v>
      </c>
      <c r="H542" s="154" t="s">
        <v>394</v>
      </c>
      <c r="I542" s="142" t="s">
        <v>136</v>
      </c>
      <c r="J542" s="141" t="s">
        <v>397</v>
      </c>
      <c r="K542" s="141" t="s">
        <v>7449</v>
      </c>
      <c r="L542" s="141">
        <v>1026306818</v>
      </c>
      <c r="M542" s="142" t="s">
        <v>400</v>
      </c>
      <c r="N542" s="143">
        <v>46029</v>
      </c>
      <c r="O542" s="143">
        <v>46042</v>
      </c>
      <c r="P542" s="144">
        <v>63844000</v>
      </c>
      <c r="Q542" s="141"/>
      <c r="R542" s="141"/>
      <c r="S542" s="141"/>
      <c r="T542" s="141"/>
      <c r="U542" s="141"/>
      <c r="V542" s="172"/>
      <c r="W542" s="146"/>
      <c r="X542" s="146"/>
      <c r="Y542" s="146"/>
      <c r="Z542" s="146"/>
      <c r="AA542" s="146"/>
      <c r="AB542" s="146"/>
      <c r="AC542" s="146"/>
      <c r="AD542" s="146"/>
      <c r="AE542" s="146"/>
      <c r="AF542" s="146"/>
      <c r="AG542" s="146"/>
    </row>
    <row r="543" spans="1:33" ht="30" customHeight="1">
      <c r="A543" s="131" t="s">
        <v>4104</v>
      </c>
      <c r="B543" s="139">
        <v>2026</v>
      </c>
      <c r="C543" s="141" t="s">
        <v>6149</v>
      </c>
      <c r="D543" s="142" t="s">
        <v>125</v>
      </c>
      <c r="E543" s="141" t="s">
        <v>4659</v>
      </c>
      <c r="F543" s="141" t="s">
        <v>6150</v>
      </c>
      <c r="G543" s="142" t="s">
        <v>6153</v>
      </c>
      <c r="H543" s="148" t="s">
        <v>4664</v>
      </c>
      <c r="I543" s="142" t="s">
        <v>460</v>
      </c>
      <c r="J543" s="141" t="s">
        <v>6155</v>
      </c>
      <c r="K543" s="141" t="s">
        <v>7449</v>
      </c>
      <c r="L543" s="141">
        <v>80350999</v>
      </c>
      <c r="M543" s="142" t="s">
        <v>4646</v>
      </c>
      <c r="N543" s="143">
        <v>46036</v>
      </c>
      <c r="O543" s="143">
        <v>46042</v>
      </c>
      <c r="P543" s="144">
        <v>37136000</v>
      </c>
      <c r="Q543" s="141"/>
      <c r="R543" s="141"/>
      <c r="S543" s="141"/>
      <c r="T543" s="141"/>
      <c r="U543" s="141"/>
      <c r="V543" s="172"/>
      <c r="W543" s="146"/>
      <c r="X543" s="146"/>
      <c r="Y543" s="146"/>
      <c r="Z543" s="146"/>
      <c r="AA543" s="146"/>
      <c r="AB543" s="146"/>
      <c r="AC543" s="146"/>
      <c r="AD543" s="146"/>
      <c r="AE543" s="146"/>
      <c r="AF543" s="146"/>
      <c r="AG543" s="146"/>
    </row>
    <row r="544" spans="1:33" ht="30" customHeight="1">
      <c r="A544" s="131" t="s">
        <v>4104</v>
      </c>
      <c r="B544" s="139">
        <v>2026</v>
      </c>
      <c r="C544" s="141" t="s">
        <v>6158</v>
      </c>
      <c r="D544" s="142" t="s">
        <v>125</v>
      </c>
      <c r="E544" s="141" t="s">
        <v>3380</v>
      </c>
      <c r="F544" s="141" t="s">
        <v>6159</v>
      </c>
      <c r="G544" s="142" t="s">
        <v>6162</v>
      </c>
      <c r="H544" s="154" t="s">
        <v>3385</v>
      </c>
      <c r="I544" s="142" t="s">
        <v>136</v>
      </c>
      <c r="J544" s="141" t="s">
        <v>3388</v>
      </c>
      <c r="K544" s="141" t="s">
        <v>7449</v>
      </c>
      <c r="L544" s="141">
        <v>1019057331</v>
      </c>
      <c r="M544" s="142" t="s">
        <v>2984</v>
      </c>
      <c r="N544" s="143">
        <v>46042</v>
      </c>
      <c r="O544" s="143">
        <v>46043</v>
      </c>
      <c r="P544" s="144">
        <v>40920000</v>
      </c>
      <c r="Q544" s="141"/>
      <c r="R544" s="141"/>
      <c r="S544" s="141"/>
      <c r="T544" s="141"/>
      <c r="U544" s="141"/>
      <c r="V544" s="172"/>
      <c r="W544" s="146"/>
      <c r="X544" s="146"/>
      <c r="Y544" s="146"/>
      <c r="Z544" s="146"/>
      <c r="AA544" s="146"/>
      <c r="AB544" s="146"/>
      <c r="AC544" s="146"/>
      <c r="AD544" s="146"/>
      <c r="AE544" s="146"/>
      <c r="AF544" s="146"/>
      <c r="AG544" s="146"/>
    </row>
    <row r="545" spans="1:33" ht="30" customHeight="1">
      <c r="A545" s="131" t="s">
        <v>4104</v>
      </c>
      <c r="B545" s="139">
        <v>2026</v>
      </c>
      <c r="C545" s="141" t="s">
        <v>6166</v>
      </c>
      <c r="D545" s="142" t="s">
        <v>125</v>
      </c>
      <c r="E545" s="141" t="s">
        <v>6167</v>
      </c>
      <c r="F545" s="141" t="s">
        <v>6168</v>
      </c>
      <c r="G545" s="142" t="s">
        <v>4646</v>
      </c>
      <c r="H545" s="154" t="s">
        <v>6171</v>
      </c>
      <c r="I545" s="142" t="s">
        <v>136</v>
      </c>
      <c r="J545" s="141" t="s">
        <v>6174</v>
      </c>
      <c r="K545" s="141" t="s">
        <v>7449</v>
      </c>
      <c r="L545" s="141">
        <v>80912935</v>
      </c>
      <c r="M545" s="141" t="s">
        <v>145</v>
      </c>
      <c r="N545" s="143">
        <v>46041</v>
      </c>
      <c r="O545" s="143">
        <v>46042</v>
      </c>
      <c r="P545" s="144">
        <v>127974000</v>
      </c>
      <c r="Q545" s="141"/>
      <c r="R545" s="141"/>
      <c r="S545" s="141"/>
      <c r="T545" s="141"/>
      <c r="U545" s="141"/>
      <c r="V545" s="172"/>
      <c r="W545" s="146"/>
      <c r="X545" s="146"/>
      <c r="Y545" s="146"/>
      <c r="Z545" s="146"/>
      <c r="AA545" s="146"/>
      <c r="AB545" s="146"/>
      <c r="AC545" s="146"/>
      <c r="AD545" s="146"/>
      <c r="AE545" s="146"/>
      <c r="AF545" s="146"/>
      <c r="AG545" s="146"/>
    </row>
    <row r="546" spans="1:33" ht="30" customHeight="1">
      <c r="A546" s="131" t="s">
        <v>4104</v>
      </c>
      <c r="B546" s="139">
        <v>2026</v>
      </c>
      <c r="C546" s="141" t="s">
        <v>6178</v>
      </c>
      <c r="D546" s="142" t="s">
        <v>125</v>
      </c>
      <c r="E546" s="141" t="s">
        <v>3740</v>
      </c>
      <c r="F546" s="141" t="s">
        <v>6179</v>
      </c>
      <c r="G546" s="142" t="s">
        <v>6182</v>
      </c>
      <c r="H546" s="154" t="s">
        <v>3745</v>
      </c>
      <c r="I546" s="142" t="s">
        <v>460</v>
      </c>
      <c r="J546" s="141" t="s">
        <v>3748</v>
      </c>
      <c r="K546" s="141" t="s">
        <v>7449</v>
      </c>
      <c r="L546" s="141">
        <v>1016016220</v>
      </c>
      <c r="M546" s="142" t="s">
        <v>3712</v>
      </c>
      <c r="N546" s="143">
        <v>46031</v>
      </c>
      <c r="O546" s="143">
        <v>46048</v>
      </c>
      <c r="P546" s="144">
        <v>17000000</v>
      </c>
      <c r="Q546" s="141"/>
      <c r="R546" s="141"/>
      <c r="S546" s="141"/>
      <c r="T546" s="141"/>
      <c r="U546" s="141"/>
      <c r="V546" s="172"/>
      <c r="W546" s="146"/>
      <c r="X546" s="146"/>
      <c r="Y546" s="146"/>
      <c r="Z546" s="146"/>
      <c r="AA546" s="146"/>
      <c r="AB546" s="146"/>
      <c r="AC546" s="146"/>
      <c r="AD546" s="146"/>
      <c r="AE546" s="146"/>
      <c r="AF546" s="146"/>
      <c r="AG546" s="146" t="s">
        <v>6187</v>
      </c>
    </row>
    <row r="547" spans="1:33" ht="30" customHeight="1">
      <c r="A547" s="131" t="s">
        <v>4104</v>
      </c>
      <c r="B547" s="139">
        <v>2026</v>
      </c>
      <c r="C547" s="141" t="s">
        <v>6188</v>
      </c>
      <c r="D547" s="142" t="s">
        <v>125</v>
      </c>
      <c r="E547" s="141" t="s">
        <v>2171</v>
      </c>
      <c r="F547" s="141" t="s">
        <v>6189</v>
      </c>
      <c r="G547" s="142" t="s">
        <v>6192</v>
      </c>
      <c r="H547" s="154" t="s">
        <v>2176</v>
      </c>
      <c r="I547" s="142" t="s">
        <v>136</v>
      </c>
      <c r="J547" s="141" t="s">
        <v>6194</v>
      </c>
      <c r="K547" s="141" t="s">
        <v>7449</v>
      </c>
      <c r="L547" s="141">
        <v>79636340</v>
      </c>
      <c r="M547" s="142" t="s">
        <v>2220</v>
      </c>
      <c r="N547" s="143">
        <v>46030</v>
      </c>
      <c r="O547" s="143">
        <v>46041</v>
      </c>
      <c r="P547" s="144">
        <v>31676000</v>
      </c>
      <c r="Q547" s="141"/>
      <c r="R547" s="141"/>
      <c r="S547" s="141"/>
      <c r="T547" s="141"/>
      <c r="U547" s="141"/>
      <c r="V547" s="172"/>
      <c r="W547" s="146"/>
      <c r="X547" s="146"/>
      <c r="Y547" s="146"/>
      <c r="Z547" s="146"/>
      <c r="AA547" s="146"/>
      <c r="AB547" s="146"/>
      <c r="AC547" s="146"/>
      <c r="AD547" s="146"/>
      <c r="AE547" s="146"/>
      <c r="AF547" s="146"/>
      <c r="AG547" s="146"/>
    </row>
    <row r="548" spans="1:33" ht="30" customHeight="1">
      <c r="A548" s="131" t="s">
        <v>4104</v>
      </c>
      <c r="B548" s="139">
        <v>2026</v>
      </c>
      <c r="C548" s="141" t="s">
        <v>6199</v>
      </c>
      <c r="D548" s="142" t="s">
        <v>125</v>
      </c>
      <c r="E548" s="141" t="s">
        <v>3740</v>
      </c>
      <c r="F548" s="141" t="s">
        <v>6200</v>
      </c>
      <c r="G548" s="142" t="s">
        <v>6203</v>
      </c>
      <c r="H548" s="154" t="s">
        <v>3745</v>
      </c>
      <c r="I548" s="142" t="s">
        <v>460</v>
      </c>
      <c r="J548" s="141" t="s">
        <v>3748</v>
      </c>
      <c r="K548" s="141" t="s">
        <v>7449</v>
      </c>
      <c r="L548" s="141">
        <v>1000184457</v>
      </c>
      <c r="M548" s="142" t="s">
        <v>3712</v>
      </c>
      <c r="N548" s="143">
        <v>46031</v>
      </c>
      <c r="O548" s="143">
        <v>46042</v>
      </c>
      <c r="P548" s="144">
        <v>17000000</v>
      </c>
      <c r="Q548" s="141"/>
      <c r="R548" s="141"/>
      <c r="S548" s="141"/>
      <c r="T548" s="141"/>
      <c r="U548" s="141"/>
      <c r="V548" s="172"/>
      <c r="W548" s="146"/>
      <c r="X548" s="146"/>
      <c r="Y548" s="146"/>
      <c r="Z548" s="146"/>
      <c r="AA548" s="146"/>
      <c r="AB548" s="146"/>
      <c r="AC548" s="146"/>
      <c r="AD548" s="146"/>
      <c r="AE548" s="146"/>
      <c r="AF548" s="146"/>
      <c r="AG548" s="146" t="s">
        <v>6187</v>
      </c>
    </row>
    <row r="549" spans="1:33" ht="30" customHeight="1">
      <c r="A549" s="131" t="s">
        <v>4104</v>
      </c>
      <c r="B549" s="139">
        <v>2026</v>
      </c>
      <c r="C549" s="141" t="s">
        <v>6208</v>
      </c>
      <c r="D549" s="142" t="s">
        <v>125</v>
      </c>
      <c r="E549" s="141" t="s">
        <v>3740</v>
      </c>
      <c r="F549" s="141" t="s">
        <v>6209</v>
      </c>
      <c r="G549" s="142" t="s">
        <v>6212</v>
      </c>
      <c r="H549" s="154" t="s">
        <v>3745</v>
      </c>
      <c r="I549" s="142" t="s">
        <v>460</v>
      </c>
      <c r="J549" s="142" t="s">
        <v>6214</v>
      </c>
      <c r="K549" s="141" t="s">
        <v>7449</v>
      </c>
      <c r="L549" s="141">
        <v>1000463776</v>
      </c>
      <c r="M549" s="142" t="s">
        <v>3712</v>
      </c>
      <c r="N549" s="143">
        <v>46031</v>
      </c>
      <c r="O549" s="143">
        <v>46042</v>
      </c>
      <c r="P549" s="144">
        <v>17000000</v>
      </c>
      <c r="Q549" s="141"/>
      <c r="R549" s="141"/>
      <c r="S549" s="141"/>
      <c r="T549" s="141"/>
      <c r="U549" s="141"/>
      <c r="V549" s="172"/>
      <c r="W549" s="146"/>
      <c r="X549" s="146"/>
      <c r="Y549" s="146"/>
      <c r="Z549" s="146"/>
      <c r="AA549" s="146"/>
      <c r="AB549" s="146"/>
      <c r="AC549" s="146"/>
      <c r="AD549" s="146"/>
      <c r="AE549" s="146"/>
      <c r="AF549" s="146"/>
      <c r="AG549" s="146"/>
    </row>
    <row r="550" spans="1:33" ht="30" customHeight="1">
      <c r="A550" s="131" t="s">
        <v>4104</v>
      </c>
      <c r="B550" s="139">
        <v>2026</v>
      </c>
      <c r="C550" s="141" t="s">
        <v>6217</v>
      </c>
      <c r="D550" s="142" t="s">
        <v>125</v>
      </c>
      <c r="E550" s="141" t="s">
        <v>6218</v>
      </c>
      <c r="F550" s="141" t="s">
        <v>6219</v>
      </c>
      <c r="G550" s="142" t="s">
        <v>6222</v>
      </c>
      <c r="H550" s="154" t="s">
        <v>6223</v>
      </c>
      <c r="I550" s="142" t="s">
        <v>460</v>
      </c>
      <c r="J550" s="141" t="s">
        <v>6226</v>
      </c>
      <c r="K550" s="141" t="s">
        <v>7449</v>
      </c>
      <c r="L550" s="141">
        <v>79890430</v>
      </c>
      <c r="M550" s="142" t="s">
        <v>5340</v>
      </c>
      <c r="N550" s="143">
        <v>46044</v>
      </c>
      <c r="O550" s="143">
        <v>46045</v>
      </c>
      <c r="P550" s="144">
        <v>24760000</v>
      </c>
      <c r="Q550" s="141"/>
      <c r="R550" s="141"/>
      <c r="S550" s="141"/>
      <c r="T550" s="141"/>
      <c r="U550" s="141"/>
      <c r="V550" s="172"/>
      <c r="W550" s="146"/>
      <c r="X550" s="146"/>
      <c r="Y550" s="146"/>
      <c r="Z550" s="146"/>
      <c r="AA550" s="146"/>
      <c r="AB550" s="146"/>
      <c r="AC550" s="146"/>
      <c r="AD550" s="146"/>
      <c r="AE550" s="146"/>
      <c r="AF550" s="146"/>
      <c r="AG550" s="146"/>
    </row>
    <row r="551" spans="1:33" ht="30" customHeight="1">
      <c r="A551" s="131" t="s">
        <v>4104</v>
      </c>
      <c r="B551" s="139">
        <v>2026</v>
      </c>
      <c r="C551" s="141" t="s">
        <v>6230</v>
      </c>
      <c r="D551" s="142" t="s">
        <v>125</v>
      </c>
      <c r="E551" s="141" t="s">
        <v>2171</v>
      </c>
      <c r="F551" s="141" t="s">
        <v>6231</v>
      </c>
      <c r="G551" s="142" t="s">
        <v>6234</v>
      </c>
      <c r="H551" s="154" t="s">
        <v>2176</v>
      </c>
      <c r="I551" s="142" t="s">
        <v>136</v>
      </c>
      <c r="J551" s="141" t="s">
        <v>6194</v>
      </c>
      <c r="K551" s="141" t="s">
        <v>7449</v>
      </c>
      <c r="L551" s="141">
        <v>1000953513</v>
      </c>
      <c r="M551" s="142" t="s">
        <v>2292</v>
      </c>
      <c r="N551" s="143">
        <v>46030</v>
      </c>
      <c r="O551" s="143">
        <v>46044</v>
      </c>
      <c r="P551" s="144">
        <v>63352000</v>
      </c>
      <c r="Q551" s="141"/>
      <c r="R551" s="141"/>
      <c r="S551" s="141"/>
      <c r="T551" s="141"/>
      <c r="U551" s="141"/>
      <c r="V551" s="172"/>
      <c r="W551" s="146"/>
      <c r="X551" s="146"/>
      <c r="Y551" s="146"/>
      <c r="Z551" s="146"/>
      <c r="AA551" s="146"/>
      <c r="AB551" s="146"/>
      <c r="AC551" s="146"/>
      <c r="AD551" s="146"/>
      <c r="AE551" s="146"/>
      <c r="AF551" s="146"/>
      <c r="AG551" s="146"/>
    </row>
    <row r="552" spans="1:33" ht="30" customHeight="1">
      <c r="A552" s="131" t="s">
        <v>4104</v>
      </c>
      <c r="B552" s="139">
        <v>2026</v>
      </c>
      <c r="C552" s="141" t="s">
        <v>6239</v>
      </c>
      <c r="D552" s="142" t="s">
        <v>125</v>
      </c>
      <c r="E552" s="141" t="s">
        <v>6240</v>
      </c>
      <c r="F552" s="141" t="s">
        <v>6241</v>
      </c>
      <c r="G552" s="142" t="s">
        <v>6244</v>
      </c>
      <c r="H552" s="154" t="s">
        <v>6245</v>
      </c>
      <c r="I552" s="142" t="s">
        <v>136</v>
      </c>
      <c r="J552" s="141" t="s">
        <v>6248</v>
      </c>
      <c r="K552" s="141" t="s">
        <v>7449</v>
      </c>
      <c r="L552" s="141">
        <v>52991245</v>
      </c>
      <c r="M552" s="142" t="s">
        <v>6251</v>
      </c>
      <c r="N552" s="143">
        <v>46050</v>
      </c>
      <c r="O552" s="143">
        <v>46050</v>
      </c>
      <c r="P552" s="144">
        <v>46432000</v>
      </c>
      <c r="Q552" s="141"/>
      <c r="R552" s="141"/>
      <c r="S552" s="141"/>
      <c r="T552" s="141"/>
      <c r="U552" s="141"/>
      <c r="V552" s="172"/>
      <c r="W552" s="146"/>
      <c r="X552" s="146"/>
      <c r="Y552" s="146"/>
      <c r="Z552" s="146"/>
      <c r="AA552" s="146"/>
      <c r="AB552" s="146"/>
      <c r="AC552" s="146"/>
      <c r="AD552" s="146"/>
      <c r="AE552" s="146"/>
      <c r="AF552" s="146"/>
      <c r="AG552" s="146"/>
    </row>
    <row r="553" spans="1:33" ht="30" customHeight="1">
      <c r="A553" s="131" t="s">
        <v>6255</v>
      </c>
      <c r="B553" s="139">
        <v>2026</v>
      </c>
      <c r="C553" s="141" t="s">
        <v>6256</v>
      </c>
      <c r="D553" s="142" t="s">
        <v>125</v>
      </c>
      <c r="E553" s="141" t="s">
        <v>3493</v>
      </c>
      <c r="F553" s="141" t="s">
        <v>6257</v>
      </c>
      <c r="G553" s="142" t="s">
        <v>6260</v>
      </c>
      <c r="H553" s="141" t="s">
        <v>3498</v>
      </c>
      <c r="I553" s="142" t="s">
        <v>460</v>
      </c>
      <c r="J553" s="142" t="s">
        <v>6262</v>
      </c>
      <c r="K553" s="141" t="s">
        <v>7449</v>
      </c>
      <c r="L553" s="141">
        <v>1010045570</v>
      </c>
      <c r="M553" s="141" t="s">
        <v>2984</v>
      </c>
      <c r="N553" s="143">
        <v>46035</v>
      </c>
      <c r="O553" s="143">
        <v>46051</v>
      </c>
      <c r="P553" s="144">
        <v>28840000</v>
      </c>
      <c r="Q553" s="141"/>
      <c r="R553" s="141"/>
      <c r="S553" s="141"/>
      <c r="T553" s="141"/>
      <c r="U553" s="141"/>
      <c r="V553" s="172"/>
      <c r="W553" s="146"/>
      <c r="X553" s="146"/>
      <c r="Y553" s="146"/>
      <c r="Z553" s="146"/>
      <c r="AA553" s="146"/>
      <c r="AB553" s="146"/>
      <c r="AC553" s="146"/>
      <c r="AD553" s="146"/>
      <c r="AE553" s="146"/>
      <c r="AF553" s="146"/>
      <c r="AG553" s="146"/>
    </row>
    <row r="554" spans="1:33" ht="30" customHeight="1">
      <c r="A554" s="131" t="s">
        <v>6255</v>
      </c>
      <c r="B554" s="139">
        <v>2026</v>
      </c>
      <c r="C554" s="141" t="s">
        <v>6266</v>
      </c>
      <c r="D554" s="142" t="s">
        <v>125</v>
      </c>
      <c r="E554" s="141" t="s">
        <v>6267</v>
      </c>
      <c r="F554" s="141" t="s">
        <v>6268</v>
      </c>
      <c r="G554" s="142" t="s">
        <v>1783</v>
      </c>
      <c r="H554" s="141" t="s">
        <v>6272</v>
      </c>
      <c r="I554" s="142" t="s">
        <v>136</v>
      </c>
      <c r="J554" s="142" t="s">
        <v>6275</v>
      </c>
      <c r="K554" s="141" t="s">
        <v>7449</v>
      </c>
      <c r="L554" s="141">
        <v>53121137</v>
      </c>
      <c r="M554" s="141" t="s">
        <v>145</v>
      </c>
      <c r="N554" s="143">
        <v>46041</v>
      </c>
      <c r="O554" s="143">
        <v>46042</v>
      </c>
      <c r="P554" s="144">
        <v>118976000</v>
      </c>
      <c r="Q554" s="141"/>
      <c r="R554" s="141"/>
      <c r="S554" s="141"/>
      <c r="T554" s="141"/>
      <c r="U554" s="141"/>
      <c r="V554" s="172"/>
      <c r="W554" s="146"/>
      <c r="X554" s="146"/>
      <c r="Y554" s="146"/>
      <c r="Z554" s="146"/>
      <c r="AA554" s="146"/>
      <c r="AB554" s="146"/>
      <c r="AC554" s="146"/>
      <c r="AD554" s="146"/>
      <c r="AE554" s="146"/>
      <c r="AF554" s="146"/>
      <c r="AG554" s="146"/>
    </row>
    <row r="555" spans="1:33" ht="30" customHeight="1">
      <c r="A555" s="131" t="s">
        <v>6255</v>
      </c>
      <c r="B555" s="139">
        <v>2026</v>
      </c>
      <c r="C555" s="141" t="s">
        <v>6279</v>
      </c>
      <c r="D555" s="142" t="s">
        <v>125</v>
      </c>
      <c r="E555" s="141" t="s">
        <v>3836</v>
      </c>
      <c r="F555" s="141" t="s">
        <v>6280</v>
      </c>
      <c r="G555" s="142" t="s">
        <v>6283</v>
      </c>
      <c r="H555" s="141" t="s">
        <v>3841</v>
      </c>
      <c r="I555" s="142" t="s">
        <v>460</v>
      </c>
      <c r="J555" s="142" t="s">
        <v>3748</v>
      </c>
      <c r="K555" s="141" t="s">
        <v>7449</v>
      </c>
      <c r="L555" s="141">
        <v>1019112236</v>
      </c>
      <c r="M555" s="142" t="s">
        <v>3712</v>
      </c>
      <c r="N555" s="143">
        <v>46031</v>
      </c>
      <c r="O555" s="143">
        <v>46042</v>
      </c>
      <c r="P555" s="144">
        <v>24520000</v>
      </c>
      <c r="Q555" s="141"/>
      <c r="R555" s="141"/>
      <c r="S555" s="141"/>
      <c r="T555" s="141"/>
      <c r="U555" s="141"/>
      <c r="V555" s="172"/>
      <c r="W555" s="146"/>
      <c r="X555" s="146"/>
      <c r="Y555" s="146"/>
      <c r="Z555" s="146"/>
      <c r="AA555" s="146"/>
      <c r="AB555" s="146"/>
      <c r="AC555" s="146"/>
      <c r="AD555" s="146"/>
      <c r="AE555" s="146"/>
      <c r="AF555" s="146"/>
      <c r="AG555" s="146"/>
    </row>
    <row r="556" spans="1:33" ht="30" customHeight="1">
      <c r="A556" s="131" t="s">
        <v>6255</v>
      </c>
      <c r="B556" s="139">
        <v>2026</v>
      </c>
      <c r="C556" s="141" t="s">
        <v>6287</v>
      </c>
      <c r="D556" s="142" t="s">
        <v>125</v>
      </c>
      <c r="E556" s="141" t="s">
        <v>3740</v>
      </c>
      <c r="F556" s="141" t="s">
        <v>6288</v>
      </c>
      <c r="G556" s="142" t="s">
        <v>6291</v>
      </c>
      <c r="H556" s="141" t="s">
        <v>3745</v>
      </c>
      <c r="I556" s="142" t="s">
        <v>460</v>
      </c>
      <c r="J556" s="142" t="s">
        <v>3760</v>
      </c>
      <c r="K556" s="141" t="s">
        <v>7449</v>
      </c>
      <c r="L556" s="141">
        <v>1031642987</v>
      </c>
      <c r="M556" s="142" t="s">
        <v>3712</v>
      </c>
      <c r="N556" s="143">
        <v>46031</v>
      </c>
      <c r="O556" s="143">
        <v>46052</v>
      </c>
      <c r="P556" s="144">
        <v>17000000</v>
      </c>
      <c r="Q556" s="141"/>
      <c r="R556" s="141"/>
      <c r="S556" s="141"/>
      <c r="T556" s="141"/>
      <c r="U556" s="141"/>
      <c r="V556" s="172"/>
      <c r="W556" s="146"/>
      <c r="X556" s="146"/>
      <c r="Y556" s="146"/>
      <c r="Z556" s="146"/>
      <c r="AA556" s="146"/>
      <c r="AB556" s="146"/>
      <c r="AC556" s="146"/>
      <c r="AD556" s="146"/>
      <c r="AE556" s="146"/>
      <c r="AF556" s="146"/>
      <c r="AG556" s="146" t="s">
        <v>6296</v>
      </c>
    </row>
    <row r="557" spans="1:33" ht="30" customHeight="1">
      <c r="A557" s="131" t="s">
        <v>6255</v>
      </c>
      <c r="B557" s="139">
        <v>2026</v>
      </c>
      <c r="C557" s="141" t="s">
        <v>6297</v>
      </c>
      <c r="D557" s="142" t="s">
        <v>125</v>
      </c>
      <c r="E557" s="141" t="s">
        <v>6298</v>
      </c>
      <c r="F557" s="141" t="s">
        <v>6299</v>
      </c>
      <c r="G557" s="142" t="s">
        <v>6302</v>
      </c>
      <c r="H557" s="141" t="s">
        <v>6303</v>
      </c>
      <c r="I557" s="142" t="s">
        <v>136</v>
      </c>
      <c r="J557" s="142" t="s">
        <v>6306</v>
      </c>
      <c r="K557" s="141" t="s">
        <v>7449</v>
      </c>
      <c r="L557" s="141">
        <v>1026268550</v>
      </c>
      <c r="M557" s="142" t="s">
        <v>1624</v>
      </c>
      <c r="N557" s="143">
        <v>46042</v>
      </c>
      <c r="O557" s="143">
        <v>46044</v>
      </c>
      <c r="P557" s="144">
        <v>63352000</v>
      </c>
      <c r="Q557" s="141"/>
      <c r="R557" s="141"/>
      <c r="S557" s="141"/>
      <c r="T557" s="141"/>
      <c r="U557" s="141"/>
      <c r="V557" s="172"/>
      <c r="W557" s="146"/>
      <c r="X557" s="146"/>
      <c r="Y557" s="146"/>
      <c r="Z557" s="146"/>
      <c r="AA557" s="146"/>
      <c r="AB557" s="146"/>
      <c r="AC557" s="146"/>
      <c r="AD557" s="146"/>
      <c r="AE557" s="146"/>
      <c r="AF557" s="146"/>
      <c r="AG557" s="146"/>
    </row>
    <row r="558" spans="1:33" ht="30" customHeight="1">
      <c r="A558" s="131" t="s">
        <v>6255</v>
      </c>
      <c r="B558" s="139">
        <v>2026</v>
      </c>
      <c r="C558" s="141" t="s">
        <v>6310</v>
      </c>
      <c r="D558" s="142" t="s">
        <v>125</v>
      </c>
      <c r="E558" s="141" t="s">
        <v>3836</v>
      </c>
      <c r="F558" s="141" t="s">
        <v>6311</v>
      </c>
      <c r="G558" s="142" t="s">
        <v>6314</v>
      </c>
      <c r="H558" s="141" t="s">
        <v>3841</v>
      </c>
      <c r="I558" s="142" t="s">
        <v>460</v>
      </c>
      <c r="J558" s="142" t="s">
        <v>3748</v>
      </c>
      <c r="K558" s="141" t="s">
        <v>7449</v>
      </c>
      <c r="L558" s="141">
        <v>1025142345</v>
      </c>
      <c r="M558" s="142" t="s">
        <v>3712</v>
      </c>
      <c r="N558" s="143">
        <v>46031</v>
      </c>
      <c r="O558" s="143">
        <v>46048</v>
      </c>
      <c r="P558" s="144">
        <v>24520000</v>
      </c>
      <c r="Q558" s="141"/>
      <c r="R558" s="141"/>
      <c r="S558" s="141"/>
      <c r="T558" s="141"/>
      <c r="U558" s="141"/>
      <c r="V558" s="172"/>
      <c r="W558" s="146"/>
      <c r="X558" s="146"/>
      <c r="Y558" s="146"/>
      <c r="Z558" s="146"/>
      <c r="AA558" s="146"/>
      <c r="AB558" s="146"/>
      <c r="AC558" s="146"/>
      <c r="AD558" s="146"/>
      <c r="AE558" s="146"/>
      <c r="AF558" s="146"/>
      <c r="AG558" s="146"/>
    </row>
    <row r="559" spans="1:33" ht="30" customHeight="1">
      <c r="A559" s="131" t="s">
        <v>6255</v>
      </c>
      <c r="B559" s="139">
        <v>2026</v>
      </c>
      <c r="C559" s="141" t="s">
        <v>6318</v>
      </c>
      <c r="D559" s="142" t="s">
        <v>125</v>
      </c>
      <c r="E559" s="141" t="s">
        <v>209</v>
      </c>
      <c r="F559" s="141" t="s">
        <v>6319</v>
      </c>
      <c r="G559" s="142" t="s">
        <v>6322</v>
      </c>
      <c r="H559" s="141" t="s">
        <v>214</v>
      </c>
      <c r="I559" s="142" t="s">
        <v>136</v>
      </c>
      <c r="J559" s="142" t="s">
        <v>217</v>
      </c>
      <c r="K559" s="141" t="s">
        <v>7449</v>
      </c>
      <c r="L559" s="141">
        <v>1120746436</v>
      </c>
      <c r="M559" s="142" t="s">
        <v>130</v>
      </c>
      <c r="N559" s="143">
        <v>46029</v>
      </c>
      <c r="O559" s="143">
        <v>46044</v>
      </c>
      <c r="P559" s="144">
        <v>47514000</v>
      </c>
      <c r="Q559" s="141"/>
      <c r="R559" s="141"/>
      <c r="S559" s="141"/>
      <c r="T559" s="141"/>
      <c r="U559" s="141"/>
      <c r="V559" s="172"/>
      <c r="W559" s="146"/>
      <c r="X559" s="146"/>
      <c r="Y559" s="146"/>
      <c r="Z559" s="146"/>
      <c r="AA559" s="146"/>
      <c r="AB559" s="146"/>
      <c r="AC559" s="146"/>
      <c r="AD559" s="146"/>
      <c r="AE559" s="146"/>
      <c r="AF559" s="146"/>
      <c r="AG559" s="146"/>
    </row>
    <row r="560" spans="1:33" ht="30" customHeight="1">
      <c r="A560" s="131" t="s">
        <v>6255</v>
      </c>
      <c r="B560" s="139">
        <v>2026</v>
      </c>
      <c r="C560" s="141" t="s">
        <v>6327</v>
      </c>
      <c r="D560" s="142" t="s">
        <v>125</v>
      </c>
      <c r="E560" s="141" t="s">
        <v>5092</v>
      </c>
      <c r="F560" s="141" t="s">
        <v>6328</v>
      </c>
      <c r="G560" s="142" t="s">
        <v>7461</v>
      </c>
      <c r="H560" s="141" t="s">
        <v>5097</v>
      </c>
      <c r="I560" s="142" t="s">
        <v>136</v>
      </c>
      <c r="J560" s="142" t="s">
        <v>5110</v>
      </c>
      <c r="K560" s="141" t="s">
        <v>7449</v>
      </c>
      <c r="L560" s="141">
        <v>79756453</v>
      </c>
      <c r="M560" s="142" t="s">
        <v>5087</v>
      </c>
      <c r="N560" s="143">
        <v>46033</v>
      </c>
      <c r="O560" s="143">
        <v>46045</v>
      </c>
      <c r="P560" s="144">
        <v>87109000</v>
      </c>
      <c r="Q560" s="141"/>
      <c r="R560" s="141"/>
      <c r="S560" s="141"/>
      <c r="T560" s="141"/>
      <c r="U560" s="141"/>
      <c r="V560" s="172"/>
      <c r="W560" s="146"/>
      <c r="X560" s="146"/>
      <c r="Y560" s="146"/>
      <c r="Z560" s="146"/>
      <c r="AA560" s="146"/>
      <c r="AB560" s="146"/>
      <c r="AC560" s="146"/>
      <c r="AD560" s="146"/>
      <c r="AE560" s="146"/>
      <c r="AF560" s="146"/>
      <c r="AG560" s="146"/>
    </row>
    <row r="561" spans="1:33" ht="30" customHeight="1">
      <c r="A561" s="131" t="s">
        <v>6255</v>
      </c>
      <c r="B561" s="139">
        <v>2026</v>
      </c>
      <c r="C561" s="141" t="s">
        <v>6335</v>
      </c>
      <c r="D561" s="142" t="s">
        <v>125</v>
      </c>
      <c r="E561" s="141" t="s">
        <v>2089</v>
      </c>
      <c r="F561" s="141" t="s">
        <v>6336</v>
      </c>
      <c r="G561" s="142" t="s">
        <v>6339</v>
      </c>
      <c r="H561" s="141" t="s">
        <v>2094</v>
      </c>
      <c r="I561" s="142" t="s">
        <v>136</v>
      </c>
      <c r="J561" s="142" t="s">
        <v>2097</v>
      </c>
      <c r="K561" s="141" t="s">
        <v>7449</v>
      </c>
      <c r="L561" s="141">
        <v>79785680</v>
      </c>
      <c r="M561" s="142" t="s">
        <v>1863</v>
      </c>
      <c r="N561" s="143">
        <v>46036</v>
      </c>
      <c r="O561" s="143">
        <v>46048</v>
      </c>
      <c r="P561" s="144">
        <v>63352000</v>
      </c>
      <c r="Q561" s="141"/>
      <c r="R561" s="141"/>
      <c r="S561" s="141"/>
      <c r="T561" s="141"/>
      <c r="U561" s="141"/>
      <c r="V561" s="172"/>
      <c r="W561" s="146"/>
      <c r="X561" s="146"/>
      <c r="Y561" s="146"/>
      <c r="Z561" s="146"/>
      <c r="AA561" s="146"/>
      <c r="AB561" s="146"/>
      <c r="AC561" s="146"/>
      <c r="AD561" s="146"/>
      <c r="AE561" s="146"/>
      <c r="AF561" s="146"/>
      <c r="AG561" s="146"/>
    </row>
    <row r="562" spans="1:33" ht="30" customHeight="1">
      <c r="A562" s="131" t="s">
        <v>6255</v>
      </c>
      <c r="B562" s="139">
        <v>2026</v>
      </c>
      <c r="C562" s="141" t="s">
        <v>6343</v>
      </c>
      <c r="D562" s="142" t="s">
        <v>125</v>
      </c>
      <c r="E562" s="141" t="s">
        <v>3493</v>
      </c>
      <c r="F562" s="141" t="s">
        <v>6344</v>
      </c>
      <c r="G562" s="142" t="s">
        <v>7462</v>
      </c>
      <c r="H562" s="141" t="s">
        <v>3498</v>
      </c>
      <c r="I562" s="142" t="s">
        <v>460</v>
      </c>
      <c r="J562" s="142" t="s">
        <v>6262</v>
      </c>
      <c r="K562" s="141" t="s">
        <v>7449</v>
      </c>
      <c r="L562" s="141">
        <v>52725178</v>
      </c>
      <c r="M562" s="141" t="s">
        <v>2984</v>
      </c>
      <c r="N562" s="143">
        <v>46035</v>
      </c>
      <c r="O562" s="143">
        <v>46045</v>
      </c>
      <c r="P562" s="144">
        <v>28840000</v>
      </c>
      <c r="Q562" s="141"/>
      <c r="R562" s="141"/>
      <c r="S562" s="141"/>
      <c r="T562" s="141"/>
      <c r="U562" s="141"/>
      <c r="V562" s="172"/>
      <c r="W562" s="146"/>
      <c r="X562" s="146"/>
      <c r="Y562" s="146"/>
      <c r="Z562" s="146"/>
      <c r="AA562" s="146"/>
      <c r="AB562" s="146"/>
      <c r="AC562" s="146"/>
      <c r="AD562" s="146"/>
      <c r="AE562" s="146"/>
      <c r="AF562" s="146"/>
      <c r="AG562" s="146"/>
    </row>
    <row r="563" spans="1:33" ht="30" customHeight="1">
      <c r="A563" s="131" t="s">
        <v>6255</v>
      </c>
      <c r="B563" s="139">
        <v>2026</v>
      </c>
      <c r="C563" s="141" t="s">
        <v>6351</v>
      </c>
      <c r="D563" s="142" t="s">
        <v>125</v>
      </c>
      <c r="E563" s="141" t="s">
        <v>6352</v>
      </c>
      <c r="F563" s="141" t="s">
        <v>6353</v>
      </c>
      <c r="G563" s="142" t="s">
        <v>6356</v>
      </c>
      <c r="H563" s="141" t="s">
        <v>6357</v>
      </c>
      <c r="I563" s="142" t="s">
        <v>136</v>
      </c>
      <c r="J563" s="142" t="s">
        <v>6360</v>
      </c>
      <c r="K563" s="141" t="s">
        <v>7449</v>
      </c>
      <c r="L563" s="141">
        <v>1031127320</v>
      </c>
      <c r="M563" s="142" t="s">
        <v>2984</v>
      </c>
      <c r="N563" s="143">
        <v>46051</v>
      </c>
      <c r="O563" s="143">
        <v>46051</v>
      </c>
      <c r="P563" s="144">
        <v>63352000</v>
      </c>
      <c r="Q563" s="141"/>
      <c r="R563" s="141"/>
      <c r="S563" s="141"/>
      <c r="T563" s="141"/>
      <c r="U563" s="141"/>
      <c r="V563" s="172"/>
      <c r="W563" s="146"/>
      <c r="X563" s="146"/>
      <c r="Y563" s="146"/>
      <c r="Z563" s="146"/>
      <c r="AA563" s="146"/>
      <c r="AB563" s="146"/>
      <c r="AC563" s="146"/>
      <c r="AD563" s="146"/>
      <c r="AE563" s="146"/>
      <c r="AF563" s="146"/>
      <c r="AG563" s="146"/>
    </row>
    <row r="564" spans="1:33" ht="30" customHeight="1">
      <c r="A564" s="131" t="s">
        <v>6255</v>
      </c>
      <c r="B564" s="139">
        <v>2026</v>
      </c>
      <c r="C564" s="141" t="s">
        <v>6366</v>
      </c>
      <c r="D564" s="142" t="s">
        <v>125</v>
      </c>
      <c r="E564" s="141" t="s">
        <v>2921</v>
      </c>
      <c r="F564" s="141" t="s">
        <v>6367</v>
      </c>
      <c r="G564" s="142" t="s">
        <v>7463</v>
      </c>
      <c r="H564" s="141" t="s">
        <v>2926</v>
      </c>
      <c r="I564" s="142" t="s">
        <v>460</v>
      </c>
      <c r="J564" s="142" t="s">
        <v>2943</v>
      </c>
      <c r="K564" s="141" t="s">
        <v>7449</v>
      </c>
      <c r="L564" s="145">
        <v>1019091171</v>
      </c>
      <c r="M564" s="142" t="s">
        <v>2932</v>
      </c>
      <c r="N564" s="143">
        <v>46035</v>
      </c>
      <c r="O564" s="143">
        <v>46045</v>
      </c>
      <c r="P564" s="144">
        <v>24520000</v>
      </c>
      <c r="Q564" s="141"/>
      <c r="R564" s="141"/>
      <c r="S564" s="141"/>
      <c r="T564" s="141"/>
      <c r="U564" s="141"/>
      <c r="V564" s="172"/>
      <c r="W564" s="146"/>
      <c r="X564" s="146"/>
      <c r="Y564" s="146"/>
      <c r="Z564" s="146"/>
      <c r="AA564" s="146"/>
      <c r="AB564" s="146"/>
      <c r="AC564" s="146"/>
      <c r="AD564" s="146"/>
      <c r="AE564" s="146"/>
      <c r="AF564" s="146"/>
      <c r="AG564" s="146"/>
    </row>
    <row r="565" spans="1:33" ht="30" customHeight="1">
      <c r="A565" s="131" t="s">
        <v>6255</v>
      </c>
      <c r="B565" s="139">
        <v>2026</v>
      </c>
      <c r="C565" s="141" t="s">
        <v>6375</v>
      </c>
      <c r="D565" s="142" t="s">
        <v>125</v>
      </c>
      <c r="E565" s="141" t="s">
        <v>6376</v>
      </c>
      <c r="F565" s="141" t="s">
        <v>6377</v>
      </c>
      <c r="G565" s="142" t="s">
        <v>6380</v>
      </c>
      <c r="H565" s="141" t="s">
        <v>6381</v>
      </c>
      <c r="I565" s="142" t="s">
        <v>136</v>
      </c>
      <c r="J565" s="142" t="s">
        <v>6384</v>
      </c>
      <c r="K565" s="141" t="s">
        <v>7449</v>
      </c>
      <c r="L565" s="141">
        <v>1032434519</v>
      </c>
      <c r="M565" s="142" t="s">
        <v>2984</v>
      </c>
      <c r="N565" s="143">
        <v>46048</v>
      </c>
      <c r="O565" s="143">
        <v>46048</v>
      </c>
      <c r="P565" s="144">
        <v>63352000</v>
      </c>
      <c r="Q565" s="141"/>
      <c r="R565" s="141"/>
      <c r="S565" s="141"/>
      <c r="T565" s="141"/>
      <c r="U565" s="141"/>
      <c r="V565" s="172"/>
      <c r="W565" s="146"/>
      <c r="X565" s="146"/>
      <c r="Y565" s="146"/>
      <c r="Z565" s="146"/>
      <c r="AA565" s="146"/>
      <c r="AB565" s="146"/>
      <c r="AC565" s="146"/>
      <c r="AD565" s="146"/>
      <c r="AE565" s="146"/>
      <c r="AF565" s="146"/>
      <c r="AG565" s="146"/>
    </row>
    <row r="566" spans="1:33" ht="30" customHeight="1">
      <c r="A566" s="131" t="s">
        <v>6255</v>
      </c>
      <c r="B566" s="139">
        <v>2026</v>
      </c>
      <c r="C566" s="141" t="s">
        <v>6387</v>
      </c>
      <c r="D566" s="142" t="s">
        <v>125</v>
      </c>
      <c r="E566" s="141" t="s">
        <v>6240</v>
      </c>
      <c r="F566" s="141" t="s">
        <v>6388</v>
      </c>
      <c r="G566" s="142" t="s">
        <v>6391</v>
      </c>
      <c r="H566" s="141" t="s">
        <v>6245</v>
      </c>
      <c r="I566" s="142" t="s">
        <v>136</v>
      </c>
      <c r="J566" s="142" t="s">
        <v>6248</v>
      </c>
      <c r="K566" s="141" t="s">
        <v>7449</v>
      </c>
      <c r="L566" s="141">
        <v>1013626845</v>
      </c>
      <c r="M566" s="142" t="s">
        <v>6251</v>
      </c>
      <c r="N566" s="143">
        <v>46050</v>
      </c>
      <c r="O566" s="143">
        <v>46050</v>
      </c>
      <c r="P566" s="144">
        <v>46432000</v>
      </c>
      <c r="Q566" s="141"/>
      <c r="R566" s="141"/>
      <c r="S566" s="141"/>
      <c r="T566" s="141"/>
      <c r="U566" s="141"/>
      <c r="V566" s="172"/>
      <c r="W566" s="146"/>
      <c r="X566" s="146"/>
      <c r="Y566" s="146"/>
      <c r="Z566" s="146"/>
      <c r="AA566" s="146"/>
      <c r="AB566" s="146"/>
      <c r="AC566" s="146"/>
      <c r="AD566" s="146"/>
      <c r="AE566" s="146"/>
      <c r="AF566" s="146"/>
      <c r="AG566" s="146"/>
    </row>
    <row r="567" spans="1:33" ht="30" customHeight="1">
      <c r="A567" s="131" t="s">
        <v>6255</v>
      </c>
      <c r="B567" s="139">
        <v>2026</v>
      </c>
      <c r="C567" s="141" t="s">
        <v>6395</v>
      </c>
      <c r="D567" s="142" t="s">
        <v>125</v>
      </c>
      <c r="E567" s="141" t="s">
        <v>3740</v>
      </c>
      <c r="F567" s="141" t="s">
        <v>6396</v>
      </c>
      <c r="G567" s="142" t="s">
        <v>6399</v>
      </c>
      <c r="H567" s="141" t="s">
        <v>3745</v>
      </c>
      <c r="I567" s="142" t="s">
        <v>460</v>
      </c>
      <c r="J567" s="142" t="s">
        <v>3748</v>
      </c>
      <c r="K567" s="141" t="s">
        <v>7449</v>
      </c>
      <c r="L567" s="141">
        <v>1066517744</v>
      </c>
      <c r="M567" s="142" t="s">
        <v>3712</v>
      </c>
      <c r="N567" s="143">
        <v>46031</v>
      </c>
      <c r="O567" s="143">
        <v>46045</v>
      </c>
      <c r="P567" s="144">
        <v>17000000</v>
      </c>
      <c r="Q567" s="141"/>
      <c r="R567" s="141"/>
      <c r="S567" s="141"/>
      <c r="T567" s="141"/>
      <c r="U567" s="141"/>
      <c r="V567" s="172"/>
      <c r="W567" s="146"/>
      <c r="X567" s="146"/>
      <c r="Y567" s="146"/>
      <c r="Z567" s="146"/>
      <c r="AA567" s="146"/>
      <c r="AB567" s="146"/>
      <c r="AC567" s="146"/>
      <c r="AD567" s="146"/>
      <c r="AE567" s="146"/>
      <c r="AF567" s="146"/>
      <c r="AG567" s="146"/>
    </row>
    <row r="568" spans="1:33" ht="30" customHeight="1">
      <c r="A568" s="131" t="s">
        <v>6255</v>
      </c>
      <c r="B568" s="139">
        <v>2026</v>
      </c>
      <c r="C568" s="141" t="s">
        <v>6403</v>
      </c>
      <c r="D568" s="142" t="s">
        <v>125</v>
      </c>
      <c r="E568" s="141" t="s">
        <v>3740</v>
      </c>
      <c r="F568" s="141" t="s">
        <v>6404</v>
      </c>
      <c r="G568" s="142" t="s">
        <v>6407</v>
      </c>
      <c r="H568" s="141" t="s">
        <v>3745</v>
      </c>
      <c r="I568" s="142" t="s">
        <v>460</v>
      </c>
      <c r="J568" s="142" t="s">
        <v>3748</v>
      </c>
      <c r="K568" s="141" t="s">
        <v>7449</v>
      </c>
      <c r="L568" s="141">
        <v>1022992191</v>
      </c>
      <c r="M568" s="142" t="s">
        <v>3712</v>
      </c>
      <c r="N568" s="143">
        <v>46031</v>
      </c>
      <c r="O568" s="143">
        <v>46050</v>
      </c>
      <c r="P568" s="144">
        <v>17000000</v>
      </c>
      <c r="Q568" s="141"/>
      <c r="R568" s="141"/>
      <c r="S568" s="141"/>
      <c r="T568" s="141"/>
      <c r="U568" s="141"/>
      <c r="V568" s="172"/>
      <c r="W568" s="146"/>
      <c r="X568" s="146"/>
      <c r="Y568" s="146"/>
      <c r="Z568" s="146"/>
      <c r="AA568" s="146"/>
      <c r="AB568" s="146"/>
      <c r="AC568" s="146"/>
      <c r="AD568" s="146"/>
      <c r="AE568" s="146"/>
      <c r="AF568" s="146"/>
      <c r="AG568" s="146"/>
    </row>
    <row r="569" spans="1:33" ht="30" customHeight="1">
      <c r="A569" s="131" t="s">
        <v>6255</v>
      </c>
      <c r="B569" s="139">
        <v>2026</v>
      </c>
      <c r="C569" s="141" t="s">
        <v>6411</v>
      </c>
      <c r="D569" s="142" t="s">
        <v>125</v>
      </c>
      <c r="E569" s="141" t="s">
        <v>3740</v>
      </c>
      <c r="F569" s="141" t="s">
        <v>6412</v>
      </c>
      <c r="G569" s="142" t="s">
        <v>6415</v>
      </c>
      <c r="H569" s="141" t="s">
        <v>3745</v>
      </c>
      <c r="I569" s="142" t="s">
        <v>460</v>
      </c>
      <c r="J569" s="142" t="s">
        <v>3748</v>
      </c>
      <c r="K569" s="141" t="s">
        <v>7449</v>
      </c>
      <c r="L569" s="141">
        <v>1078456099</v>
      </c>
      <c r="M569" s="142" t="s">
        <v>3712</v>
      </c>
      <c r="N569" s="143">
        <v>46031</v>
      </c>
      <c r="O569" s="143">
        <v>46045</v>
      </c>
      <c r="P569" s="144">
        <v>17000000</v>
      </c>
      <c r="Q569" s="141"/>
      <c r="R569" s="141"/>
      <c r="S569" s="141"/>
      <c r="T569" s="141"/>
      <c r="U569" s="141"/>
      <c r="V569" s="172"/>
      <c r="W569" s="146"/>
      <c r="X569" s="146"/>
      <c r="Y569" s="146"/>
      <c r="Z569" s="146"/>
      <c r="AA569" s="146"/>
      <c r="AB569" s="146"/>
      <c r="AC569" s="146"/>
      <c r="AD569" s="146"/>
      <c r="AE569" s="146"/>
      <c r="AF569" s="146"/>
      <c r="AG569" s="146"/>
    </row>
    <row r="570" spans="1:33" ht="30" customHeight="1">
      <c r="A570" s="131" t="s">
        <v>6255</v>
      </c>
      <c r="B570" s="139">
        <v>2026</v>
      </c>
      <c r="C570" s="141" t="s">
        <v>6419</v>
      </c>
      <c r="D570" s="142" t="s">
        <v>125</v>
      </c>
      <c r="E570" s="141" t="s">
        <v>3740</v>
      </c>
      <c r="F570" s="141" t="s">
        <v>6420</v>
      </c>
      <c r="G570" s="142" t="s">
        <v>6423</v>
      </c>
      <c r="H570" s="141" t="s">
        <v>3745</v>
      </c>
      <c r="I570" s="142" t="s">
        <v>460</v>
      </c>
      <c r="J570" s="142" t="s">
        <v>3748</v>
      </c>
      <c r="K570" s="141" t="s">
        <v>7449</v>
      </c>
      <c r="L570" s="141">
        <v>22517853</v>
      </c>
      <c r="M570" s="142" t="s">
        <v>3712</v>
      </c>
      <c r="N570" s="143">
        <v>46031</v>
      </c>
      <c r="O570" s="143">
        <v>46045</v>
      </c>
      <c r="P570" s="144">
        <v>17000000</v>
      </c>
      <c r="Q570" s="141"/>
      <c r="R570" s="141"/>
      <c r="S570" s="141"/>
      <c r="T570" s="141"/>
      <c r="U570" s="141"/>
      <c r="V570" s="172"/>
      <c r="W570" s="146"/>
      <c r="X570" s="146"/>
      <c r="Y570" s="146"/>
      <c r="Z570" s="146"/>
      <c r="AA570" s="146"/>
      <c r="AB570" s="146"/>
      <c r="AC570" s="146"/>
      <c r="AD570" s="146"/>
      <c r="AE570" s="146"/>
      <c r="AF570" s="146"/>
      <c r="AG570" s="146"/>
    </row>
    <row r="571" spans="1:33" ht="30" customHeight="1">
      <c r="A571" s="131" t="s">
        <v>6255</v>
      </c>
      <c r="B571" s="139">
        <v>2026</v>
      </c>
      <c r="C571" s="141" t="s">
        <v>6427</v>
      </c>
      <c r="D571" s="142" t="s">
        <v>125</v>
      </c>
      <c r="E571" s="141" t="s">
        <v>3740</v>
      </c>
      <c r="F571" s="141" t="s">
        <v>6428</v>
      </c>
      <c r="G571" s="142" t="s">
        <v>6431</v>
      </c>
      <c r="H571" s="141" t="s">
        <v>3745</v>
      </c>
      <c r="I571" s="142" t="s">
        <v>460</v>
      </c>
      <c r="J571" s="142" t="s">
        <v>3748</v>
      </c>
      <c r="K571" s="141" t="s">
        <v>7449</v>
      </c>
      <c r="L571" s="141">
        <v>1001113974</v>
      </c>
      <c r="M571" s="142" t="s">
        <v>3712</v>
      </c>
      <c r="N571" s="143">
        <v>46031</v>
      </c>
      <c r="O571" s="143">
        <v>46046</v>
      </c>
      <c r="P571" s="144">
        <v>17000000</v>
      </c>
      <c r="Q571" s="141"/>
      <c r="R571" s="141"/>
      <c r="S571" s="141"/>
      <c r="T571" s="141"/>
      <c r="U571" s="141"/>
      <c r="V571" s="172"/>
      <c r="W571" s="146"/>
      <c r="X571" s="146"/>
      <c r="Y571" s="146"/>
      <c r="Z571" s="146"/>
      <c r="AA571" s="146"/>
      <c r="AB571" s="146"/>
      <c r="AC571" s="146"/>
      <c r="AD571" s="146"/>
      <c r="AE571" s="146"/>
      <c r="AF571" s="146"/>
      <c r="AG571" s="146"/>
    </row>
    <row r="572" spans="1:33" ht="30" customHeight="1">
      <c r="A572" s="131" t="s">
        <v>6255</v>
      </c>
      <c r="B572" s="139">
        <v>2026</v>
      </c>
      <c r="C572" s="141" t="s">
        <v>6435</v>
      </c>
      <c r="D572" s="142" t="s">
        <v>125</v>
      </c>
      <c r="E572" s="141" t="s">
        <v>3740</v>
      </c>
      <c r="F572" s="141" t="s">
        <v>6436</v>
      </c>
      <c r="G572" s="142" t="s">
        <v>6439</v>
      </c>
      <c r="H572" s="141" t="s">
        <v>3745</v>
      </c>
      <c r="I572" s="142" t="s">
        <v>460</v>
      </c>
      <c r="J572" s="142" t="s">
        <v>3748</v>
      </c>
      <c r="K572" s="141" t="s">
        <v>7449</v>
      </c>
      <c r="L572" s="141">
        <v>77104769</v>
      </c>
      <c r="M572" s="142" t="s">
        <v>3712</v>
      </c>
      <c r="N572" s="143">
        <v>46031</v>
      </c>
      <c r="O572" s="143">
        <v>46045</v>
      </c>
      <c r="P572" s="144">
        <v>17000000</v>
      </c>
      <c r="Q572" s="141"/>
      <c r="R572" s="141"/>
      <c r="S572" s="141"/>
      <c r="T572" s="141"/>
      <c r="U572" s="141"/>
      <c r="V572" s="172"/>
      <c r="W572" s="146"/>
      <c r="X572" s="146"/>
      <c r="Y572" s="146"/>
      <c r="Z572" s="146"/>
      <c r="AA572" s="146"/>
      <c r="AB572" s="146"/>
      <c r="AC572" s="146"/>
      <c r="AD572" s="146"/>
      <c r="AE572" s="146"/>
      <c r="AF572" s="146"/>
      <c r="AG572" s="146"/>
    </row>
    <row r="573" spans="1:33" ht="30" customHeight="1">
      <c r="A573" s="131" t="s">
        <v>6255</v>
      </c>
      <c r="B573" s="139">
        <v>2026</v>
      </c>
      <c r="C573" s="141" t="s">
        <v>6443</v>
      </c>
      <c r="D573" s="142" t="s">
        <v>125</v>
      </c>
      <c r="E573" s="141" t="s">
        <v>3740</v>
      </c>
      <c r="F573" s="141" t="s">
        <v>6444</v>
      </c>
      <c r="G573" s="142" t="s">
        <v>6447</v>
      </c>
      <c r="H573" s="141" t="s">
        <v>3745</v>
      </c>
      <c r="I573" s="142" t="s">
        <v>460</v>
      </c>
      <c r="J573" s="142" t="s">
        <v>3748</v>
      </c>
      <c r="K573" s="141" t="s">
        <v>7449</v>
      </c>
      <c r="L573" s="141">
        <v>80757222</v>
      </c>
      <c r="M573" s="142" t="s">
        <v>3712</v>
      </c>
      <c r="N573" s="143">
        <v>46031</v>
      </c>
      <c r="O573" s="143">
        <v>46050</v>
      </c>
      <c r="P573" s="144">
        <v>17000000</v>
      </c>
      <c r="Q573" s="141" t="s">
        <v>289</v>
      </c>
      <c r="R573" s="143">
        <v>46077</v>
      </c>
      <c r="S573" s="141" t="s">
        <v>6452</v>
      </c>
      <c r="T573" s="141">
        <v>79963979</v>
      </c>
      <c r="U573" s="141"/>
      <c r="V573" s="172" t="s">
        <v>6450</v>
      </c>
      <c r="W573" s="146"/>
      <c r="X573" s="146"/>
      <c r="Y573" s="146"/>
      <c r="Z573" s="146"/>
      <c r="AA573" s="146"/>
      <c r="AB573" s="146"/>
      <c r="AC573" s="146"/>
      <c r="AD573" s="146"/>
      <c r="AE573" s="146"/>
      <c r="AF573" s="146"/>
      <c r="AG573" s="146"/>
    </row>
    <row r="574" spans="1:33" ht="30" customHeight="1">
      <c r="A574" s="131" t="s">
        <v>6255</v>
      </c>
      <c r="B574" s="139">
        <v>2026</v>
      </c>
      <c r="C574" s="141" t="s">
        <v>6453</v>
      </c>
      <c r="D574" s="142" t="s">
        <v>125</v>
      </c>
      <c r="E574" s="141" t="s">
        <v>6454</v>
      </c>
      <c r="F574" s="141" t="s">
        <v>6455</v>
      </c>
      <c r="G574" s="142" t="s">
        <v>6458</v>
      </c>
      <c r="H574" s="141" t="s">
        <v>6459</v>
      </c>
      <c r="I574" s="142" t="s">
        <v>460</v>
      </c>
      <c r="J574" s="142" t="s">
        <v>6462</v>
      </c>
      <c r="K574" s="141" t="s">
        <v>7449</v>
      </c>
      <c r="L574" s="141">
        <v>1002709993</v>
      </c>
      <c r="M574" s="142" t="s">
        <v>4522</v>
      </c>
      <c r="N574" s="143">
        <v>46049</v>
      </c>
      <c r="O574" s="143">
        <v>46050</v>
      </c>
      <c r="P574" s="144">
        <v>28840000</v>
      </c>
      <c r="Q574" s="141"/>
      <c r="R574" s="141"/>
      <c r="S574" s="141"/>
      <c r="T574" s="141"/>
      <c r="U574" s="141"/>
      <c r="V574" s="172"/>
      <c r="W574" s="146"/>
      <c r="X574" s="146"/>
      <c r="Y574" s="146"/>
      <c r="Z574" s="146"/>
      <c r="AA574" s="146"/>
      <c r="AB574" s="146"/>
      <c r="AC574" s="146"/>
      <c r="AD574" s="146"/>
      <c r="AE574" s="146"/>
      <c r="AF574" s="146"/>
      <c r="AG574" s="146"/>
    </row>
    <row r="575" spans="1:33" ht="30" customHeight="1">
      <c r="A575" s="131" t="s">
        <v>6255</v>
      </c>
      <c r="B575" s="139">
        <v>2026</v>
      </c>
      <c r="C575" s="141" t="s">
        <v>6466</v>
      </c>
      <c r="D575" s="142" t="s">
        <v>125</v>
      </c>
      <c r="E575" s="141" t="s">
        <v>2027</v>
      </c>
      <c r="F575" s="141" t="s">
        <v>6467</v>
      </c>
      <c r="G575" s="142" t="s">
        <v>6470</v>
      </c>
      <c r="H575" s="141" t="s">
        <v>2032</v>
      </c>
      <c r="I575" s="142" t="s">
        <v>136</v>
      </c>
      <c r="J575" s="142" t="s">
        <v>2035</v>
      </c>
      <c r="K575" s="141" t="s">
        <v>7449</v>
      </c>
      <c r="L575" s="141">
        <v>1000470080</v>
      </c>
      <c r="M575" s="142" t="s">
        <v>1863</v>
      </c>
      <c r="N575" s="143">
        <v>46036</v>
      </c>
      <c r="O575" s="143">
        <v>46051</v>
      </c>
      <c r="P575" s="144">
        <v>46432000</v>
      </c>
      <c r="Q575" s="141"/>
      <c r="R575" s="141"/>
      <c r="S575" s="141"/>
      <c r="T575" s="141"/>
      <c r="U575" s="141"/>
      <c r="V575" s="172"/>
      <c r="W575" s="146"/>
      <c r="X575" s="146"/>
      <c r="Y575" s="146"/>
      <c r="Z575" s="146"/>
      <c r="AA575" s="146"/>
      <c r="AB575" s="146"/>
      <c r="AC575" s="146"/>
      <c r="AD575" s="146"/>
      <c r="AE575" s="146"/>
      <c r="AF575" s="146"/>
      <c r="AG575" s="146"/>
    </row>
    <row r="576" spans="1:33" ht="30" customHeight="1">
      <c r="A576" s="131" t="s">
        <v>6255</v>
      </c>
      <c r="B576" s="139">
        <v>2026</v>
      </c>
      <c r="C576" s="141" t="s">
        <v>6475</v>
      </c>
      <c r="D576" s="142" t="s">
        <v>125</v>
      </c>
      <c r="E576" s="141" t="s">
        <v>6476</v>
      </c>
      <c r="F576" s="141" t="s">
        <v>6477</v>
      </c>
      <c r="G576" s="142" t="s">
        <v>6480</v>
      </c>
      <c r="H576" s="141" t="s">
        <v>6481</v>
      </c>
      <c r="I576" s="142" t="s">
        <v>136</v>
      </c>
      <c r="J576" s="142" t="s">
        <v>6484</v>
      </c>
      <c r="K576" s="141" t="s">
        <v>7449</v>
      </c>
      <c r="L576" s="141">
        <v>79160113</v>
      </c>
      <c r="M576" s="142" t="s">
        <v>4522</v>
      </c>
      <c r="N576" s="143">
        <v>46050</v>
      </c>
      <c r="O576" s="143">
        <v>46050</v>
      </c>
      <c r="P576" s="144">
        <v>46432000</v>
      </c>
      <c r="Q576" s="141"/>
      <c r="R576" s="141"/>
      <c r="S576" s="141"/>
      <c r="T576" s="141"/>
      <c r="U576" s="141"/>
      <c r="V576" s="172"/>
      <c r="W576" s="146"/>
      <c r="X576" s="146"/>
      <c r="Y576" s="146"/>
      <c r="Z576" s="146"/>
      <c r="AA576" s="146"/>
      <c r="AB576" s="146"/>
      <c r="AC576" s="146"/>
      <c r="AD576" s="146"/>
      <c r="AE576" s="146"/>
      <c r="AF576" s="146"/>
      <c r="AG576" s="146"/>
    </row>
    <row r="577" spans="1:33" ht="30" customHeight="1">
      <c r="A577" s="131" t="s">
        <v>6255</v>
      </c>
      <c r="B577" s="139">
        <v>2026</v>
      </c>
      <c r="C577" s="141" t="s">
        <v>6489</v>
      </c>
      <c r="D577" s="142" t="s">
        <v>125</v>
      </c>
      <c r="E577" s="141" t="s">
        <v>2659</v>
      </c>
      <c r="F577" s="141" t="s">
        <v>6490</v>
      </c>
      <c r="G577" s="142" t="s">
        <v>6493</v>
      </c>
      <c r="H577" s="141" t="s">
        <v>2664</v>
      </c>
      <c r="I577" s="142" t="s">
        <v>136</v>
      </c>
      <c r="J577" s="142" t="s">
        <v>6495</v>
      </c>
      <c r="K577" s="141" t="s">
        <v>7449</v>
      </c>
      <c r="L577" s="141">
        <v>1049604549</v>
      </c>
      <c r="M577" s="142" t="s">
        <v>2633</v>
      </c>
      <c r="N577" s="143">
        <v>46035</v>
      </c>
      <c r="O577" s="143">
        <v>46045</v>
      </c>
      <c r="P577" s="144">
        <v>46432000</v>
      </c>
      <c r="Q577" s="141"/>
      <c r="R577" s="141"/>
      <c r="S577" s="141"/>
      <c r="T577" s="141"/>
      <c r="U577" s="141"/>
      <c r="V577" s="172"/>
      <c r="W577" s="146"/>
      <c r="X577" s="146"/>
      <c r="Y577" s="146"/>
      <c r="Z577" s="146"/>
      <c r="AA577" s="146"/>
      <c r="AB577" s="146"/>
      <c r="AC577" s="146"/>
      <c r="AD577" s="146"/>
      <c r="AE577" s="146"/>
      <c r="AF577" s="146"/>
      <c r="AG577" s="146"/>
    </row>
    <row r="578" spans="1:33" ht="30" customHeight="1">
      <c r="A578" s="131" t="s">
        <v>6255</v>
      </c>
      <c r="B578" s="139">
        <v>2026</v>
      </c>
      <c r="C578" s="141" t="s">
        <v>6498</v>
      </c>
      <c r="D578" s="142" t="s">
        <v>125</v>
      </c>
      <c r="E578" s="141" t="s">
        <v>5092</v>
      </c>
      <c r="F578" s="141" t="s">
        <v>6499</v>
      </c>
      <c r="G578" s="142" t="s">
        <v>6502</v>
      </c>
      <c r="H578" s="141" t="s">
        <v>5097</v>
      </c>
      <c r="I578" s="142" t="s">
        <v>136</v>
      </c>
      <c r="J578" s="142" t="s">
        <v>5110</v>
      </c>
      <c r="K578" s="141" t="s">
        <v>7449</v>
      </c>
      <c r="L578" s="141">
        <v>1024508629</v>
      </c>
      <c r="M578" s="142" t="s">
        <v>5087</v>
      </c>
      <c r="N578" s="143">
        <v>46033</v>
      </c>
      <c r="O578" s="143">
        <v>46045</v>
      </c>
      <c r="P578" s="144">
        <v>87109000</v>
      </c>
      <c r="Q578" s="141"/>
      <c r="R578" s="141"/>
      <c r="S578" s="141"/>
      <c r="T578" s="141"/>
      <c r="U578" s="141"/>
      <c r="V578" s="172"/>
      <c r="W578" s="146"/>
      <c r="X578" s="146"/>
      <c r="Y578" s="146"/>
      <c r="Z578" s="146"/>
      <c r="AA578" s="146"/>
      <c r="AB578" s="146"/>
      <c r="AC578" s="146"/>
      <c r="AD578" s="146"/>
      <c r="AE578" s="146"/>
      <c r="AF578" s="146"/>
      <c r="AG578" s="146"/>
    </row>
    <row r="579" spans="1:33" ht="30" customHeight="1">
      <c r="A579" s="131" t="s">
        <v>6255</v>
      </c>
      <c r="B579" s="139">
        <v>2026</v>
      </c>
      <c r="C579" s="141" t="s">
        <v>6507</v>
      </c>
      <c r="D579" s="142" t="s">
        <v>125</v>
      </c>
      <c r="E579" s="141" t="s">
        <v>2864</v>
      </c>
      <c r="F579" s="141" t="s">
        <v>6508</v>
      </c>
      <c r="G579" s="142" t="s">
        <v>6511</v>
      </c>
      <c r="H579" s="141" t="s">
        <v>2869</v>
      </c>
      <c r="I579" s="142" t="s">
        <v>460</v>
      </c>
      <c r="J579" s="142" t="s">
        <v>2872</v>
      </c>
      <c r="K579" s="141" t="s">
        <v>7449</v>
      </c>
      <c r="L579" s="141">
        <v>1000150468</v>
      </c>
      <c r="M579" s="142" t="s">
        <v>2859</v>
      </c>
      <c r="N579" s="143">
        <v>46035</v>
      </c>
      <c r="O579" s="143">
        <v>46045</v>
      </c>
      <c r="P579" s="144">
        <v>24520000</v>
      </c>
      <c r="Q579" s="141"/>
      <c r="R579" s="141"/>
      <c r="S579" s="141"/>
      <c r="T579" s="141"/>
      <c r="U579" s="141"/>
      <c r="V579" s="172"/>
      <c r="W579" s="146"/>
      <c r="X579" s="146"/>
      <c r="Y579" s="146"/>
      <c r="Z579" s="146"/>
      <c r="AA579" s="146"/>
      <c r="AB579" s="146"/>
      <c r="AC579" s="146"/>
      <c r="AD579" s="146"/>
      <c r="AE579" s="146"/>
      <c r="AF579" s="146"/>
      <c r="AG579" s="146"/>
    </row>
    <row r="580" spans="1:33" ht="30" customHeight="1">
      <c r="A580" s="131" t="s">
        <v>6255</v>
      </c>
      <c r="B580" s="139">
        <v>2026</v>
      </c>
      <c r="C580" s="141" t="s">
        <v>6516</v>
      </c>
      <c r="D580" s="142" t="s">
        <v>125</v>
      </c>
      <c r="E580" s="141" t="s">
        <v>2786</v>
      </c>
      <c r="F580" s="141" t="s">
        <v>6517</v>
      </c>
      <c r="G580" s="142" t="s">
        <v>6520</v>
      </c>
      <c r="H580" s="141" t="s">
        <v>2791</v>
      </c>
      <c r="I580" s="142" t="s">
        <v>136</v>
      </c>
      <c r="J580" s="142" t="s">
        <v>2794</v>
      </c>
      <c r="K580" s="141" t="s">
        <v>7449</v>
      </c>
      <c r="L580" s="141">
        <v>1069714747</v>
      </c>
      <c r="M580" s="142" t="s">
        <v>2797</v>
      </c>
      <c r="N580" s="143">
        <v>46032</v>
      </c>
      <c r="O580" s="143">
        <v>46044</v>
      </c>
      <c r="P580" s="144">
        <v>87109000</v>
      </c>
      <c r="Q580" s="141"/>
      <c r="R580" s="141"/>
      <c r="S580" s="141"/>
      <c r="T580" s="141"/>
      <c r="U580" s="141"/>
      <c r="V580" s="172"/>
      <c r="W580" s="146"/>
      <c r="X580" s="146"/>
      <c r="Y580" s="146"/>
      <c r="Z580" s="146"/>
      <c r="AA580" s="146"/>
      <c r="AB580" s="146"/>
      <c r="AC580" s="146"/>
      <c r="AD580" s="146"/>
      <c r="AE580" s="146"/>
      <c r="AF580" s="146"/>
      <c r="AG580" s="146"/>
    </row>
    <row r="581" spans="1:33" ht="30" customHeight="1">
      <c r="A581" s="131" t="s">
        <v>6255</v>
      </c>
      <c r="B581" s="139">
        <v>2026</v>
      </c>
      <c r="C581" s="141" t="s">
        <v>6524</v>
      </c>
      <c r="D581" s="142" t="s">
        <v>125</v>
      </c>
      <c r="E581" s="141" t="s">
        <v>3740</v>
      </c>
      <c r="F581" s="141" t="s">
        <v>6525</v>
      </c>
      <c r="G581" s="142" t="s">
        <v>6528</v>
      </c>
      <c r="H581" s="141" t="s">
        <v>3745</v>
      </c>
      <c r="I581" s="142" t="s">
        <v>460</v>
      </c>
      <c r="J581" s="142" t="s">
        <v>3748</v>
      </c>
      <c r="K581" s="141" t="s">
        <v>7449</v>
      </c>
      <c r="L581" s="141">
        <v>1023956953</v>
      </c>
      <c r="M581" s="142" t="s">
        <v>3712</v>
      </c>
      <c r="N581" s="143">
        <v>46031</v>
      </c>
      <c r="O581" s="143">
        <v>46049</v>
      </c>
      <c r="P581" s="144">
        <v>17000000</v>
      </c>
      <c r="Q581" s="141"/>
      <c r="R581" s="141"/>
      <c r="S581" s="141"/>
      <c r="T581" s="141"/>
      <c r="U581" s="141"/>
      <c r="V581" s="172"/>
      <c r="W581" s="146"/>
      <c r="X581" s="146"/>
      <c r="Y581" s="146"/>
      <c r="Z581" s="146"/>
      <c r="AA581" s="146"/>
      <c r="AB581" s="146"/>
      <c r="AC581" s="146"/>
      <c r="AD581" s="146"/>
      <c r="AE581" s="146"/>
      <c r="AF581" s="146"/>
      <c r="AG581" s="146"/>
    </row>
    <row r="582" spans="1:33" ht="30" customHeight="1">
      <c r="A582" s="131" t="s">
        <v>6255</v>
      </c>
      <c r="B582" s="139">
        <v>2026</v>
      </c>
      <c r="C582" s="141" t="s">
        <v>6532</v>
      </c>
      <c r="D582" s="142" t="s">
        <v>125</v>
      </c>
      <c r="E582" s="141" t="s">
        <v>3380</v>
      </c>
      <c r="F582" s="141" t="s">
        <v>6533</v>
      </c>
      <c r="G582" s="142" t="s">
        <v>6536</v>
      </c>
      <c r="H582" s="141" t="s">
        <v>3385</v>
      </c>
      <c r="I582" s="142" t="s">
        <v>136</v>
      </c>
      <c r="J582" s="142" t="s">
        <v>6538</v>
      </c>
      <c r="K582" s="141" t="s">
        <v>7449</v>
      </c>
      <c r="L582" s="141">
        <v>53061588</v>
      </c>
      <c r="M582" s="142" t="s">
        <v>2984</v>
      </c>
      <c r="N582" s="143">
        <v>46042</v>
      </c>
      <c r="O582" s="143">
        <v>46045</v>
      </c>
      <c r="P582" s="144">
        <v>40920000</v>
      </c>
      <c r="Q582" s="141"/>
      <c r="R582" s="141"/>
      <c r="S582" s="141"/>
      <c r="T582" s="141"/>
      <c r="U582" s="141"/>
      <c r="V582" s="172"/>
      <c r="W582" s="146"/>
      <c r="X582" s="146"/>
      <c r="Y582" s="146"/>
      <c r="Z582" s="146"/>
      <c r="AA582" s="146"/>
      <c r="AB582" s="146"/>
      <c r="AC582" s="146"/>
      <c r="AD582" s="146"/>
      <c r="AE582" s="146"/>
      <c r="AF582" s="146"/>
      <c r="AG582" s="146"/>
    </row>
    <row r="583" spans="1:33" ht="30" customHeight="1">
      <c r="A583" s="131" t="s">
        <v>6255</v>
      </c>
      <c r="B583" s="139">
        <v>2026</v>
      </c>
      <c r="C583" s="141" t="s">
        <v>6541</v>
      </c>
      <c r="D583" s="142" t="s">
        <v>125</v>
      </c>
      <c r="E583" s="141" t="s">
        <v>2320</v>
      </c>
      <c r="F583" s="141" t="s">
        <v>6542</v>
      </c>
      <c r="G583" s="142" t="s">
        <v>7464</v>
      </c>
      <c r="H583" s="141" t="s">
        <v>2325</v>
      </c>
      <c r="I583" s="142" t="s">
        <v>136</v>
      </c>
      <c r="J583" s="142" t="s">
        <v>2340</v>
      </c>
      <c r="K583" s="141" t="s">
        <v>7449</v>
      </c>
      <c r="L583" s="141">
        <v>1015459224</v>
      </c>
      <c r="M583" s="142" t="s">
        <v>2182</v>
      </c>
      <c r="N583" s="143">
        <v>46036</v>
      </c>
      <c r="O583" s="143">
        <v>46045</v>
      </c>
      <c r="P583" s="144">
        <v>46432000</v>
      </c>
      <c r="Q583" s="141"/>
      <c r="R583" s="141"/>
      <c r="S583" s="141"/>
      <c r="T583" s="141"/>
      <c r="U583" s="141"/>
      <c r="V583" s="172"/>
      <c r="W583" s="146"/>
      <c r="X583" s="146"/>
      <c r="Y583" s="146"/>
      <c r="Z583" s="146"/>
      <c r="AA583" s="146"/>
      <c r="AB583" s="146"/>
      <c r="AC583" s="146"/>
      <c r="AD583" s="146"/>
      <c r="AE583" s="146"/>
      <c r="AF583" s="146"/>
      <c r="AG583" s="146"/>
    </row>
    <row r="584" spans="1:33" ht="30" customHeight="1">
      <c r="A584" s="131" t="s">
        <v>6255</v>
      </c>
      <c r="B584" s="139">
        <v>2026</v>
      </c>
      <c r="C584" s="141" t="s">
        <v>6549</v>
      </c>
      <c r="D584" s="142" t="s">
        <v>125</v>
      </c>
      <c r="E584" s="141" t="s">
        <v>389</v>
      </c>
      <c r="F584" s="141" t="s">
        <v>6550</v>
      </c>
      <c r="G584" s="142" t="s">
        <v>6553</v>
      </c>
      <c r="H584" s="141" t="s">
        <v>394</v>
      </c>
      <c r="I584" s="142" t="s">
        <v>136</v>
      </c>
      <c r="J584" s="142" t="s">
        <v>397</v>
      </c>
      <c r="K584" s="141" t="s">
        <v>7449</v>
      </c>
      <c r="L584" s="141">
        <v>52964348</v>
      </c>
      <c r="M584" s="142" t="s">
        <v>400</v>
      </c>
      <c r="N584" s="143">
        <v>46029</v>
      </c>
      <c r="O584" s="143">
        <v>46050</v>
      </c>
      <c r="P584" s="144">
        <v>63844000</v>
      </c>
      <c r="Q584" s="141"/>
      <c r="R584" s="141"/>
      <c r="S584" s="141"/>
      <c r="T584" s="141"/>
      <c r="U584" s="141"/>
      <c r="V584" s="172"/>
      <c r="W584" s="146"/>
      <c r="X584" s="146"/>
      <c r="Y584" s="146"/>
      <c r="Z584" s="146"/>
      <c r="AA584" s="146"/>
      <c r="AB584" s="146"/>
      <c r="AC584" s="146"/>
      <c r="AD584" s="146"/>
      <c r="AE584" s="146"/>
      <c r="AF584" s="146"/>
      <c r="AG584" s="146"/>
    </row>
    <row r="585" spans="1:33" ht="30" customHeight="1">
      <c r="A585" s="131" t="s">
        <v>6255</v>
      </c>
      <c r="B585" s="139">
        <v>2026</v>
      </c>
      <c r="C585" s="141" t="s">
        <v>6557</v>
      </c>
      <c r="D585" s="142" t="s">
        <v>125</v>
      </c>
      <c r="E585" s="141" t="s">
        <v>6558</v>
      </c>
      <c r="F585" s="141" t="s">
        <v>6559</v>
      </c>
      <c r="G585" s="142" t="s">
        <v>6562</v>
      </c>
      <c r="H585" s="141" t="s">
        <v>6563</v>
      </c>
      <c r="I585" s="142" t="s">
        <v>136</v>
      </c>
      <c r="J585" s="142" t="s">
        <v>6566</v>
      </c>
      <c r="K585" s="141" t="s">
        <v>7449</v>
      </c>
      <c r="L585" s="141">
        <v>87491348</v>
      </c>
      <c r="M585" s="142" t="s">
        <v>1049</v>
      </c>
      <c r="N585" s="143">
        <v>46049</v>
      </c>
      <c r="O585" s="143">
        <v>46049</v>
      </c>
      <c r="P585" s="144">
        <v>63352000</v>
      </c>
      <c r="Q585" s="141"/>
      <c r="R585" s="141"/>
      <c r="S585" s="141"/>
      <c r="T585" s="141"/>
      <c r="U585" s="141"/>
      <c r="V585" s="172"/>
      <c r="W585" s="146"/>
      <c r="X585" s="146"/>
      <c r="Y585" s="146"/>
      <c r="Z585" s="146"/>
      <c r="AA585" s="146"/>
      <c r="AB585" s="146"/>
      <c r="AC585" s="146"/>
      <c r="AD585" s="146"/>
      <c r="AE585" s="146"/>
      <c r="AF585" s="146"/>
      <c r="AG585" s="146"/>
    </row>
    <row r="586" spans="1:33" ht="30" customHeight="1">
      <c r="A586" s="131" t="s">
        <v>6255</v>
      </c>
      <c r="B586" s="139">
        <v>2026</v>
      </c>
      <c r="C586" s="141" t="s">
        <v>6557</v>
      </c>
      <c r="D586" s="142" t="s">
        <v>125</v>
      </c>
      <c r="E586" s="141" t="s">
        <v>6558</v>
      </c>
      <c r="F586" s="141" t="s">
        <v>6570</v>
      </c>
      <c r="G586" s="142" t="s">
        <v>1117</v>
      </c>
      <c r="H586" s="141" t="s">
        <v>6563</v>
      </c>
      <c r="I586" s="142" t="s">
        <v>136</v>
      </c>
      <c r="J586" s="142" t="s">
        <v>6566</v>
      </c>
      <c r="K586" s="141" t="s">
        <v>7449</v>
      </c>
      <c r="L586" s="141">
        <v>79939839</v>
      </c>
      <c r="M586" s="142" t="s">
        <v>1049</v>
      </c>
      <c r="N586" s="143">
        <v>46049</v>
      </c>
      <c r="O586" s="143">
        <v>46049</v>
      </c>
      <c r="P586" s="144">
        <v>63352000</v>
      </c>
      <c r="Q586" s="141"/>
      <c r="R586" s="141"/>
      <c r="S586" s="141"/>
      <c r="T586" s="141"/>
      <c r="U586" s="141"/>
      <c r="V586" s="172"/>
      <c r="W586" s="146"/>
      <c r="X586" s="146"/>
      <c r="Y586" s="146"/>
      <c r="Z586" s="146"/>
      <c r="AA586" s="146"/>
      <c r="AB586" s="146"/>
      <c r="AC586" s="146"/>
      <c r="AD586" s="146"/>
      <c r="AE586" s="146"/>
      <c r="AF586" s="146"/>
      <c r="AG586" s="146"/>
    </row>
    <row r="587" spans="1:33" ht="30" customHeight="1">
      <c r="A587" s="131" t="s">
        <v>6255</v>
      </c>
      <c r="B587" s="139">
        <v>2026</v>
      </c>
      <c r="C587" s="141" t="s">
        <v>6575</v>
      </c>
      <c r="D587" s="142" t="s">
        <v>125</v>
      </c>
      <c r="E587" s="141" t="s">
        <v>3740</v>
      </c>
      <c r="F587" s="141" t="s">
        <v>6576</v>
      </c>
      <c r="G587" s="142" t="s">
        <v>6579</v>
      </c>
      <c r="H587" s="141" t="s">
        <v>3745</v>
      </c>
      <c r="I587" s="142" t="s">
        <v>460</v>
      </c>
      <c r="J587" s="142" t="s">
        <v>3760</v>
      </c>
      <c r="K587" s="141" t="s">
        <v>7449</v>
      </c>
      <c r="L587" s="141">
        <v>1003710488</v>
      </c>
      <c r="M587" s="142" t="s">
        <v>3712</v>
      </c>
      <c r="N587" s="143">
        <v>46031</v>
      </c>
      <c r="O587" s="143">
        <v>46049</v>
      </c>
      <c r="P587" s="144">
        <v>17000000</v>
      </c>
      <c r="Q587" s="141"/>
      <c r="R587" s="141"/>
      <c r="S587" s="141"/>
      <c r="T587" s="141"/>
      <c r="U587" s="141"/>
      <c r="V587" s="172"/>
      <c r="W587" s="146"/>
      <c r="X587" s="146"/>
      <c r="Y587" s="146"/>
      <c r="Z587" s="146"/>
      <c r="AA587" s="146"/>
      <c r="AB587" s="146"/>
      <c r="AC587" s="146"/>
      <c r="AD587" s="146"/>
      <c r="AE587" s="146"/>
      <c r="AF587" s="146"/>
      <c r="AG587" s="146"/>
    </row>
    <row r="588" spans="1:33" ht="30" customHeight="1">
      <c r="A588" s="131" t="s">
        <v>6255</v>
      </c>
      <c r="B588" s="139">
        <v>2026</v>
      </c>
      <c r="C588" s="141" t="s">
        <v>6583</v>
      </c>
      <c r="D588" s="142" t="s">
        <v>125</v>
      </c>
      <c r="E588" s="141" t="s">
        <v>3740</v>
      </c>
      <c r="F588" s="141" t="s">
        <v>6584</v>
      </c>
      <c r="G588" s="142" t="s">
        <v>6587</v>
      </c>
      <c r="H588" s="141" t="s">
        <v>3745</v>
      </c>
      <c r="I588" s="142" t="s">
        <v>460</v>
      </c>
      <c r="J588" s="142" t="s">
        <v>3760</v>
      </c>
      <c r="K588" s="141" t="s">
        <v>7449</v>
      </c>
      <c r="L588" s="141">
        <v>20679450</v>
      </c>
      <c r="M588" s="142" t="s">
        <v>3712</v>
      </c>
      <c r="N588" s="143">
        <v>46031</v>
      </c>
      <c r="O588" s="143">
        <v>46052</v>
      </c>
      <c r="P588" s="144">
        <v>17000000</v>
      </c>
      <c r="Q588" s="141"/>
      <c r="R588" s="141"/>
      <c r="S588" s="141"/>
      <c r="T588" s="141"/>
      <c r="U588" s="141"/>
      <c r="V588" s="172"/>
      <c r="W588" s="146"/>
      <c r="X588" s="146"/>
      <c r="Y588" s="146"/>
      <c r="Z588" s="146"/>
      <c r="AA588" s="146"/>
      <c r="AB588" s="146"/>
      <c r="AC588" s="146"/>
      <c r="AD588" s="146"/>
      <c r="AE588" s="146"/>
      <c r="AF588" s="146"/>
      <c r="AG588" s="146"/>
    </row>
    <row r="589" spans="1:33" ht="30" customHeight="1">
      <c r="A589" s="131" t="s">
        <v>6255</v>
      </c>
      <c r="B589" s="139">
        <v>2026</v>
      </c>
      <c r="C589" s="141" t="s">
        <v>6591</v>
      </c>
      <c r="D589" s="142" t="s">
        <v>125</v>
      </c>
      <c r="E589" s="141" t="s">
        <v>6592</v>
      </c>
      <c r="F589" s="141" t="s">
        <v>6593</v>
      </c>
      <c r="G589" s="142" t="s">
        <v>6596</v>
      </c>
      <c r="H589" s="141" t="s">
        <v>6597</v>
      </c>
      <c r="I589" s="142" t="s">
        <v>136</v>
      </c>
      <c r="J589" s="142" t="s">
        <v>6600</v>
      </c>
      <c r="K589" s="141" t="s">
        <v>7449</v>
      </c>
      <c r="L589" s="141">
        <v>1016063720</v>
      </c>
      <c r="M589" s="141" t="s">
        <v>145</v>
      </c>
      <c r="N589" s="143" t="e">
        <v>#N/A</v>
      </c>
      <c r="O589" s="143">
        <v>46044</v>
      </c>
      <c r="P589" s="144">
        <v>64460000</v>
      </c>
      <c r="Q589" s="141"/>
      <c r="R589" s="141"/>
      <c r="S589" s="141"/>
      <c r="T589" s="141"/>
      <c r="U589" s="141"/>
      <c r="V589" s="172"/>
      <c r="W589" s="146"/>
      <c r="X589" s="146"/>
      <c r="Y589" s="146"/>
      <c r="Z589" s="146"/>
      <c r="AA589" s="146"/>
      <c r="AB589" s="146"/>
      <c r="AC589" s="146"/>
      <c r="AD589" s="146"/>
      <c r="AE589" s="146"/>
      <c r="AF589" s="146"/>
      <c r="AG589" s="146"/>
    </row>
    <row r="590" spans="1:33" ht="30" customHeight="1">
      <c r="A590" s="131" t="s">
        <v>6255</v>
      </c>
      <c r="B590" s="139">
        <v>2026</v>
      </c>
      <c r="C590" s="141" t="s">
        <v>6606</v>
      </c>
      <c r="D590" s="142" t="s">
        <v>125</v>
      </c>
      <c r="E590" s="141" t="s">
        <v>1180</v>
      </c>
      <c r="F590" s="141" t="s">
        <v>6607</v>
      </c>
      <c r="G590" s="142" t="s">
        <v>6610</v>
      </c>
      <c r="H590" s="141" t="s">
        <v>1185</v>
      </c>
      <c r="I590" s="142" t="s">
        <v>136</v>
      </c>
      <c r="J590" s="142" t="s">
        <v>1188</v>
      </c>
      <c r="K590" s="141" t="s">
        <v>7449</v>
      </c>
      <c r="L590" s="141">
        <v>78110568</v>
      </c>
      <c r="M590" s="142" t="s">
        <v>1049</v>
      </c>
      <c r="N590" s="143">
        <v>46035</v>
      </c>
      <c r="O590" s="143">
        <v>46049</v>
      </c>
      <c r="P590" s="144">
        <v>46432000</v>
      </c>
      <c r="Q590" s="141"/>
      <c r="R590" s="141"/>
      <c r="S590" s="141"/>
      <c r="T590" s="141"/>
      <c r="U590" s="141"/>
      <c r="V590" s="172"/>
      <c r="W590" s="146"/>
      <c r="X590" s="146"/>
      <c r="Y590" s="146"/>
      <c r="Z590" s="146"/>
      <c r="AA590" s="146"/>
      <c r="AB590" s="146"/>
      <c r="AC590" s="146"/>
      <c r="AD590" s="146"/>
      <c r="AE590" s="146"/>
      <c r="AF590" s="146"/>
      <c r="AG590" s="146"/>
    </row>
    <row r="591" spans="1:33" ht="30" customHeight="1">
      <c r="A591" s="131" t="s">
        <v>6255</v>
      </c>
      <c r="B591" s="139">
        <v>2026</v>
      </c>
      <c r="C591" s="141" t="s">
        <v>6614</v>
      </c>
      <c r="D591" s="142" t="s">
        <v>125</v>
      </c>
      <c r="E591" s="141" t="s">
        <v>6454</v>
      </c>
      <c r="F591" s="141" t="s">
        <v>6615</v>
      </c>
      <c r="G591" s="142" t="s">
        <v>6618</v>
      </c>
      <c r="H591" s="141" t="s">
        <v>6459</v>
      </c>
      <c r="I591" s="142" t="s">
        <v>460</v>
      </c>
      <c r="J591" s="142" t="s">
        <v>6620</v>
      </c>
      <c r="K591" s="141" t="s">
        <v>7449</v>
      </c>
      <c r="L591" s="141">
        <v>79491293</v>
      </c>
      <c r="M591" s="142" t="s">
        <v>4522</v>
      </c>
      <c r="N591" s="143">
        <v>46049</v>
      </c>
      <c r="O591" s="143">
        <v>46050</v>
      </c>
      <c r="P591" s="144">
        <v>28840000</v>
      </c>
      <c r="Q591" s="141"/>
      <c r="R591" s="141"/>
      <c r="S591" s="141"/>
      <c r="T591" s="141"/>
      <c r="U591" s="141"/>
      <c r="V591" s="172"/>
      <c r="W591" s="146"/>
      <c r="X591" s="146"/>
      <c r="Y591" s="146"/>
      <c r="Z591" s="146"/>
      <c r="AA591" s="146"/>
      <c r="AB591" s="146"/>
      <c r="AC591" s="146"/>
      <c r="AD591" s="146"/>
      <c r="AE591" s="146"/>
      <c r="AF591" s="146"/>
      <c r="AG591" s="146"/>
    </row>
    <row r="592" spans="1:33" ht="30" customHeight="1">
      <c r="A592" s="131" t="s">
        <v>6255</v>
      </c>
      <c r="B592" s="139">
        <v>2026</v>
      </c>
      <c r="C592" s="141" t="s">
        <v>6623</v>
      </c>
      <c r="D592" s="142" t="s">
        <v>125</v>
      </c>
      <c r="E592" s="141" t="s">
        <v>709</v>
      </c>
      <c r="F592" s="141" t="s">
        <v>6624</v>
      </c>
      <c r="G592" s="142" t="s">
        <v>6627</v>
      </c>
      <c r="H592" s="141" t="s">
        <v>714</v>
      </c>
      <c r="I592" s="142" t="s">
        <v>136</v>
      </c>
      <c r="J592" s="142" t="s">
        <v>6629</v>
      </c>
      <c r="K592" s="141" t="s">
        <v>7449</v>
      </c>
      <c r="L592" s="141">
        <v>1010236440</v>
      </c>
      <c r="M592" s="142" t="s">
        <v>656</v>
      </c>
      <c r="N592" s="143">
        <v>46032</v>
      </c>
      <c r="O592" s="143">
        <v>46052</v>
      </c>
      <c r="P592" s="144">
        <v>47514000</v>
      </c>
      <c r="Q592" s="141"/>
      <c r="R592" s="141"/>
      <c r="S592" s="141"/>
      <c r="T592" s="141"/>
      <c r="U592" s="141"/>
      <c r="V592" s="172"/>
      <c r="W592" s="146"/>
      <c r="X592" s="146"/>
      <c r="Y592" s="146"/>
      <c r="Z592" s="146"/>
      <c r="AA592" s="146"/>
      <c r="AB592" s="146"/>
      <c r="AC592" s="146"/>
      <c r="AD592" s="146"/>
      <c r="AE592" s="146"/>
      <c r="AF592" s="146"/>
      <c r="AG592" s="146"/>
    </row>
    <row r="593" spans="1:33" ht="30" customHeight="1">
      <c r="A593" s="131" t="s">
        <v>6255</v>
      </c>
      <c r="B593" s="139">
        <v>2026</v>
      </c>
      <c r="C593" s="141" t="s">
        <v>6633</v>
      </c>
      <c r="D593" s="142" t="s">
        <v>125</v>
      </c>
      <c r="E593" s="141" t="s">
        <v>6634</v>
      </c>
      <c r="F593" s="141" t="s">
        <v>6635</v>
      </c>
      <c r="G593" s="142" t="s">
        <v>6638</v>
      </c>
      <c r="H593" s="141" t="s">
        <v>6639</v>
      </c>
      <c r="I593" s="142" t="s">
        <v>136</v>
      </c>
      <c r="J593" s="142" t="s">
        <v>6642</v>
      </c>
      <c r="K593" s="141" t="s">
        <v>7449</v>
      </c>
      <c r="L593" s="141">
        <v>30210222</v>
      </c>
      <c r="M593" s="142" t="s">
        <v>4646</v>
      </c>
      <c r="N593" s="143">
        <v>46044</v>
      </c>
      <c r="O593" s="143">
        <v>46045</v>
      </c>
      <c r="P593" s="144">
        <v>63352000</v>
      </c>
      <c r="Q593" s="141"/>
      <c r="R593" s="141"/>
      <c r="S593" s="141"/>
      <c r="T593" s="141"/>
      <c r="U593" s="141"/>
      <c r="V593" s="172"/>
      <c r="W593" s="146"/>
      <c r="X593" s="146"/>
      <c r="Y593" s="146"/>
      <c r="Z593" s="146"/>
      <c r="AA593" s="146"/>
      <c r="AB593" s="146"/>
      <c r="AC593" s="146"/>
      <c r="AD593" s="146"/>
      <c r="AE593" s="146"/>
      <c r="AF593" s="146"/>
      <c r="AG593" s="146"/>
    </row>
    <row r="594" spans="1:33" ht="30" customHeight="1">
      <c r="A594" s="131" t="s">
        <v>6255</v>
      </c>
      <c r="B594" s="139">
        <v>2026</v>
      </c>
      <c r="C594" s="141" t="s">
        <v>6647</v>
      </c>
      <c r="D594" s="142" t="s">
        <v>125</v>
      </c>
      <c r="E594" s="141" t="s">
        <v>709</v>
      </c>
      <c r="F594" s="141" t="s">
        <v>6648</v>
      </c>
      <c r="G594" s="142" t="s">
        <v>6651</v>
      </c>
      <c r="H594" s="141" t="s">
        <v>714</v>
      </c>
      <c r="I594" s="142" t="s">
        <v>136</v>
      </c>
      <c r="J594" s="142" t="s">
        <v>717</v>
      </c>
      <c r="K594" s="141" t="s">
        <v>7449</v>
      </c>
      <c r="L594" s="141">
        <v>1014202446</v>
      </c>
      <c r="M594" s="142" t="s">
        <v>656</v>
      </c>
      <c r="N594" s="143">
        <v>46032</v>
      </c>
      <c r="O594" s="143">
        <v>46045</v>
      </c>
      <c r="P594" s="144">
        <v>87109000</v>
      </c>
      <c r="Q594" s="141"/>
      <c r="R594" s="141"/>
      <c r="S594" s="141"/>
      <c r="T594" s="141"/>
      <c r="U594" s="141"/>
      <c r="V594" s="172"/>
      <c r="W594" s="146"/>
      <c r="X594" s="146"/>
      <c r="Y594" s="146"/>
      <c r="Z594" s="146"/>
      <c r="AA594" s="146"/>
      <c r="AB594" s="146"/>
      <c r="AC594" s="146"/>
      <c r="AD594" s="146"/>
      <c r="AE594" s="146"/>
      <c r="AF594" s="146"/>
      <c r="AG594" s="146"/>
    </row>
    <row r="595" spans="1:33" ht="30" customHeight="1">
      <c r="A595" s="131" t="s">
        <v>6255</v>
      </c>
      <c r="B595" s="139">
        <v>2026</v>
      </c>
      <c r="C595" s="141" t="s">
        <v>6655</v>
      </c>
      <c r="D595" s="142" t="s">
        <v>125</v>
      </c>
      <c r="E595" s="141" t="s">
        <v>2089</v>
      </c>
      <c r="F595" s="141" t="s">
        <v>6656</v>
      </c>
      <c r="G595" s="142" t="s">
        <v>6659</v>
      </c>
      <c r="H595" s="141" t="s">
        <v>2094</v>
      </c>
      <c r="I595" s="142" t="s">
        <v>136</v>
      </c>
      <c r="J595" s="142" t="s">
        <v>2097</v>
      </c>
      <c r="K595" s="141" t="s">
        <v>7449</v>
      </c>
      <c r="L595" s="141">
        <v>1032464551</v>
      </c>
      <c r="M595" s="142" t="s">
        <v>1863</v>
      </c>
      <c r="N595" s="143">
        <v>46036</v>
      </c>
      <c r="O595" s="143">
        <v>46045</v>
      </c>
      <c r="P595" s="144">
        <v>63352000</v>
      </c>
      <c r="Q595" s="141"/>
      <c r="R595" s="141"/>
      <c r="S595" s="141"/>
      <c r="T595" s="141"/>
      <c r="U595" s="141"/>
      <c r="V595" s="172"/>
      <c r="W595" s="146"/>
      <c r="X595" s="146"/>
      <c r="Y595" s="146"/>
      <c r="Z595" s="146"/>
      <c r="AA595" s="146"/>
      <c r="AB595" s="146"/>
      <c r="AC595" s="146"/>
      <c r="AD595" s="146"/>
      <c r="AE595" s="146"/>
      <c r="AF595" s="146"/>
      <c r="AG595" s="146"/>
    </row>
    <row r="596" spans="1:33" ht="30" customHeight="1">
      <c r="A596" s="131" t="s">
        <v>6255</v>
      </c>
      <c r="B596" s="139">
        <v>2026</v>
      </c>
      <c r="C596" s="141" t="s">
        <v>6664</v>
      </c>
      <c r="D596" s="142" t="s">
        <v>125</v>
      </c>
      <c r="E596" s="141" t="s">
        <v>6665</v>
      </c>
      <c r="F596" s="141" t="s">
        <v>6666</v>
      </c>
      <c r="G596" s="142" t="s">
        <v>6669</v>
      </c>
      <c r="H596" s="141" t="s">
        <v>6670</v>
      </c>
      <c r="I596" s="142" t="s">
        <v>136</v>
      </c>
      <c r="J596" s="142" t="s">
        <v>6673</v>
      </c>
      <c r="K596" s="141" t="s">
        <v>7449</v>
      </c>
      <c r="L596" s="141">
        <v>1049609692</v>
      </c>
      <c r="M596" s="142" t="s">
        <v>2797</v>
      </c>
      <c r="N596" s="143">
        <v>46045</v>
      </c>
      <c r="O596" s="143">
        <v>46045</v>
      </c>
      <c r="P596" s="144">
        <v>63844000</v>
      </c>
      <c r="Q596" s="141"/>
      <c r="R596" s="141"/>
      <c r="S596" s="141"/>
      <c r="T596" s="141"/>
      <c r="U596" s="141"/>
      <c r="V596" s="172"/>
      <c r="W596" s="146"/>
      <c r="X596" s="146"/>
      <c r="Y596" s="146"/>
      <c r="Z596" s="146"/>
      <c r="AA596" s="146"/>
      <c r="AB596" s="146"/>
      <c r="AC596" s="146"/>
      <c r="AD596" s="146"/>
      <c r="AE596" s="146"/>
      <c r="AF596" s="146"/>
      <c r="AG596" s="146"/>
    </row>
    <row r="597" spans="1:33" ht="30" customHeight="1">
      <c r="A597" s="131" t="s">
        <v>6255</v>
      </c>
      <c r="B597" s="139">
        <v>2026</v>
      </c>
      <c r="C597" s="141" t="s">
        <v>6677</v>
      </c>
      <c r="D597" s="142" t="s">
        <v>125</v>
      </c>
      <c r="E597" s="141" t="s">
        <v>6678</v>
      </c>
      <c r="F597" s="141" t="s">
        <v>6679</v>
      </c>
      <c r="G597" s="142" t="s">
        <v>6682</v>
      </c>
      <c r="H597" s="141" t="s">
        <v>6683</v>
      </c>
      <c r="I597" s="142" t="s">
        <v>136</v>
      </c>
      <c r="J597" s="142" t="s">
        <v>6686</v>
      </c>
      <c r="K597" s="141" t="s">
        <v>7449</v>
      </c>
      <c r="L597" s="141">
        <v>79554560</v>
      </c>
      <c r="M597" s="142" t="s">
        <v>2984</v>
      </c>
      <c r="N597" s="143">
        <v>46050</v>
      </c>
      <c r="O597" s="143">
        <v>46052</v>
      </c>
      <c r="P597" s="144">
        <v>23216000</v>
      </c>
      <c r="Q597" s="141"/>
      <c r="R597" s="141"/>
      <c r="S597" s="141"/>
      <c r="T597" s="141"/>
      <c r="U597" s="141"/>
      <c r="V597" s="172"/>
      <c r="W597" s="146"/>
      <c r="X597" s="146"/>
      <c r="Y597" s="146"/>
      <c r="Z597" s="146"/>
      <c r="AA597" s="146"/>
      <c r="AB597" s="146"/>
      <c r="AC597" s="146"/>
      <c r="AD597" s="146"/>
      <c r="AE597" s="146"/>
      <c r="AF597" s="146"/>
      <c r="AG597" s="146"/>
    </row>
    <row r="598" spans="1:33" ht="30" customHeight="1">
      <c r="A598" s="131" t="s">
        <v>6255</v>
      </c>
      <c r="B598" s="139">
        <v>2026</v>
      </c>
      <c r="C598" s="141" t="s">
        <v>6691</v>
      </c>
      <c r="D598" s="142" t="s">
        <v>125</v>
      </c>
      <c r="E598" s="141" t="s">
        <v>5935</v>
      </c>
      <c r="F598" s="141" t="s">
        <v>6692</v>
      </c>
      <c r="G598" s="142" t="s">
        <v>6695</v>
      </c>
      <c r="H598" s="141" t="s">
        <v>5940</v>
      </c>
      <c r="I598" s="142" t="s">
        <v>136</v>
      </c>
      <c r="J598" s="142" t="s">
        <v>5061</v>
      </c>
      <c r="K598" s="141" t="s">
        <v>7449</v>
      </c>
      <c r="L598" s="141">
        <v>1019024188</v>
      </c>
      <c r="M598" s="142" t="s">
        <v>4826</v>
      </c>
      <c r="N598" s="143">
        <v>46041</v>
      </c>
      <c r="O598" s="143">
        <v>46050</v>
      </c>
      <c r="P598" s="144">
        <v>46432000</v>
      </c>
      <c r="Q598" s="141"/>
      <c r="R598" s="141"/>
      <c r="S598" s="141"/>
      <c r="T598" s="141"/>
      <c r="U598" s="141"/>
      <c r="V598" s="172"/>
      <c r="W598" s="146"/>
      <c r="X598" s="146"/>
      <c r="Y598" s="146"/>
      <c r="Z598" s="146"/>
      <c r="AA598" s="146"/>
      <c r="AB598" s="146"/>
      <c r="AC598" s="146"/>
      <c r="AD598" s="146"/>
      <c r="AE598" s="146"/>
      <c r="AF598" s="146"/>
      <c r="AG598" s="146"/>
    </row>
    <row r="599" spans="1:33" ht="30" customHeight="1">
      <c r="A599" s="131" t="s">
        <v>6255</v>
      </c>
      <c r="B599" s="139">
        <v>2026</v>
      </c>
      <c r="C599" s="141" t="s">
        <v>6699</v>
      </c>
      <c r="D599" s="142" t="s">
        <v>125</v>
      </c>
      <c r="E599" s="141" t="s">
        <v>6700</v>
      </c>
      <c r="F599" s="141" t="s">
        <v>6701</v>
      </c>
      <c r="G599" s="142" t="s">
        <v>6704</v>
      </c>
      <c r="H599" s="141" t="s">
        <v>6705</v>
      </c>
      <c r="I599" s="142" t="s">
        <v>136</v>
      </c>
      <c r="J599" s="142" t="s">
        <v>6708</v>
      </c>
      <c r="K599" s="141" t="s">
        <v>7449</v>
      </c>
      <c r="L599" s="141">
        <v>52781124</v>
      </c>
      <c r="M599" s="142" t="s">
        <v>5563</v>
      </c>
      <c r="N599" s="143">
        <v>46044</v>
      </c>
      <c r="O599" s="143">
        <v>46045</v>
      </c>
      <c r="P599" s="144">
        <v>63352000</v>
      </c>
      <c r="Q599" s="141"/>
      <c r="R599" s="141"/>
      <c r="S599" s="141"/>
      <c r="T599" s="141"/>
      <c r="U599" s="141"/>
      <c r="V599" s="172"/>
      <c r="W599" s="146"/>
      <c r="X599" s="146"/>
      <c r="Y599" s="146"/>
      <c r="Z599" s="146"/>
      <c r="AA599" s="146"/>
      <c r="AB599" s="146"/>
      <c r="AC599" s="146"/>
      <c r="AD599" s="146"/>
      <c r="AE599" s="146"/>
      <c r="AF599" s="146"/>
      <c r="AG599" s="146"/>
    </row>
    <row r="600" spans="1:33" ht="30" customHeight="1">
      <c r="A600" s="131" t="s">
        <v>6255</v>
      </c>
      <c r="B600" s="139">
        <v>2026</v>
      </c>
      <c r="C600" s="141" t="s">
        <v>6712</v>
      </c>
      <c r="D600" s="142" t="s">
        <v>125</v>
      </c>
      <c r="E600" s="141" t="s">
        <v>3162</v>
      </c>
      <c r="F600" s="141" t="s">
        <v>6713</v>
      </c>
      <c r="G600" s="142" t="s">
        <v>6716</v>
      </c>
      <c r="H600" s="141" t="s">
        <v>3167</v>
      </c>
      <c r="I600" s="142" t="s">
        <v>136</v>
      </c>
      <c r="J600" s="142" t="s">
        <v>6718</v>
      </c>
      <c r="K600" s="141" t="s">
        <v>7449</v>
      </c>
      <c r="L600" s="141">
        <v>1031154459</v>
      </c>
      <c r="M600" s="142" t="s">
        <v>3174</v>
      </c>
      <c r="N600" s="143">
        <v>46031</v>
      </c>
      <c r="O600" s="143">
        <v>46051</v>
      </c>
      <c r="P600" s="144">
        <v>46432000</v>
      </c>
      <c r="Q600" s="141"/>
      <c r="R600" s="141"/>
      <c r="S600" s="141"/>
      <c r="T600" s="141"/>
      <c r="U600" s="141"/>
      <c r="V600" s="172"/>
      <c r="W600" s="146"/>
      <c r="X600" s="146"/>
      <c r="Y600" s="146"/>
      <c r="Z600" s="146"/>
      <c r="AA600" s="146"/>
      <c r="AB600" s="146"/>
      <c r="AC600" s="146"/>
      <c r="AD600" s="146"/>
      <c r="AE600" s="146"/>
      <c r="AF600" s="146"/>
      <c r="AG600" s="146"/>
    </row>
    <row r="601" spans="1:33" ht="30" customHeight="1">
      <c r="A601" s="131" t="s">
        <v>6255</v>
      </c>
      <c r="B601" s="139">
        <v>2026</v>
      </c>
      <c r="C601" s="141" t="s">
        <v>6722</v>
      </c>
      <c r="D601" s="142" t="s">
        <v>125</v>
      </c>
      <c r="E601" s="141" t="s">
        <v>6723</v>
      </c>
      <c r="F601" s="141" t="s">
        <v>6724</v>
      </c>
      <c r="G601" s="142" t="s">
        <v>5340</v>
      </c>
      <c r="H601" s="141" t="s">
        <v>6727</v>
      </c>
      <c r="I601" s="142" t="s">
        <v>136</v>
      </c>
      <c r="J601" s="142" t="s">
        <v>6730</v>
      </c>
      <c r="K601" s="141" t="s">
        <v>7449</v>
      </c>
      <c r="L601" s="141">
        <v>1110505661</v>
      </c>
      <c r="M601" s="141" t="s">
        <v>145</v>
      </c>
      <c r="N601" s="143">
        <v>46049</v>
      </c>
      <c r="O601" s="143">
        <v>46049</v>
      </c>
      <c r="P601" s="144">
        <v>100870000</v>
      </c>
      <c r="Q601" s="141"/>
      <c r="R601" s="141"/>
      <c r="S601" s="141"/>
      <c r="T601" s="141"/>
      <c r="U601" s="141"/>
      <c r="V601" s="172"/>
      <c r="W601" s="146"/>
      <c r="X601" s="146"/>
      <c r="Y601" s="146"/>
      <c r="Z601" s="146"/>
      <c r="AA601" s="146"/>
      <c r="AB601" s="146"/>
      <c r="AC601" s="146"/>
      <c r="AD601" s="146"/>
      <c r="AE601" s="146"/>
      <c r="AF601" s="146"/>
      <c r="AG601" s="146"/>
    </row>
    <row r="602" spans="1:33" ht="30" customHeight="1">
      <c r="A602" s="131" t="s">
        <v>6255</v>
      </c>
      <c r="B602" s="139">
        <v>2026</v>
      </c>
      <c r="C602" s="141" t="s">
        <v>6734</v>
      </c>
      <c r="D602" s="142" t="s">
        <v>125</v>
      </c>
      <c r="E602" s="141" t="s">
        <v>6735</v>
      </c>
      <c r="F602" s="141" t="s">
        <v>6736</v>
      </c>
      <c r="G602" s="142" t="s">
        <v>6739</v>
      </c>
      <c r="H602" s="141" t="s">
        <v>6740</v>
      </c>
      <c r="I602" s="142" t="s">
        <v>136</v>
      </c>
      <c r="J602" s="142" t="s">
        <v>6743</v>
      </c>
      <c r="K602" s="141" t="s">
        <v>7449</v>
      </c>
      <c r="L602" s="141">
        <v>53120535</v>
      </c>
      <c r="M602" s="142" t="s">
        <v>2633</v>
      </c>
      <c r="N602" s="143">
        <v>46050</v>
      </c>
      <c r="O602" s="143">
        <v>46050</v>
      </c>
      <c r="P602" s="144">
        <v>46432000</v>
      </c>
      <c r="Q602" s="141"/>
      <c r="R602" s="141"/>
      <c r="S602" s="141"/>
      <c r="T602" s="141"/>
      <c r="U602" s="141"/>
      <c r="V602" s="172"/>
      <c r="W602" s="146"/>
      <c r="X602" s="146"/>
      <c r="Y602" s="146"/>
      <c r="Z602" s="146"/>
      <c r="AA602" s="146"/>
      <c r="AB602" s="146"/>
      <c r="AC602" s="146"/>
      <c r="AD602" s="146"/>
      <c r="AE602" s="146"/>
      <c r="AF602" s="146"/>
      <c r="AG602" s="146"/>
    </row>
    <row r="603" spans="1:33" ht="30" customHeight="1">
      <c r="A603" s="131" t="s">
        <v>6255</v>
      </c>
      <c r="B603" s="139">
        <v>2026</v>
      </c>
      <c r="C603" s="141" t="s">
        <v>6747</v>
      </c>
      <c r="D603" s="142" t="s">
        <v>125</v>
      </c>
      <c r="E603" s="141" t="s">
        <v>6748</v>
      </c>
      <c r="F603" s="141" t="s">
        <v>6749</v>
      </c>
      <c r="G603" s="142" t="s">
        <v>6752</v>
      </c>
      <c r="H603" s="141" t="s">
        <v>6753</v>
      </c>
      <c r="I603" s="142" t="s">
        <v>136</v>
      </c>
      <c r="J603" s="142" t="s">
        <v>6757</v>
      </c>
      <c r="K603" s="141" t="s">
        <v>7449</v>
      </c>
      <c r="L603" s="141">
        <v>1110482500</v>
      </c>
      <c r="M603" s="142" t="s">
        <v>1360</v>
      </c>
      <c r="N603" s="143">
        <v>46052</v>
      </c>
      <c r="O603" s="143">
        <v>46052</v>
      </c>
      <c r="P603" s="144">
        <v>63352000</v>
      </c>
      <c r="Q603" s="141"/>
      <c r="R603" s="141"/>
      <c r="S603" s="141"/>
      <c r="T603" s="141"/>
      <c r="U603" s="141"/>
      <c r="V603" s="172"/>
      <c r="W603" s="146"/>
      <c r="X603" s="146"/>
      <c r="Y603" s="146"/>
      <c r="Z603" s="146"/>
      <c r="AA603" s="146"/>
      <c r="AB603" s="146"/>
      <c r="AC603" s="146"/>
      <c r="AD603" s="146"/>
      <c r="AE603" s="146"/>
      <c r="AF603" s="146"/>
      <c r="AG603" s="146"/>
    </row>
    <row r="604" spans="1:33" ht="30" customHeight="1">
      <c r="A604" s="131" t="s">
        <v>6255</v>
      </c>
      <c r="B604" s="139">
        <v>2026</v>
      </c>
      <c r="C604" s="141" t="s">
        <v>6761</v>
      </c>
      <c r="D604" s="142" t="s">
        <v>125</v>
      </c>
      <c r="E604" s="141" t="s">
        <v>6762</v>
      </c>
      <c r="F604" s="141" t="s">
        <v>6763</v>
      </c>
      <c r="G604" s="142" t="s">
        <v>6766</v>
      </c>
      <c r="H604" s="141" t="s">
        <v>6767</v>
      </c>
      <c r="I604" s="142" t="s">
        <v>136</v>
      </c>
      <c r="J604" s="142" t="s">
        <v>6770</v>
      </c>
      <c r="K604" s="141" t="s">
        <v>7449</v>
      </c>
      <c r="L604" s="141">
        <v>52356206</v>
      </c>
      <c r="M604" s="142" t="s">
        <v>4646</v>
      </c>
      <c r="N604" s="143">
        <v>46048</v>
      </c>
      <c r="O604" s="143">
        <v>46049</v>
      </c>
      <c r="P604" s="144">
        <v>63352000</v>
      </c>
      <c r="Q604" s="141"/>
      <c r="R604" s="141"/>
      <c r="S604" s="141"/>
      <c r="T604" s="141"/>
      <c r="U604" s="141"/>
      <c r="V604" s="172"/>
      <c r="W604" s="146"/>
      <c r="X604" s="146"/>
      <c r="Y604" s="146"/>
      <c r="Z604" s="146"/>
      <c r="AA604" s="146"/>
      <c r="AB604" s="146"/>
      <c r="AC604" s="146"/>
      <c r="AD604" s="146"/>
      <c r="AE604" s="146"/>
      <c r="AF604" s="146"/>
      <c r="AG604" s="146"/>
    </row>
    <row r="605" spans="1:33" ht="30" customHeight="1">
      <c r="A605" s="131" t="s">
        <v>6255</v>
      </c>
      <c r="B605" s="139">
        <v>2026</v>
      </c>
      <c r="C605" s="141" t="s">
        <v>6774</v>
      </c>
      <c r="D605" s="142" t="s">
        <v>125</v>
      </c>
      <c r="E605" s="141" t="s">
        <v>6775</v>
      </c>
      <c r="F605" s="141" t="s">
        <v>6776</v>
      </c>
      <c r="G605" s="142" t="s">
        <v>6779</v>
      </c>
      <c r="H605" s="141" t="s">
        <v>6780</v>
      </c>
      <c r="I605" s="142" t="s">
        <v>136</v>
      </c>
      <c r="J605" s="142" t="s">
        <v>6783</v>
      </c>
      <c r="K605" s="141" t="s">
        <v>7449</v>
      </c>
      <c r="L605" s="141">
        <v>1012338137</v>
      </c>
      <c r="M605" s="142" t="s">
        <v>2984</v>
      </c>
      <c r="N605" s="143">
        <v>46049</v>
      </c>
      <c r="O605" s="143">
        <v>46050</v>
      </c>
      <c r="P605" s="144">
        <v>46432000</v>
      </c>
      <c r="Q605" s="141"/>
      <c r="R605" s="141"/>
      <c r="S605" s="141"/>
      <c r="T605" s="141"/>
      <c r="U605" s="141"/>
      <c r="V605" s="172"/>
      <c r="W605" s="146"/>
      <c r="X605" s="146"/>
      <c r="Y605" s="146"/>
      <c r="Z605" s="146"/>
      <c r="AA605" s="146"/>
      <c r="AB605" s="146"/>
      <c r="AC605" s="146"/>
      <c r="AD605" s="146"/>
      <c r="AE605" s="146"/>
      <c r="AF605" s="146"/>
      <c r="AG605" s="146"/>
    </row>
    <row r="606" spans="1:33" ht="30" customHeight="1">
      <c r="A606" s="131" t="s">
        <v>6255</v>
      </c>
      <c r="B606" s="139">
        <v>2026</v>
      </c>
      <c r="C606" s="141" t="s">
        <v>6788</v>
      </c>
      <c r="D606" s="142" t="s">
        <v>125</v>
      </c>
      <c r="E606" s="141" t="s">
        <v>6789</v>
      </c>
      <c r="F606" s="141" t="s">
        <v>6790</v>
      </c>
      <c r="G606" s="142" t="s">
        <v>6793</v>
      </c>
      <c r="H606" s="141" t="s">
        <v>6794</v>
      </c>
      <c r="I606" s="142" t="s">
        <v>136</v>
      </c>
      <c r="J606" s="142" t="s">
        <v>6797</v>
      </c>
      <c r="K606" s="141" t="s">
        <v>7449</v>
      </c>
      <c r="L606" s="141">
        <v>52780751</v>
      </c>
      <c r="M606" s="142" t="s">
        <v>1863</v>
      </c>
      <c r="N606" s="143">
        <v>46051</v>
      </c>
      <c r="O606" s="143">
        <v>46051</v>
      </c>
      <c r="P606" s="144">
        <v>46432000</v>
      </c>
      <c r="Q606" s="141"/>
      <c r="R606" s="141"/>
      <c r="S606" s="141"/>
      <c r="T606" s="141"/>
      <c r="U606" s="141"/>
      <c r="V606" s="172"/>
      <c r="W606" s="146"/>
      <c r="X606" s="146"/>
      <c r="Y606" s="146"/>
      <c r="Z606" s="146"/>
      <c r="AA606" s="146"/>
      <c r="AB606" s="146"/>
      <c r="AC606" s="146"/>
      <c r="AD606" s="146"/>
      <c r="AE606" s="146"/>
      <c r="AF606" s="146"/>
      <c r="AG606" s="146"/>
    </row>
    <row r="607" spans="1:33" ht="30" customHeight="1">
      <c r="A607" s="131" t="s">
        <v>6255</v>
      </c>
      <c r="B607" s="139">
        <v>2026</v>
      </c>
      <c r="C607" s="141" t="s">
        <v>6803</v>
      </c>
      <c r="D607" s="142" t="s">
        <v>125</v>
      </c>
      <c r="E607" s="141" t="s">
        <v>6804</v>
      </c>
      <c r="F607" s="141" t="s">
        <v>6805</v>
      </c>
      <c r="G607" s="142" t="s">
        <v>2859</v>
      </c>
      <c r="H607" s="141" t="s">
        <v>6808</v>
      </c>
      <c r="I607" s="142" t="s">
        <v>136</v>
      </c>
      <c r="J607" s="142" t="s">
        <v>6811</v>
      </c>
      <c r="K607" s="141" t="s">
        <v>7449</v>
      </c>
      <c r="L607" s="141">
        <v>51966182</v>
      </c>
      <c r="M607" s="142" t="s">
        <v>656</v>
      </c>
      <c r="N607" s="143">
        <v>46052</v>
      </c>
      <c r="O607" s="143">
        <v>46052</v>
      </c>
      <c r="P607" s="144">
        <v>99902000</v>
      </c>
      <c r="Q607" s="141"/>
      <c r="R607" s="141"/>
      <c r="S607" s="141"/>
      <c r="T607" s="141"/>
      <c r="U607" s="141"/>
      <c r="V607" s="172"/>
      <c r="W607" s="146"/>
      <c r="X607" s="146"/>
      <c r="Y607" s="146"/>
      <c r="Z607" s="146"/>
      <c r="AA607" s="146"/>
      <c r="AB607" s="146"/>
      <c r="AC607" s="146"/>
      <c r="AD607" s="146"/>
      <c r="AE607" s="146"/>
      <c r="AF607" s="146"/>
      <c r="AG607" s="146"/>
    </row>
    <row r="608" spans="1:33" ht="30" customHeight="1">
      <c r="A608" s="131" t="s">
        <v>6255</v>
      </c>
      <c r="B608" s="139">
        <v>2026</v>
      </c>
      <c r="C608" s="141" t="s">
        <v>6816</v>
      </c>
      <c r="D608" s="142" t="s">
        <v>125</v>
      </c>
      <c r="E608" s="141" t="s">
        <v>2089</v>
      </c>
      <c r="F608" s="141" t="s">
        <v>6817</v>
      </c>
      <c r="G608" s="142" t="s">
        <v>6820</v>
      </c>
      <c r="H608" s="141" t="s">
        <v>2094</v>
      </c>
      <c r="I608" s="142" t="s">
        <v>136</v>
      </c>
      <c r="J608" s="142" t="s">
        <v>2097</v>
      </c>
      <c r="K608" s="141" t="s">
        <v>7449</v>
      </c>
      <c r="L608" s="141">
        <v>1015425779</v>
      </c>
      <c r="M608" s="142" t="s">
        <v>1863</v>
      </c>
      <c r="N608" s="143">
        <v>46036</v>
      </c>
      <c r="O608" s="143">
        <v>46049</v>
      </c>
      <c r="P608" s="144">
        <v>63352000</v>
      </c>
      <c r="Q608" s="141"/>
      <c r="R608" s="141"/>
      <c r="S608" s="141"/>
      <c r="T608" s="141"/>
      <c r="U608" s="141"/>
      <c r="V608" s="172"/>
      <c r="W608" s="146"/>
      <c r="X608" s="146"/>
      <c r="Y608" s="146"/>
      <c r="Z608" s="146"/>
      <c r="AA608" s="146"/>
      <c r="AB608" s="146"/>
      <c r="AC608" s="146"/>
      <c r="AD608" s="146"/>
      <c r="AE608" s="146"/>
      <c r="AF608" s="146"/>
      <c r="AG608" s="146"/>
    </row>
    <row r="609" spans="1:33" ht="30" customHeight="1">
      <c r="A609" s="131" t="s">
        <v>6255</v>
      </c>
      <c r="B609" s="139">
        <v>2026</v>
      </c>
      <c r="C609" s="141" t="s">
        <v>6824</v>
      </c>
      <c r="D609" s="142" t="s">
        <v>125</v>
      </c>
      <c r="E609" s="141" t="s">
        <v>1180</v>
      </c>
      <c r="F609" s="141" t="s">
        <v>6825</v>
      </c>
      <c r="G609" s="142" t="s">
        <v>6828</v>
      </c>
      <c r="H609" s="141" t="s">
        <v>1185</v>
      </c>
      <c r="I609" s="142" t="s">
        <v>136</v>
      </c>
      <c r="J609" s="142" t="s">
        <v>1188</v>
      </c>
      <c r="K609" s="141" t="s">
        <v>7449</v>
      </c>
      <c r="L609" s="141">
        <v>1082992054</v>
      </c>
      <c r="M609" s="141" t="s">
        <v>1049</v>
      </c>
      <c r="N609" s="143">
        <v>46035</v>
      </c>
      <c r="O609" s="143">
        <v>46045</v>
      </c>
      <c r="P609" s="144">
        <v>46432000</v>
      </c>
      <c r="Q609" s="141"/>
      <c r="R609" s="141"/>
      <c r="S609" s="141"/>
      <c r="T609" s="141"/>
      <c r="U609" s="141"/>
      <c r="V609" s="172"/>
      <c r="W609" s="146"/>
      <c r="X609" s="146"/>
      <c r="Y609" s="146"/>
      <c r="Z609" s="146"/>
      <c r="AA609" s="146"/>
      <c r="AB609" s="146"/>
      <c r="AC609" s="146"/>
      <c r="AD609" s="146"/>
      <c r="AE609" s="146"/>
      <c r="AF609" s="146"/>
      <c r="AG609" s="146"/>
    </row>
    <row r="610" spans="1:33" ht="30" customHeight="1">
      <c r="A610" s="131" t="s">
        <v>6255</v>
      </c>
      <c r="B610" s="139">
        <v>2026</v>
      </c>
      <c r="C610" s="141" t="s">
        <v>6833</v>
      </c>
      <c r="D610" s="142" t="s">
        <v>125</v>
      </c>
      <c r="E610" s="141" t="s">
        <v>3836</v>
      </c>
      <c r="F610" s="141" t="s">
        <v>6834</v>
      </c>
      <c r="G610" s="142" t="s">
        <v>6837</v>
      </c>
      <c r="H610" s="141" t="s">
        <v>3841</v>
      </c>
      <c r="I610" s="142" t="s">
        <v>460</v>
      </c>
      <c r="J610" s="142" t="s">
        <v>3760</v>
      </c>
      <c r="K610" s="141" t="s">
        <v>7449</v>
      </c>
      <c r="L610" s="141">
        <v>79444716</v>
      </c>
      <c r="M610" s="142" t="s">
        <v>3712</v>
      </c>
      <c r="N610" s="143">
        <v>46031</v>
      </c>
      <c r="O610" s="143">
        <v>46045</v>
      </c>
      <c r="P610" s="144">
        <v>24520000</v>
      </c>
      <c r="Q610" s="141"/>
      <c r="R610" s="141"/>
      <c r="S610" s="141"/>
      <c r="T610" s="141"/>
      <c r="U610" s="141"/>
      <c r="V610" s="172"/>
      <c r="W610" s="146"/>
      <c r="X610" s="146"/>
      <c r="Y610" s="146"/>
      <c r="Z610" s="146"/>
      <c r="AA610" s="146"/>
      <c r="AB610" s="146"/>
      <c r="AC610" s="146"/>
      <c r="AD610" s="146"/>
      <c r="AE610" s="146"/>
      <c r="AF610" s="146"/>
      <c r="AG610" s="146"/>
    </row>
    <row r="611" spans="1:33" ht="30" customHeight="1">
      <c r="A611" s="131" t="s">
        <v>6255</v>
      </c>
      <c r="B611" s="139">
        <v>2026</v>
      </c>
      <c r="C611" s="141" t="s">
        <v>6841</v>
      </c>
      <c r="D611" s="142" t="s">
        <v>125</v>
      </c>
      <c r="E611" s="141" t="s">
        <v>389</v>
      </c>
      <c r="F611" s="141" t="s">
        <v>6842</v>
      </c>
      <c r="G611" s="142" t="s">
        <v>6845</v>
      </c>
      <c r="H611" s="141" t="s">
        <v>394</v>
      </c>
      <c r="I611" s="142" t="s">
        <v>136</v>
      </c>
      <c r="J611" s="142" t="s">
        <v>6847</v>
      </c>
      <c r="K611" s="141" t="s">
        <v>7449</v>
      </c>
      <c r="L611" s="141">
        <v>1012388905</v>
      </c>
      <c r="M611" s="142" t="s">
        <v>400</v>
      </c>
      <c r="N611" s="143">
        <v>46029</v>
      </c>
      <c r="O611" s="143">
        <v>46045</v>
      </c>
      <c r="P611" s="144">
        <v>63844000</v>
      </c>
      <c r="Q611" s="141"/>
      <c r="R611" s="141"/>
      <c r="S611" s="141"/>
      <c r="T611" s="141"/>
      <c r="U611" s="141"/>
      <c r="V611" s="172"/>
      <c r="W611" s="146"/>
      <c r="X611" s="146"/>
      <c r="Y611" s="146"/>
      <c r="Z611" s="146"/>
      <c r="AA611" s="146"/>
      <c r="AB611" s="146"/>
      <c r="AC611" s="146"/>
      <c r="AD611" s="146"/>
      <c r="AE611" s="146"/>
      <c r="AF611" s="146"/>
      <c r="AG611" s="146"/>
    </row>
    <row r="612" spans="1:33" ht="30" customHeight="1">
      <c r="A612" s="131" t="s">
        <v>6255</v>
      </c>
      <c r="B612" s="139">
        <v>2026</v>
      </c>
      <c r="C612" s="141" t="s">
        <v>6852</v>
      </c>
      <c r="D612" s="142" t="s">
        <v>125</v>
      </c>
      <c r="E612" s="141" t="s">
        <v>3380</v>
      </c>
      <c r="F612" s="141" t="s">
        <v>6853</v>
      </c>
      <c r="G612" s="142" t="s">
        <v>6856</v>
      </c>
      <c r="H612" s="141" t="s">
        <v>3385</v>
      </c>
      <c r="I612" s="142" t="s">
        <v>136</v>
      </c>
      <c r="J612" s="142" t="s">
        <v>3388</v>
      </c>
      <c r="K612" s="141" t="s">
        <v>7449</v>
      </c>
      <c r="L612" s="141">
        <v>1010077776</v>
      </c>
      <c r="M612" s="142" t="s">
        <v>2984</v>
      </c>
      <c r="N612" s="143">
        <v>46042</v>
      </c>
      <c r="O612" s="143">
        <v>46051</v>
      </c>
      <c r="P612" s="144">
        <v>40920000</v>
      </c>
      <c r="Q612" s="141"/>
      <c r="R612" s="141"/>
      <c r="S612" s="141"/>
      <c r="T612" s="141"/>
      <c r="U612" s="141"/>
      <c r="V612" s="172"/>
      <c r="W612" s="146"/>
      <c r="X612" s="146"/>
      <c r="Y612" s="146"/>
      <c r="Z612" s="146"/>
      <c r="AA612" s="146"/>
      <c r="AB612" s="146"/>
      <c r="AC612" s="146"/>
      <c r="AD612" s="146"/>
      <c r="AE612" s="146"/>
      <c r="AF612" s="146"/>
      <c r="AG612" s="146"/>
    </row>
    <row r="613" spans="1:33" ht="30" customHeight="1">
      <c r="A613" s="131" t="s">
        <v>6255</v>
      </c>
      <c r="B613" s="139">
        <v>2026</v>
      </c>
      <c r="C613" s="141" t="s">
        <v>6860</v>
      </c>
      <c r="D613" s="142" t="s">
        <v>125</v>
      </c>
      <c r="E613" s="141" t="s">
        <v>247</v>
      </c>
      <c r="F613" s="141" t="s">
        <v>6861</v>
      </c>
      <c r="G613" s="142" t="s">
        <v>6864</v>
      </c>
      <c r="H613" s="141" t="s">
        <v>252</v>
      </c>
      <c r="I613" s="142" t="s">
        <v>136</v>
      </c>
      <c r="J613" s="142" t="s">
        <v>255</v>
      </c>
      <c r="K613" s="141" t="s">
        <v>7449</v>
      </c>
      <c r="L613" s="141">
        <v>79628861</v>
      </c>
      <c r="M613" s="142" t="s">
        <v>130</v>
      </c>
      <c r="N613" s="143">
        <v>46028</v>
      </c>
      <c r="O613" s="143">
        <v>46050</v>
      </c>
      <c r="P613" s="144">
        <v>87109000</v>
      </c>
      <c r="Q613" s="141"/>
      <c r="R613" s="141"/>
      <c r="S613" s="141"/>
      <c r="T613" s="141"/>
      <c r="U613" s="141"/>
      <c r="V613" s="172"/>
      <c r="W613" s="146"/>
      <c r="X613" s="146"/>
      <c r="Y613" s="146"/>
      <c r="Z613" s="146"/>
      <c r="AA613" s="146"/>
      <c r="AB613" s="146"/>
      <c r="AC613" s="146"/>
      <c r="AD613" s="146"/>
      <c r="AE613" s="146"/>
      <c r="AF613" s="146"/>
      <c r="AG613" s="146"/>
    </row>
    <row r="614" spans="1:33" ht="30" customHeight="1">
      <c r="A614" s="131" t="s">
        <v>6255</v>
      </c>
      <c r="B614" s="139">
        <v>2026</v>
      </c>
      <c r="C614" s="141" t="s">
        <v>6868</v>
      </c>
      <c r="D614" s="142" t="s">
        <v>125</v>
      </c>
      <c r="E614" s="141" t="s">
        <v>5345</v>
      </c>
      <c r="F614" s="141" t="s">
        <v>6869</v>
      </c>
      <c r="G614" s="142" t="s">
        <v>6872</v>
      </c>
      <c r="H614" s="141" t="s">
        <v>5350</v>
      </c>
      <c r="I614" s="142" t="s">
        <v>136</v>
      </c>
      <c r="J614" s="142" t="s">
        <v>6874</v>
      </c>
      <c r="K614" s="141" t="s">
        <v>7449</v>
      </c>
      <c r="L614" s="141">
        <v>1019012541</v>
      </c>
      <c r="M614" s="142" t="s">
        <v>5340</v>
      </c>
      <c r="N614" s="143">
        <v>46039</v>
      </c>
      <c r="O614" s="143">
        <v>46048</v>
      </c>
      <c r="P614" s="144">
        <v>46432000</v>
      </c>
      <c r="Q614" s="141"/>
      <c r="R614" s="141"/>
      <c r="S614" s="141"/>
      <c r="T614" s="141"/>
      <c r="U614" s="141"/>
      <c r="V614" s="172"/>
      <c r="W614" s="146"/>
      <c r="X614" s="146"/>
      <c r="Y614" s="146"/>
      <c r="Z614" s="146"/>
      <c r="AA614" s="146"/>
      <c r="AB614" s="146"/>
      <c r="AC614" s="146"/>
      <c r="AD614" s="146"/>
      <c r="AE614" s="146"/>
      <c r="AF614" s="146"/>
      <c r="AG614" s="146"/>
    </row>
    <row r="615" spans="1:33" ht="30" customHeight="1">
      <c r="A615" s="131" t="s">
        <v>6255</v>
      </c>
      <c r="B615" s="139">
        <v>2026</v>
      </c>
      <c r="C615" s="141" t="s">
        <v>6877</v>
      </c>
      <c r="D615" s="142" t="s">
        <v>125</v>
      </c>
      <c r="E615" s="141" t="s">
        <v>2320</v>
      </c>
      <c r="F615" s="141" t="s">
        <v>6878</v>
      </c>
      <c r="G615" s="142" t="s">
        <v>6881</v>
      </c>
      <c r="H615" s="141" t="s">
        <v>2325</v>
      </c>
      <c r="I615" s="142" t="s">
        <v>136</v>
      </c>
      <c r="J615" s="142" t="s">
        <v>2340</v>
      </c>
      <c r="K615" s="141" t="s">
        <v>7449</v>
      </c>
      <c r="L615" s="141">
        <v>1067836847</v>
      </c>
      <c r="M615" s="142" t="s">
        <v>2263</v>
      </c>
      <c r="N615" s="143">
        <v>46036</v>
      </c>
      <c r="O615" s="143">
        <v>46051</v>
      </c>
      <c r="P615" s="144">
        <v>46432000</v>
      </c>
      <c r="Q615" s="141"/>
      <c r="R615" s="141"/>
      <c r="S615" s="141"/>
      <c r="T615" s="141"/>
      <c r="U615" s="141"/>
      <c r="V615" s="172"/>
      <c r="W615" s="146"/>
      <c r="X615" s="146"/>
      <c r="Y615" s="146"/>
      <c r="Z615" s="146"/>
      <c r="AA615" s="146"/>
      <c r="AB615" s="146"/>
      <c r="AC615" s="146"/>
      <c r="AD615" s="146"/>
      <c r="AE615" s="146"/>
      <c r="AF615" s="146"/>
      <c r="AG615" s="146"/>
    </row>
    <row r="616" spans="1:33" ht="30" customHeight="1">
      <c r="B616" s="139">
        <v>2026</v>
      </c>
      <c r="C616" s="141">
        <v>621</v>
      </c>
      <c r="D616" s="142" t="s">
        <v>125</v>
      </c>
      <c r="E616" s="141" t="s">
        <v>1180</v>
      </c>
      <c r="F616" s="141" t="s">
        <v>6886</v>
      </c>
      <c r="G616" s="142" t="s">
        <v>6888</v>
      </c>
      <c r="H616" s="141" t="s">
        <v>1185</v>
      </c>
      <c r="I616" s="142" t="s">
        <v>136</v>
      </c>
      <c r="J616" s="142" t="s">
        <v>6891</v>
      </c>
      <c r="K616" s="141" t="s">
        <v>7449</v>
      </c>
      <c r="L616" s="141">
        <v>52397055</v>
      </c>
      <c r="M616" s="142" t="s">
        <v>1049</v>
      </c>
      <c r="N616" s="143">
        <v>46051</v>
      </c>
      <c r="O616" s="143" t="s">
        <v>6894</v>
      </c>
      <c r="P616" s="144">
        <v>46432000</v>
      </c>
      <c r="Q616" s="141" t="s">
        <v>289</v>
      </c>
      <c r="R616" s="143">
        <v>46079</v>
      </c>
      <c r="S616" s="141" t="s">
        <v>6897</v>
      </c>
      <c r="T616" s="141">
        <v>1044420337</v>
      </c>
      <c r="U616" s="141">
        <v>3171893291</v>
      </c>
      <c r="V616" s="172" t="s">
        <v>6898</v>
      </c>
      <c r="W616" s="153"/>
      <c r="X616" s="146"/>
      <c r="Y616" s="146"/>
      <c r="Z616" s="146"/>
      <c r="AA616" s="146"/>
      <c r="AB616" s="146"/>
      <c r="AC616" s="146"/>
      <c r="AD616" s="146"/>
      <c r="AE616" s="146"/>
      <c r="AF616" s="146"/>
      <c r="AG616" s="146"/>
    </row>
    <row r="617" spans="1:33" ht="30" customHeight="1">
      <c r="A617" s="131" t="s">
        <v>6255</v>
      </c>
      <c r="B617" s="139">
        <v>2026</v>
      </c>
      <c r="C617" s="141" t="s">
        <v>6899</v>
      </c>
      <c r="D617" s="142" t="s">
        <v>125</v>
      </c>
      <c r="E617" s="141" t="s">
        <v>6900</v>
      </c>
      <c r="F617" s="141" t="s">
        <v>6901</v>
      </c>
      <c r="G617" s="142" t="s">
        <v>6904</v>
      </c>
      <c r="H617" s="141" t="s">
        <v>6905</v>
      </c>
      <c r="I617" s="142" t="s">
        <v>136</v>
      </c>
      <c r="J617" s="142" t="s">
        <v>6908</v>
      </c>
      <c r="K617" s="141" t="s">
        <v>7449</v>
      </c>
      <c r="L617" s="141">
        <v>1233910693</v>
      </c>
      <c r="M617" s="142" t="s">
        <v>2984</v>
      </c>
      <c r="N617" s="143">
        <v>46051</v>
      </c>
      <c r="O617" s="143">
        <v>46051</v>
      </c>
      <c r="P617" s="144">
        <v>46432000</v>
      </c>
      <c r="Q617" s="141"/>
      <c r="R617" s="141"/>
      <c r="S617" s="141"/>
      <c r="T617" s="141"/>
      <c r="U617" s="141"/>
      <c r="V617" s="172"/>
      <c r="W617" s="146"/>
      <c r="X617" s="146"/>
      <c r="Y617" s="146"/>
      <c r="Z617" s="146"/>
      <c r="AA617" s="146"/>
      <c r="AB617" s="146"/>
      <c r="AC617" s="146"/>
      <c r="AD617" s="146"/>
      <c r="AE617" s="146"/>
      <c r="AF617" s="146"/>
      <c r="AG617" s="146"/>
    </row>
    <row r="618" spans="1:33" ht="30" customHeight="1">
      <c r="A618" s="131" t="s">
        <v>6255</v>
      </c>
      <c r="B618" s="139">
        <v>2026</v>
      </c>
      <c r="C618" s="141" t="s">
        <v>6912</v>
      </c>
      <c r="D618" s="142" t="s">
        <v>125</v>
      </c>
      <c r="E618" s="141" t="s">
        <v>3836</v>
      </c>
      <c r="F618" s="141" t="s">
        <v>6913</v>
      </c>
      <c r="G618" s="142" t="s">
        <v>6916</v>
      </c>
      <c r="H618" s="141" t="s">
        <v>3841</v>
      </c>
      <c r="I618" s="142" t="s">
        <v>460</v>
      </c>
      <c r="J618" s="142" t="s">
        <v>3760</v>
      </c>
      <c r="K618" s="141" t="s">
        <v>7449</v>
      </c>
      <c r="L618" s="141">
        <v>79615293</v>
      </c>
      <c r="M618" s="142" t="s">
        <v>3712</v>
      </c>
      <c r="N618" s="143">
        <v>46031</v>
      </c>
      <c r="O618" s="143">
        <v>46049</v>
      </c>
      <c r="P618" s="144">
        <v>24520000</v>
      </c>
      <c r="Q618" s="141"/>
      <c r="R618" s="141"/>
      <c r="S618" s="141"/>
      <c r="T618" s="141"/>
      <c r="U618" s="141"/>
      <c r="V618" s="172"/>
      <c r="W618" s="146"/>
      <c r="X618" s="146"/>
      <c r="Y618" s="146"/>
      <c r="Z618" s="146"/>
      <c r="AA618" s="146"/>
      <c r="AB618" s="146"/>
      <c r="AC618" s="146"/>
      <c r="AD618" s="146"/>
      <c r="AE618" s="146"/>
      <c r="AF618" s="146"/>
      <c r="AG618" s="146"/>
    </row>
    <row r="619" spans="1:33" ht="30" customHeight="1">
      <c r="A619" s="131" t="s">
        <v>6255</v>
      </c>
      <c r="B619" s="139">
        <v>2026</v>
      </c>
      <c r="C619" s="141" t="s">
        <v>6920</v>
      </c>
      <c r="D619" s="142" t="s">
        <v>125</v>
      </c>
      <c r="E619" s="141" t="s">
        <v>6921</v>
      </c>
      <c r="F619" s="141" t="s">
        <v>6922</v>
      </c>
      <c r="G619" s="142" t="s">
        <v>6925</v>
      </c>
      <c r="H619" s="141" t="s">
        <v>6926</v>
      </c>
      <c r="I619" s="142" t="s">
        <v>136</v>
      </c>
      <c r="J619" s="142" t="s">
        <v>3029</v>
      </c>
      <c r="K619" s="141" t="s">
        <v>7449</v>
      </c>
      <c r="L619" s="141">
        <v>1032453099</v>
      </c>
      <c r="M619" s="142" t="s">
        <v>2984</v>
      </c>
      <c r="N619" s="143">
        <v>46048</v>
      </c>
      <c r="O619" s="143">
        <v>46049</v>
      </c>
      <c r="P619" s="144">
        <v>47514000</v>
      </c>
      <c r="Q619" s="141"/>
      <c r="R619" s="141"/>
      <c r="S619" s="141"/>
      <c r="T619" s="141"/>
      <c r="U619" s="141"/>
      <c r="V619" s="172"/>
      <c r="W619" s="146"/>
      <c r="X619" s="146"/>
      <c r="Y619" s="146"/>
      <c r="Z619" s="146"/>
      <c r="AA619" s="146"/>
      <c r="AB619" s="146"/>
      <c r="AC619" s="146"/>
      <c r="AD619" s="146"/>
      <c r="AE619" s="146"/>
      <c r="AF619" s="146"/>
      <c r="AG619" s="146"/>
    </row>
    <row r="620" spans="1:33" ht="30" customHeight="1">
      <c r="A620" s="131" t="s">
        <v>6255</v>
      </c>
      <c r="B620" s="139">
        <v>2026</v>
      </c>
      <c r="C620" s="141" t="s">
        <v>6931</v>
      </c>
      <c r="D620" s="142" t="s">
        <v>125</v>
      </c>
      <c r="E620" s="141" t="s">
        <v>6932</v>
      </c>
      <c r="F620" s="141" t="s">
        <v>6933</v>
      </c>
      <c r="G620" s="142" t="s">
        <v>6936</v>
      </c>
      <c r="H620" s="141" t="s">
        <v>6937</v>
      </c>
      <c r="I620" s="142" t="s">
        <v>136</v>
      </c>
      <c r="J620" s="142" t="s">
        <v>6940</v>
      </c>
      <c r="K620" s="141" t="s">
        <v>7449</v>
      </c>
      <c r="L620" s="141">
        <v>1074134008</v>
      </c>
      <c r="M620" s="142" t="s">
        <v>894</v>
      </c>
      <c r="N620" s="143">
        <v>46049</v>
      </c>
      <c r="O620" s="143">
        <v>46049</v>
      </c>
      <c r="P620" s="144">
        <v>87109000</v>
      </c>
      <c r="Q620" s="141"/>
      <c r="R620" s="141"/>
      <c r="S620" s="141"/>
      <c r="T620" s="141"/>
      <c r="U620" s="141"/>
      <c r="V620" s="172"/>
      <c r="W620" s="146"/>
      <c r="X620" s="146"/>
      <c r="Y620" s="146"/>
      <c r="Z620" s="146"/>
      <c r="AA620" s="146"/>
      <c r="AB620" s="146"/>
      <c r="AC620" s="146"/>
      <c r="AD620" s="146"/>
      <c r="AE620" s="146"/>
      <c r="AF620" s="146"/>
      <c r="AG620" s="146"/>
    </row>
    <row r="621" spans="1:33" ht="30" customHeight="1">
      <c r="A621" s="131" t="s">
        <v>6255</v>
      </c>
      <c r="B621" s="139">
        <v>2026</v>
      </c>
      <c r="C621" s="141" t="s">
        <v>6944</v>
      </c>
      <c r="D621" s="142" t="s">
        <v>125</v>
      </c>
      <c r="E621" s="141" t="s">
        <v>6945</v>
      </c>
      <c r="F621" s="141" t="s">
        <v>6946</v>
      </c>
      <c r="G621" s="142" t="s">
        <v>6949</v>
      </c>
      <c r="H621" s="141" t="s">
        <v>6950</v>
      </c>
      <c r="I621" s="142" t="s">
        <v>136</v>
      </c>
      <c r="J621" s="142" t="s">
        <v>6953</v>
      </c>
      <c r="K621" s="141" t="s">
        <v>7449</v>
      </c>
      <c r="L621" s="141">
        <v>1001096651</v>
      </c>
      <c r="M621" s="142" t="s">
        <v>4826</v>
      </c>
      <c r="N621" s="143">
        <v>46050</v>
      </c>
      <c r="O621" s="143">
        <v>46051</v>
      </c>
      <c r="P621" s="144">
        <v>46432000</v>
      </c>
      <c r="Q621" s="141"/>
      <c r="R621" s="141"/>
      <c r="S621" s="141"/>
      <c r="T621" s="141"/>
      <c r="U621" s="141"/>
      <c r="V621" s="172"/>
      <c r="W621" s="146"/>
      <c r="X621" s="146"/>
      <c r="Y621" s="146"/>
      <c r="Z621" s="146"/>
      <c r="AA621" s="146"/>
      <c r="AB621" s="146"/>
      <c r="AC621" s="146"/>
      <c r="AD621" s="146"/>
      <c r="AE621" s="146"/>
      <c r="AF621" s="146"/>
      <c r="AG621" s="146"/>
    </row>
    <row r="622" spans="1:33" ht="30" customHeight="1">
      <c r="A622" s="131" t="s">
        <v>6255</v>
      </c>
      <c r="B622" s="139">
        <v>2026</v>
      </c>
      <c r="C622" s="141" t="s">
        <v>6957</v>
      </c>
      <c r="D622" s="142" t="s">
        <v>125</v>
      </c>
      <c r="E622" s="141" t="s">
        <v>2864</v>
      </c>
      <c r="F622" s="141" t="s">
        <v>6958</v>
      </c>
      <c r="G622" s="142" t="s">
        <v>6961</v>
      </c>
      <c r="H622" s="141" t="s">
        <v>2869</v>
      </c>
      <c r="I622" s="142" t="s">
        <v>460</v>
      </c>
      <c r="J622" s="142" t="s">
        <v>2872</v>
      </c>
      <c r="K622" s="141" t="s">
        <v>7449</v>
      </c>
      <c r="L622" s="141">
        <v>1022423364</v>
      </c>
      <c r="M622" s="142" t="s">
        <v>2859</v>
      </c>
      <c r="N622" s="143">
        <v>46035</v>
      </c>
      <c r="O622" s="143">
        <v>46050</v>
      </c>
      <c r="P622" s="144">
        <v>24520000</v>
      </c>
      <c r="Q622" s="141"/>
      <c r="R622" s="141"/>
      <c r="S622" s="141"/>
      <c r="T622" s="141"/>
      <c r="U622" s="141"/>
      <c r="V622" s="172"/>
      <c r="W622" s="146"/>
      <c r="X622" s="146"/>
      <c r="Y622" s="146"/>
      <c r="Z622" s="146"/>
      <c r="AA622" s="146"/>
      <c r="AB622" s="146"/>
      <c r="AC622" s="146"/>
      <c r="AD622" s="146"/>
      <c r="AE622" s="146"/>
      <c r="AF622" s="146"/>
      <c r="AG622" s="146"/>
    </row>
    <row r="623" spans="1:33" ht="30" customHeight="1">
      <c r="A623" s="131" t="s">
        <v>6255</v>
      </c>
      <c r="B623" s="139">
        <v>2026</v>
      </c>
      <c r="C623" s="141" t="s">
        <v>6965</v>
      </c>
      <c r="D623" s="142" t="s">
        <v>125</v>
      </c>
      <c r="E623" s="141" t="s">
        <v>3836</v>
      </c>
      <c r="F623" s="141" t="s">
        <v>6966</v>
      </c>
      <c r="G623" s="142" t="s">
        <v>6969</v>
      </c>
      <c r="H623" s="141" t="s">
        <v>3841</v>
      </c>
      <c r="I623" s="142" t="s">
        <v>460</v>
      </c>
      <c r="J623" s="142" t="s">
        <v>6971</v>
      </c>
      <c r="K623" s="141" t="s">
        <v>7449</v>
      </c>
      <c r="L623" s="141">
        <v>52812359</v>
      </c>
      <c r="M623" s="142" t="s">
        <v>3712</v>
      </c>
      <c r="N623" s="143">
        <v>46031</v>
      </c>
      <c r="O623" s="143">
        <v>46049</v>
      </c>
      <c r="P623" s="144">
        <v>24520000</v>
      </c>
      <c r="Q623" s="141"/>
      <c r="R623" s="141"/>
      <c r="S623" s="141"/>
      <c r="T623" s="141"/>
      <c r="U623" s="141"/>
      <c r="V623" s="172"/>
      <c r="W623" s="146"/>
      <c r="X623" s="146"/>
      <c r="Y623" s="146"/>
      <c r="Z623" s="146"/>
      <c r="AA623" s="146"/>
      <c r="AB623" s="146"/>
      <c r="AC623" s="146"/>
      <c r="AD623" s="146"/>
      <c r="AE623" s="146"/>
      <c r="AF623" s="146"/>
      <c r="AG623" s="146"/>
    </row>
    <row r="624" spans="1:33" ht="30" customHeight="1">
      <c r="A624" s="131" t="s">
        <v>6255</v>
      </c>
      <c r="B624" s="139">
        <v>2026</v>
      </c>
      <c r="C624" s="141" t="s">
        <v>6974</v>
      </c>
      <c r="D624" s="142" t="s">
        <v>125</v>
      </c>
      <c r="E624" s="141" t="s">
        <v>645</v>
      </c>
      <c r="F624" s="141" t="s">
        <v>6975</v>
      </c>
      <c r="G624" s="142" t="s">
        <v>6978</v>
      </c>
      <c r="H624" s="141" t="s">
        <v>650</v>
      </c>
      <c r="I624" s="142" t="s">
        <v>136</v>
      </c>
      <c r="J624" s="142" t="s">
        <v>6980</v>
      </c>
      <c r="K624" s="141" t="s">
        <v>7449</v>
      </c>
      <c r="L624" s="141">
        <v>79261349</v>
      </c>
      <c r="M624" s="142" t="s">
        <v>656</v>
      </c>
      <c r="N624" s="143">
        <v>46032</v>
      </c>
      <c r="O624" s="143">
        <v>46050</v>
      </c>
      <c r="P624" s="144">
        <v>87109000</v>
      </c>
      <c r="Q624" s="141"/>
      <c r="R624" s="141"/>
      <c r="S624" s="141"/>
      <c r="T624" s="141"/>
      <c r="U624" s="141"/>
      <c r="V624" s="172"/>
      <c r="W624" s="146"/>
      <c r="X624" s="146"/>
      <c r="Y624" s="146"/>
      <c r="Z624" s="146"/>
      <c r="AA624" s="146"/>
      <c r="AB624" s="146"/>
      <c r="AC624" s="146"/>
      <c r="AD624" s="146"/>
      <c r="AE624" s="146"/>
      <c r="AF624" s="146"/>
      <c r="AG624" s="146"/>
    </row>
    <row r="625" spans="1:33" ht="30" customHeight="1">
      <c r="A625" s="131" t="s">
        <v>6255</v>
      </c>
      <c r="B625" s="139">
        <v>2026</v>
      </c>
      <c r="C625" s="141" t="s">
        <v>6983</v>
      </c>
      <c r="D625" s="142" t="s">
        <v>125</v>
      </c>
      <c r="E625" s="141" t="s">
        <v>3601</v>
      </c>
      <c r="F625" s="141" t="s">
        <v>6984</v>
      </c>
      <c r="G625" s="142" t="s">
        <v>6987</v>
      </c>
      <c r="H625" s="141" t="s">
        <v>3606</v>
      </c>
      <c r="I625" s="142" t="s">
        <v>460</v>
      </c>
      <c r="J625" s="142" t="s">
        <v>3610</v>
      </c>
      <c r="K625" s="141" t="s">
        <v>7449</v>
      </c>
      <c r="L625" s="141">
        <v>52714649</v>
      </c>
      <c r="M625" s="142" t="s">
        <v>2984</v>
      </c>
      <c r="N625" s="143">
        <v>46038</v>
      </c>
      <c r="O625" s="143">
        <v>46048</v>
      </c>
      <c r="P625" s="144">
        <v>24520000</v>
      </c>
      <c r="Q625" s="141"/>
      <c r="R625" s="141"/>
      <c r="S625" s="141"/>
      <c r="T625" s="141"/>
      <c r="U625" s="141"/>
      <c r="V625" s="172"/>
      <c r="W625" s="146"/>
      <c r="X625" s="146"/>
      <c r="Y625" s="146"/>
      <c r="Z625" s="146"/>
      <c r="AA625" s="146"/>
      <c r="AB625" s="146"/>
      <c r="AC625" s="146"/>
      <c r="AD625" s="146"/>
      <c r="AE625" s="146"/>
      <c r="AF625" s="146"/>
      <c r="AG625" s="146"/>
    </row>
    <row r="626" spans="1:33" ht="30" customHeight="1">
      <c r="A626" s="131" t="s">
        <v>6255</v>
      </c>
      <c r="B626" s="139">
        <v>2026</v>
      </c>
      <c r="C626" s="141" t="s">
        <v>6992</v>
      </c>
      <c r="D626" s="142" t="s">
        <v>125</v>
      </c>
      <c r="E626" s="141" t="s">
        <v>5453</v>
      </c>
      <c r="F626" s="141" t="s">
        <v>6993</v>
      </c>
      <c r="G626" s="142" t="s">
        <v>6996</v>
      </c>
      <c r="H626" s="141" t="s">
        <v>5458</v>
      </c>
      <c r="I626" s="142" t="s">
        <v>460</v>
      </c>
      <c r="J626" s="142" t="s">
        <v>6998</v>
      </c>
      <c r="K626" s="141" t="s">
        <v>7449</v>
      </c>
      <c r="L626" s="141">
        <v>1003674718</v>
      </c>
      <c r="M626" s="142" t="s">
        <v>5340</v>
      </c>
      <c r="N626" s="143">
        <v>46038</v>
      </c>
      <c r="O626" s="143">
        <v>46050</v>
      </c>
      <c r="P626" s="144">
        <v>28840000</v>
      </c>
      <c r="Q626" s="141"/>
      <c r="R626" s="141"/>
      <c r="S626" s="141"/>
      <c r="T626" s="141"/>
      <c r="U626" s="141"/>
      <c r="V626" s="172"/>
      <c r="W626" s="146"/>
      <c r="X626" s="146"/>
      <c r="Y626" s="146"/>
      <c r="Z626" s="146"/>
      <c r="AA626" s="146"/>
      <c r="AB626" s="146"/>
      <c r="AC626" s="146"/>
      <c r="AD626" s="146"/>
      <c r="AE626" s="146"/>
      <c r="AF626" s="146"/>
      <c r="AG626" s="146"/>
    </row>
    <row r="627" spans="1:33" ht="30" customHeight="1">
      <c r="A627" s="131" t="s">
        <v>6255</v>
      </c>
      <c r="B627" s="139">
        <v>2026</v>
      </c>
      <c r="C627" s="141" t="s">
        <v>7001</v>
      </c>
      <c r="D627" s="142" t="s">
        <v>125</v>
      </c>
      <c r="E627" s="141" t="s">
        <v>5092</v>
      </c>
      <c r="F627" s="141" t="s">
        <v>7002</v>
      </c>
      <c r="G627" s="142" t="s">
        <v>7005</v>
      </c>
      <c r="H627" s="141" t="s">
        <v>5097</v>
      </c>
      <c r="I627" s="142" t="s">
        <v>136</v>
      </c>
      <c r="J627" s="142" t="s">
        <v>7007</v>
      </c>
      <c r="K627" s="141" t="s">
        <v>7449</v>
      </c>
      <c r="L627" s="141">
        <v>1032408667</v>
      </c>
      <c r="M627" s="142" t="s">
        <v>5087</v>
      </c>
      <c r="N627" s="143">
        <v>46033</v>
      </c>
      <c r="O627" s="143">
        <v>46050</v>
      </c>
      <c r="P627" s="144">
        <v>87109000</v>
      </c>
      <c r="Q627" s="141"/>
      <c r="R627" s="141"/>
      <c r="S627" s="141"/>
      <c r="T627" s="141"/>
      <c r="U627" s="141"/>
      <c r="V627" s="172"/>
      <c r="W627" s="146"/>
      <c r="X627" s="146"/>
      <c r="Y627" s="146"/>
      <c r="Z627" s="146"/>
      <c r="AA627" s="146"/>
      <c r="AB627" s="146"/>
      <c r="AC627" s="146"/>
      <c r="AD627" s="146"/>
      <c r="AE627" s="146"/>
      <c r="AF627" s="146"/>
      <c r="AG627" s="146"/>
    </row>
    <row r="628" spans="1:33" ht="30" customHeight="1">
      <c r="A628" s="131" t="s">
        <v>6255</v>
      </c>
      <c r="B628" s="139">
        <v>2026</v>
      </c>
      <c r="C628" s="141" t="s">
        <v>7010</v>
      </c>
      <c r="D628" s="142" t="s">
        <v>125</v>
      </c>
      <c r="E628" s="141" t="s">
        <v>3380</v>
      </c>
      <c r="F628" s="141" t="s">
        <v>7011</v>
      </c>
      <c r="G628" s="142" t="s">
        <v>7014</v>
      </c>
      <c r="H628" s="141" t="s">
        <v>3385</v>
      </c>
      <c r="I628" s="142" t="s">
        <v>136</v>
      </c>
      <c r="J628" s="142" t="s">
        <v>3388</v>
      </c>
      <c r="K628" s="141" t="s">
        <v>7449</v>
      </c>
      <c r="L628" s="141">
        <v>1019108913</v>
      </c>
      <c r="M628" s="142" t="s">
        <v>2984</v>
      </c>
      <c r="N628" s="143">
        <v>46042</v>
      </c>
      <c r="O628" s="143">
        <v>46050</v>
      </c>
      <c r="P628" s="144">
        <v>40920000</v>
      </c>
      <c r="Q628" s="141"/>
      <c r="R628" s="141"/>
      <c r="S628" s="141"/>
      <c r="T628" s="141"/>
      <c r="U628" s="141"/>
      <c r="V628" s="172"/>
      <c r="W628" s="146"/>
      <c r="X628" s="146"/>
      <c r="Y628" s="146"/>
      <c r="Z628" s="146"/>
      <c r="AA628" s="146"/>
      <c r="AB628" s="146"/>
      <c r="AC628" s="146"/>
      <c r="AD628" s="146"/>
      <c r="AE628" s="146"/>
      <c r="AF628" s="146"/>
      <c r="AG628" s="146"/>
    </row>
    <row r="629" spans="1:33" ht="30" customHeight="1">
      <c r="A629" s="131" t="s">
        <v>6255</v>
      </c>
      <c r="B629" s="139">
        <v>2026</v>
      </c>
      <c r="C629" s="141" t="s">
        <v>7018</v>
      </c>
      <c r="D629" s="142" t="s">
        <v>125</v>
      </c>
      <c r="E629" s="141" t="s">
        <v>2448</v>
      </c>
      <c r="F629" s="141" t="s">
        <v>7019</v>
      </c>
      <c r="G629" s="142" t="s">
        <v>7022</v>
      </c>
      <c r="H629" s="141" t="s">
        <v>2453</v>
      </c>
      <c r="I629" s="142" t="s">
        <v>460</v>
      </c>
      <c r="J629" s="142" t="s">
        <v>2539</v>
      </c>
      <c r="K629" s="141" t="s">
        <v>7449</v>
      </c>
      <c r="L629" s="141">
        <v>1019067600</v>
      </c>
      <c r="M629" s="142" t="s">
        <v>2206</v>
      </c>
      <c r="N629" s="143">
        <v>46032</v>
      </c>
      <c r="O629" s="143">
        <v>46051</v>
      </c>
      <c r="P629" s="144">
        <v>24520000</v>
      </c>
      <c r="Q629" s="141"/>
      <c r="R629" s="141"/>
      <c r="S629" s="141"/>
      <c r="T629" s="141"/>
      <c r="U629" s="141"/>
      <c r="V629" s="172"/>
      <c r="W629" s="146"/>
      <c r="X629" s="146"/>
      <c r="Y629" s="146"/>
      <c r="Z629" s="146"/>
      <c r="AA629" s="146"/>
      <c r="AB629" s="146"/>
      <c r="AC629" s="146"/>
      <c r="AD629" s="146"/>
      <c r="AE629" s="146"/>
      <c r="AF629" s="146"/>
      <c r="AG629" s="146"/>
    </row>
    <row r="630" spans="1:33" ht="30" customHeight="1">
      <c r="A630" s="131" t="s">
        <v>6255</v>
      </c>
      <c r="B630" s="139">
        <v>2026</v>
      </c>
      <c r="C630" s="141" t="s">
        <v>7026</v>
      </c>
      <c r="D630" s="142" t="s">
        <v>125</v>
      </c>
      <c r="E630" s="141" t="s">
        <v>3162</v>
      </c>
      <c r="F630" s="141" t="s">
        <v>7027</v>
      </c>
      <c r="G630" s="142" t="s">
        <v>7030</v>
      </c>
      <c r="H630" s="141" t="s">
        <v>3167</v>
      </c>
      <c r="I630" s="142" t="s">
        <v>136</v>
      </c>
      <c r="J630" s="142" t="s">
        <v>3245</v>
      </c>
      <c r="K630" s="141" t="s">
        <v>7449</v>
      </c>
      <c r="L630" s="141">
        <v>1110530590</v>
      </c>
      <c r="M630" s="142" t="s">
        <v>3174</v>
      </c>
      <c r="N630" s="143">
        <v>46031</v>
      </c>
      <c r="O630" s="143">
        <v>46052</v>
      </c>
      <c r="P630" s="144">
        <v>46432000</v>
      </c>
      <c r="Q630" s="141"/>
      <c r="R630" s="141"/>
      <c r="S630" s="141"/>
      <c r="T630" s="141"/>
      <c r="U630" s="141"/>
      <c r="V630" s="172"/>
      <c r="W630" s="146"/>
      <c r="X630" s="146"/>
      <c r="Y630" s="146"/>
      <c r="Z630" s="146"/>
      <c r="AA630" s="146"/>
      <c r="AB630" s="146"/>
      <c r="AC630" s="146"/>
      <c r="AD630" s="146"/>
      <c r="AE630" s="146"/>
      <c r="AF630" s="146"/>
      <c r="AG630" s="146"/>
    </row>
    <row r="631" spans="1:33" ht="30" customHeight="1">
      <c r="A631" s="131" t="s">
        <v>6255</v>
      </c>
      <c r="B631" s="139">
        <v>2026</v>
      </c>
      <c r="C631" s="141" t="s">
        <v>7034</v>
      </c>
      <c r="D631" s="142" t="s">
        <v>125</v>
      </c>
      <c r="E631" s="141" t="s">
        <v>7035</v>
      </c>
      <c r="F631" s="141" t="s">
        <v>7036</v>
      </c>
      <c r="G631" s="142" t="s">
        <v>7039</v>
      </c>
      <c r="H631" s="141" t="s">
        <v>7040</v>
      </c>
      <c r="I631" s="142" t="s">
        <v>136</v>
      </c>
      <c r="J631" s="142" t="s">
        <v>7043</v>
      </c>
      <c r="K631" s="141" t="s">
        <v>7449</v>
      </c>
      <c r="L631" s="141">
        <v>1026276983</v>
      </c>
      <c r="M631" s="142" t="s">
        <v>1863</v>
      </c>
      <c r="N631" s="143">
        <v>46051</v>
      </c>
      <c r="O631" s="143">
        <v>46051</v>
      </c>
      <c r="P631" s="144">
        <v>46432000</v>
      </c>
      <c r="Q631" s="141"/>
      <c r="R631" s="141"/>
      <c r="S631" s="141"/>
      <c r="T631" s="141"/>
      <c r="U631" s="141"/>
      <c r="V631" s="172"/>
      <c r="W631" s="146"/>
      <c r="X631" s="146"/>
      <c r="Y631" s="146"/>
      <c r="Z631" s="146"/>
      <c r="AA631" s="146"/>
      <c r="AB631" s="146"/>
      <c r="AC631" s="146"/>
      <c r="AD631" s="146"/>
      <c r="AE631" s="146"/>
      <c r="AF631" s="146"/>
      <c r="AG631" s="146"/>
    </row>
    <row r="632" spans="1:33" ht="30" customHeight="1">
      <c r="A632" s="131" t="s">
        <v>6255</v>
      </c>
      <c r="B632" s="139">
        <v>2026</v>
      </c>
      <c r="C632" s="141" t="s">
        <v>7048</v>
      </c>
      <c r="D632" s="142" t="s">
        <v>125</v>
      </c>
      <c r="E632" s="141" t="s">
        <v>6945</v>
      </c>
      <c r="F632" s="141" t="s">
        <v>7049</v>
      </c>
      <c r="G632" s="142" t="s">
        <v>7052</v>
      </c>
      <c r="H632" s="141" t="s">
        <v>6950</v>
      </c>
      <c r="I632" s="142" t="s">
        <v>136</v>
      </c>
      <c r="J632" s="142" t="s">
        <v>6953</v>
      </c>
      <c r="K632" s="141" t="s">
        <v>7449</v>
      </c>
      <c r="L632" s="141">
        <v>1077874323</v>
      </c>
      <c r="M632" s="142" t="s">
        <v>4826</v>
      </c>
      <c r="N632" s="143">
        <v>46050</v>
      </c>
      <c r="O632" s="143">
        <v>46051</v>
      </c>
      <c r="P632" s="144">
        <v>46432000</v>
      </c>
      <c r="Q632" s="141"/>
      <c r="R632" s="141"/>
      <c r="S632" s="141"/>
      <c r="T632" s="141"/>
      <c r="U632" s="141"/>
      <c r="V632" s="172"/>
      <c r="W632" s="146"/>
      <c r="X632" s="146"/>
      <c r="Y632" s="146"/>
      <c r="Z632" s="146"/>
      <c r="AA632" s="146"/>
      <c r="AB632" s="146"/>
      <c r="AC632" s="146"/>
      <c r="AD632" s="146"/>
      <c r="AE632" s="146"/>
      <c r="AF632" s="146"/>
      <c r="AG632" s="146"/>
    </row>
    <row r="633" spans="1:33" ht="30" customHeight="1">
      <c r="A633" s="131" t="s">
        <v>6255</v>
      </c>
      <c r="B633" s="139">
        <v>2026</v>
      </c>
      <c r="C633" s="141" t="s">
        <v>7056</v>
      </c>
      <c r="D633" s="142" t="s">
        <v>125</v>
      </c>
      <c r="E633" s="141" t="s">
        <v>4726</v>
      </c>
      <c r="F633" s="141" t="s">
        <v>7057</v>
      </c>
      <c r="G633" s="142" t="s">
        <v>7060</v>
      </c>
      <c r="H633" s="141" t="s">
        <v>4731</v>
      </c>
      <c r="I633" s="142" t="s">
        <v>136</v>
      </c>
      <c r="J633" s="142" t="s">
        <v>4734</v>
      </c>
      <c r="K633" s="141" t="s">
        <v>7449</v>
      </c>
      <c r="L633" s="141">
        <v>1019120770</v>
      </c>
      <c r="M633" s="142" t="s">
        <v>4646</v>
      </c>
      <c r="N633" s="143">
        <v>46036</v>
      </c>
      <c r="O633" s="143">
        <v>46052</v>
      </c>
      <c r="P633" s="144">
        <v>87109000</v>
      </c>
      <c r="Q633" s="141"/>
      <c r="R633" s="141"/>
      <c r="S633" s="141"/>
      <c r="T633" s="141"/>
      <c r="U633" s="141"/>
      <c r="V633" s="172"/>
      <c r="W633" s="146"/>
      <c r="X633" s="146"/>
      <c r="Y633" s="146"/>
      <c r="Z633" s="146"/>
      <c r="AA633" s="146"/>
      <c r="AB633" s="146"/>
      <c r="AC633" s="146"/>
      <c r="AD633" s="146"/>
      <c r="AE633" s="146"/>
      <c r="AF633" s="146"/>
      <c r="AG633" s="146"/>
    </row>
    <row r="634" spans="1:33" ht="30" customHeight="1">
      <c r="A634" s="131" t="s">
        <v>6255</v>
      </c>
      <c r="B634" s="139">
        <v>2026</v>
      </c>
      <c r="C634" s="141" t="s">
        <v>7064</v>
      </c>
      <c r="D634" s="142" t="s">
        <v>125</v>
      </c>
      <c r="E634" s="141" t="s">
        <v>3380</v>
      </c>
      <c r="F634" s="141" t="s">
        <v>7065</v>
      </c>
      <c r="G634" s="142" t="s">
        <v>7068</v>
      </c>
      <c r="H634" s="141" t="s">
        <v>3385</v>
      </c>
      <c r="I634" s="142" t="s">
        <v>136</v>
      </c>
      <c r="J634" s="142" t="s">
        <v>3388</v>
      </c>
      <c r="K634" s="141" t="s">
        <v>7449</v>
      </c>
      <c r="L634" s="141">
        <v>1130589740</v>
      </c>
      <c r="M634" s="142" t="s">
        <v>2984</v>
      </c>
      <c r="N634" s="143">
        <v>46042</v>
      </c>
      <c r="O634" s="143">
        <v>46051</v>
      </c>
      <c r="P634" s="144">
        <v>40920000</v>
      </c>
      <c r="Q634" s="141"/>
      <c r="R634" s="141"/>
      <c r="S634" s="141"/>
      <c r="T634" s="141"/>
      <c r="U634" s="141"/>
      <c r="V634" s="172"/>
      <c r="W634" s="146"/>
      <c r="X634" s="146"/>
      <c r="Y634" s="146"/>
      <c r="Z634" s="146"/>
      <c r="AA634" s="146"/>
      <c r="AB634" s="146"/>
      <c r="AC634" s="146"/>
      <c r="AD634" s="146"/>
      <c r="AE634" s="146"/>
      <c r="AF634" s="146"/>
      <c r="AG634" s="146"/>
    </row>
    <row r="635" spans="1:33" ht="30" customHeight="1">
      <c r="A635" s="131" t="s">
        <v>6255</v>
      </c>
      <c r="B635" s="139">
        <v>2026</v>
      </c>
      <c r="C635" s="141" t="s">
        <v>7072</v>
      </c>
      <c r="D635" s="142" t="s">
        <v>125</v>
      </c>
      <c r="E635" s="141" t="s">
        <v>7073</v>
      </c>
      <c r="F635" s="141" t="s">
        <v>7074</v>
      </c>
      <c r="G635" s="142" t="s">
        <v>7077</v>
      </c>
      <c r="H635" s="141" t="s">
        <v>7078</v>
      </c>
      <c r="I635" s="142" t="s">
        <v>136</v>
      </c>
      <c r="J635" s="142" t="s">
        <v>7081</v>
      </c>
      <c r="K635" s="141" t="s">
        <v>7449</v>
      </c>
      <c r="L635" s="141">
        <v>1012378909</v>
      </c>
      <c r="M635" s="142" t="s">
        <v>5340</v>
      </c>
      <c r="N635" s="143">
        <v>46051</v>
      </c>
      <c r="O635" s="143">
        <v>46052</v>
      </c>
      <c r="P635" s="144">
        <v>46432000</v>
      </c>
      <c r="Q635" s="141"/>
      <c r="R635" s="141"/>
      <c r="S635" s="141"/>
      <c r="T635" s="141"/>
      <c r="U635" s="141"/>
      <c r="V635" s="172"/>
      <c r="W635" s="146"/>
      <c r="X635" s="146"/>
      <c r="Y635" s="146"/>
      <c r="Z635" s="146"/>
      <c r="AA635" s="146"/>
      <c r="AB635" s="146"/>
      <c r="AC635" s="146"/>
      <c r="AD635" s="146"/>
      <c r="AE635" s="146"/>
      <c r="AF635" s="146"/>
      <c r="AG635" s="146"/>
    </row>
    <row r="636" spans="1:33" ht="30" customHeight="1">
      <c r="A636" s="131" t="s">
        <v>6255</v>
      </c>
      <c r="B636" s="139">
        <v>2026</v>
      </c>
      <c r="C636" s="141" t="s">
        <v>5999</v>
      </c>
      <c r="D636" s="142" t="s">
        <v>125</v>
      </c>
      <c r="E636" s="141" t="s">
        <v>2320</v>
      </c>
      <c r="F636" s="141" t="s">
        <v>7085</v>
      </c>
      <c r="G636" s="142" t="s">
        <v>7088</v>
      </c>
      <c r="H636" s="141" t="s">
        <v>2325</v>
      </c>
      <c r="I636" s="142" t="s">
        <v>136</v>
      </c>
      <c r="J636" s="142" t="s">
        <v>2340</v>
      </c>
      <c r="K636" s="141" t="s">
        <v>7449</v>
      </c>
      <c r="L636" s="141">
        <v>1000323472</v>
      </c>
      <c r="M636" s="142" t="s">
        <v>2195</v>
      </c>
      <c r="N636" s="143">
        <v>46036</v>
      </c>
      <c r="O636" s="143">
        <v>46051</v>
      </c>
      <c r="P636" s="144">
        <v>46432000</v>
      </c>
      <c r="Q636" s="141"/>
      <c r="R636" s="141"/>
      <c r="S636" s="141"/>
      <c r="T636" s="141"/>
      <c r="U636" s="141"/>
      <c r="V636" s="172"/>
      <c r="W636" s="146"/>
      <c r="X636" s="146"/>
      <c r="Y636" s="146"/>
      <c r="Z636" s="146"/>
      <c r="AA636" s="146"/>
      <c r="AB636" s="146"/>
      <c r="AC636" s="146"/>
      <c r="AD636" s="146"/>
      <c r="AE636" s="146"/>
      <c r="AF636" s="146"/>
      <c r="AG636" s="146"/>
    </row>
    <row r="637" spans="1:33" ht="30" customHeight="1">
      <c r="A637" s="131" t="s">
        <v>6255</v>
      </c>
      <c r="B637" s="139">
        <v>2026</v>
      </c>
      <c r="C637" s="141" t="s">
        <v>7092</v>
      </c>
      <c r="D637" s="142" t="s">
        <v>125</v>
      </c>
      <c r="E637" s="141" t="s">
        <v>247</v>
      </c>
      <c r="F637" s="141" t="s">
        <v>7093</v>
      </c>
      <c r="G637" s="142" t="s">
        <v>7096</v>
      </c>
      <c r="H637" s="141" t="s">
        <v>252</v>
      </c>
      <c r="I637" s="142" t="s">
        <v>136</v>
      </c>
      <c r="J637" s="142" t="s">
        <v>255</v>
      </c>
      <c r="K637" s="141" t="s">
        <v>7449</v>
      </c>
      <c r="L637" s="141">
        <v>1030543100</v>
      </c>
      <c r="M637" s="142" t="s">
        <v>130</v>
      </c>
      <c r="N637" s="143">
        <v>46028</v>
      </c>
      <c r="O637" s="143">
        <v>46050</v>
      </c>
      <c r="P637" s="144">
        <v>87109000</v>
      </c>
      <c r="Q637" s="141"/>
      <c r="R637" s="141"/>
      <c r="S637" s="141"/>
      <c r="T637" s="141"/>
      <c r="U637" s="141"/>
      <c r="V637" s="172"/>
      <c r="W637" s="146"/>
      <c r="X637" s="146"/>
      <c r="Y637" s="146"/>
      <c r="Z637" s="146"/>
      <c r="AA637" s="146"/>
      <c r="AB637" s="146"/>
      <c r="AC637" s="146"/>
      <c r="AD637" s="146"/>
      <c r="AE637" s="146"/>
      <c r="AF637" s="146"/>
      <c r="AG637" s="146"/>
    </row>
    <row r="638" spans="1:33" ht="30" customHeight="1">
      <c r="A638" s="131" t="s">
        <v>6255</v>
      </c>
      <c r="B638" s="139">
        <v>2026</v>
      </c>
      <c r="C638" s="141" t="s">
        <v>7101</v>
      </c>
      <c r="D638" s="142" t="s">
        <v>125</v>
      </c>
      <c r="E638" s="141" t="s">
        <v>247</v>
      </c>
      <c r="F638" s="141" t="s">
        <v>7102</v>
      </c>
      <c r="G638" s="142" t="s">
        <v>7105</v>
      </c>
      <c r="H638" s="141" t="s">
        <v>252</v>
      </c>
      <c r="I638" s="142" t="s">
        <v>136</v>
      </c>
      <c r="J638" s="142" t="s">
        <v>255</v>
      </c>
      <c r="K638" s="141" t="s">
        <v>7449</v>
      </c>
      <c r="L638" s="141">
        <v>13541996</v>
      </c>
      <c r="M638" s="142" t="s">
        <v>130</v>
      </c>
      <c r="N638" s="143">
        <v>46028</v>
      </c>
      <c r="O638" s="143">
        <v>46052</v>
      </c>
      <c r="P638" s="144">
        <v>87109000</v>
      </c>
      <c r="Q638" s="141"/>
      <c r="R638" s="141"/>
      <c r="S638" s="141"/>
      <c r="T638" s="141"/>
      <c r="U638" s="141"/>
      <c r="V638" s="172"/>
      <c r="W638" s="146"/>
      <c r="X638" s="146"/>
      <c r="Y638" s="146"/>
      <c r="Z638" s="146"/>
      <c r="AA638" s="146"/>
      <c r="AB638" s="146"/>
      <c r="AC638" s="146"/>
      <c r="AD638" s="146"/>
      <c r="AE638" s="146"/>
      <c r="AF638" s="146"/>
      <c r="AG638" s="146"/>
    </row>
    <row r="639" spans="1:33" ht="30" customHeight="1">
      <c r="A639" s="131" t="s">
        <v>6255</v>
      </c>
      <c r="B639" s="139">
        <v>2026</v>
      </c>
      <c r="C639" s="141" t="s">
        <v>4673</v>
      </c>
      <c r="D639" s="142" t="s">
        <v>125</v>
      </c>
      <c r="E639" s="141" t="s">
        <v>7109</v>
      </c>
      <c r="F639" s="141" t="s">
        <v>7110</v>
      </c>
      <c r="G639" s="142" t="s">
        <v>7113</v>
      </c>
      <c r="H639" s="141" t="s">
        <v>7114</v>
      </c>
      <c r="I639" s="142" t="s">
        <v>460</v>
      </c>
      <c r="J639" s="142" t="s">
        <v>7117</v>
      </c>
      <c r="K639" s="141" t="s">
        <v>7449</v>
      </c>
      <c r="L639" s="141">
        <v>33701843</v>
      </c>
      <c r="M639" s="142" t="s">
        <v>985</v>
      </c>
      <c r="N639" s="143" t="e">
        <v>#N/A</v>
      </c>
      <c r="O639" s="143">
        <v>46052</v>
      </c>
      <c r="P639" s="144">
        <v>55715000</v>
      </c>
      <c r="Q639" s="141"/>
      <c r="R639" s="141"/>
      <c r="S639" s="141"/>
      <c r="T639" s="141"/>
      <c r="U639" s="141"/>
      <c r="V639" s="172"/>
      <c r="W639" s="146"/>
      <c r="X639" s="146"/>
      <c r="Y639" s="146"/>
      <c r="Z639" s="146"/>
      <c r="AA639" s="146"/>
      <c r="AB639" s="146"/>
      <c r="AC639" s="146"/>
      <c r="AD639" s="146"/>
      <c r="AE639" s="146"/>
      <c r="AF639" s="146"/>
      <c r="AG639" s="146"/>
    </row>
    <row r="640" spans="1:33" ht="30" customHeight="1">
      <c r="A640" s="131" t="s">
        <v>6255</v>
      </c>
      <c r="B640" s="139">
        <v>2026</v>
      </c>
      <c r="C640" s="141" t="s">
        <v>7121</v>
      </c>
      <c r="D640" s="142" t="s">
        <v>125</v>
      </c>
      <c r="E640" s="141" t="s">
        <v>7122</v>
      </c>
      <c r="F640" s="141" t="s">
        <v>7123</v>
      </c>
      <c r="G640" s="142" t="s">
        <v>7126</v>
      </c>
      <c r="H640" s="141" t="s">
        <v>7127</v>
      </c>
      <c r="I640" s="142" t="s">
        <v>136</v>
      </c>
      <c r="J640" s="142" t="s">
        <v>7130</v>
      </c>
      <c r="K640" s="141" t="s">
        <v>7449</v>
      </c>
      <c r="L640" s="141">
        <v>80470339</v>
      </c>
      <c r="M640" s="142" t="s">
        <v>4826</v>
      </c>
      <c r="N640" s="143">
        <v>46050</v>
      </c>
      <c r="O640" s="143">
        <v>46050</v>
      </c>
      <c r="P640" s="144">
        <v>63352000</v>
      </c>
      <c r="Q640" s="141"/>
      <c r="R640" s="141"/>
      <c r="S640" s="141"/>
      <c r="T640" s="141"/>
      <c r="U640" s="141"/>
      <c r="V640" s="172"/>
      <c r="W640" s="146"/>
      <c r="X640" s="146"/>
      <c r="Y640" s="146"/>
      <c r="Z640" s="146"/>
      <c r="AA640" s="146"/>
      <c r="AB640" s="146"/>
      <c r="AC640" s="146"/>
      <c r="AD640" s="146"/>
      <c r="AE640" s="146"/>
      <c r="AF640" s="146"/>
      <c r="AG640" s="146"/>
    </row>
    <row r="641" spans="1:33" ht="30" customHeight="1">
      <c r="A641" s="131" t="s">
        <v>6255</v>
      </c>
      <c r="B641" s="139">
        <v>2026</v>
      </c>
      <c r="C641" s="141" t="s">
        <v>7134</v>
      </c>
      <c r="D641" s="142" t="s">
        <v>125</v>
      </c>
      <c r="E641" s="141" t="s">
        <v>5453</v>
      </c>
      <c r="F641" s="141" t="s">
        <v>7135</v>
      </c>
      <c r="G641" s="142" t="s">
        <v>7138</v>
      </c>
      <c r="H641" s="141" t="s">
        <v>5458</v>
      </c>
      <c r="I641" s="142" t="s">
        <v>460</v>
      </c>
      <c r="J641" s="142" t="s">
        <v>5461</v>
      </c>
      <c r="K641" s="141" t="s">
        <v>7449</v>
      </c>
      <c r="L641" s="141">
        <v>1019077117</v>
      </c>
      <c r="M641" s="142" t="s">
        <v>5340</v>
      </c>
      <c r="N641" s="143">
        <v>46038</v>
      </c>
      <c r="O641" s="143">
        <v>46050</v>
      </c>
      <c r="P641" s="144">
        <v>28840000</v>
      </c>
      <c r="Q641" s="141"/>
      <c r="R641" s="141"/>
      <c r="S641" s="141"/>
      <c r="T641" s="141"/>
      <c r="U641" s="141"/>
      <c r="V641" s="172"/>
      <c r="W641" s="146"/>
      <c r="X641" s="146"/>
      <c r="Y641" s="146"/>
      <c r="Z641" s="146"/>
      <c r="AA641" s="146"/>
      <c r="AB641" s="146"/>
      <c r="AC641" s="146"/>
      <c r="AD641" s="146"/>
      <c r="AE641" s="146"/>
      <c r="AF641" s="146"/>
      <c r="AG641" s="146"/>
    </row>
    <row r="642" spans="1:33" ht="30" customHeight="1">
      <c r="A642" s="131" t="s">
        <v>6255</v>
      </c>
      <c r="B642" s="139">
        <v>2026</v>
      </c>
      <c r="C642" s="141" t="s">
        <v>7142</v>
      </c>
      <c r="D642" s="142" t="s">
        <v>125</v>
      </c>
      <c r="E642" s="141" t="s">
        <v>2864</v>
      </c>
      <c r="F642" s="141" t="s">
        <v>7143</v>
      </c>
      <c r="G642" s="142" t="s">
        <v>7146</v>
      </c>
      <c r="H642" s="141" t="s">
        <v>2869</v>
      </c>
      <c r="I642" s="142" t="s">
        <v>460</v>
      </c>
      <c r="J642" s="142" t="s">
        <v>2872</v>
      </c>
      <c r="K642" s="141" t="s">
        <v>7449</v>
      </c>
      <c r="L642" s="141">
        <v>1014275482</v>
      </c>
      <c r="M642" s="142" t="s">
        <v>2859</v>
      </c>
      <c r="N642" s="143">
        <v>46035</v>
      </c>
      <c r="O642" s="143">
        <v>46050</v>
      </c>
      <c r="P642" s="144">
        <v>24520000</v>
      </c>
      <c r="Q642" s="141"/>
      <c r="R642" s="141"/>
      <c r="S642" s="141"/>
      <c r="T642" s="141"/>
      <c r="U642" s="141"/>
      <c r="V642" s="172"/>
      <c r="W642" s="146"/>
      <c r="X642" s="146"/>
      <c r="Y642" s="146"/>
      <c r="Z642" s="146"/>
      <c r="AA642" s="146"/>
      <c r="AB642" s="146"/>
      <c r="AC642" s="146"/>
      <c r="AD642" s="146"/>
      <c r="AE642" s="146"/>
      <c r="AF642" s="146"/>
      <c r="AG642" s="146"/>
    </row>
    <row r="643" spans="1:33" ht="30" customHeight="1">
      <c r="A643" s="131" t="s">
        <v>6255</v>
      </c>
      <c r="B643" s="139">
        <v>2026</v>
      </c>
      <c r="C643" s="141" t="s">
        <v>7150</v>
      </c>
      <c r="D643" s="142" t="s">
        <v>125</v>
      </c>
      <c r="E643" s="141" t="s">
        <v>7151</v>
      </c>
      <c r="F643" s="141" t="s">
        <v>7152</v>
      </c>
      <c r="G643" s="142" t="s">
        <v>304</v>
      </c>
      <c r="H643" s="141" t="s">
        <v>7155</v>
      </c>
      <c r="I643" s="142" t="s">
        <v>136</v>
      </c>
      <c r="J643" s="142" t="s">
        <v>7158</v>
      </c>
      <c r="K643" s="141" t="s">
        <v>7449</v>
      </c>
      <c r="L643" s="141">
        <v>1014241981</v>
      </c>
      <c r="M643" s="142" t="s">
        <v>5087</v>
      </c>
      <c r="N643" s="143">
        <v>46050</v>
      </c>
      <c r="O643" s="143">
        <v>46050</v>
      </c>
      <c r="P643" s="144">
        <v>99902000</v>
      </c>
      <c r="Q643" s="141"/>
      <c r="R643" s="141"/>
      <c r="S643" s="141"/>
      <c r="T643" s="141"/>
      <c r="U643" s="141"/>
      <c r="V643" s="172"/>
      <c r="W643" s="146"/>
      <c r="X643" s="146"/>
      <c r="Y643" s="146"/>
      <c r="Z643" s="146"/>
      <c r="AA643" s="146"/>
      <c r="AB643" s="146"/>
      <c r="AC643" s="146"/>
      <c r="AD643" s="146"/>
      <c r="AE643" s="146"/>
      <c r="AF643" s="146"/>
      <c r="AG643" s="146"/>
    </row>
    <row r="644" spans="1:33" s="160" customFormat="1" ht="30" customHeight="1">
      <c r="A644" s="131"/>
      <c r="B644" s="139">
        <v>2026</v>
      </c>
      <c r="C644" s="141" t="s">
        <v>7162</v>
      </c>
      <c r="D644" s="142" t="s">
        <v>125</v>
      </c>
      <c r="E644" s="141" t="s">
        <v>7163</v>
      </c>
      <c r="F644" s="141" t="s">
        <v>7164</v>
      </c>
      <c r="G644" s="142" t="s">
        <v>7167</v>
      </c>
      <c r="H644" s="141" t="s">
        <v>7168</v>
      </c>
      <c r="I644" s="142" t="s">
        <v>136</v>
      </c>
      <c r="J644" s="142" t="s">
        <v>7172</v>
      </c>
      <c r="K644" s="141" t="s">
        <v>7449</v>
      </c>
      <c r="L644" s="141">
        <v>52967523</v>
      </c>
      <c r="M644" s="142" t="s">
        <v>130</v>
      </c>
      <c r="N644" s="143">
        <v>46050</v>
      </c>
      <c r="O644" s="143">
        <v>46050</v>
      </c>
      <c r="P644" s="144">
        <v>87109000</v>
      </c>
      <c r="Q644" s="141"/>
      <c r="R644" s="141"/>
      <c r="S644" s="141"/>
      <c r="T644" s="141"/>
      <c r="U644" s="141"/>
      <c r="V644" s="172"/>
      <c r="W644" s="146"/>
      <c r="X644" s="146"/>
      <c r="Y644" s="146"/>
      <c r="Z644" s="146"/>
      <c r="AA644" s="146"/>
      <c r="AB644" s="146"/>
      <c r="AC644" s="146"/>
      <c r="AD644" s="146"/>
      <c r="AE644" s="146"/>
      <c r="AF644" s="146"/>
      <c r="AG644" s="146"/>
    </row>
    <row r="645" spans="1:33" s="160" customFormat="1" ht="30" customHeight="1">
      <c r="A645" s="131"/>
      <c r="B645" s="139">
        <v>2026</v>
      </c>
      <c r="C645" s="141" t="s">
        <v>7176</v>
      </c>
      <c r="D645" s="142" t="s">
        <v>125</v>
      </c>
      <c r="E645" s="141" t="s">
        <v>5092</v>
      </c>
      <c r="F645" s="141" t="s">
        <v>7177</v>
      </c>
      <c r="G645" s="142" t="s">
        <v>7180</v>
      </c>
      <c r="H645" s="141" t="s">
        <v>5097</v>
      </c>
      <c r="I645" s="142" t="s">
        <v>136</v>
      </c>
      <c r="J645" s="142" t="s">
        <v>7183</v>
      </c>
      <c r="K645" s="141" t="s">
        <v>7449</v>
      </c>
      <c r="L645" s="141">
        <v>37728959</v>
      </c>
      <c r="M645" s="142" t="s">
        <v>5087</v>
      </c>
      <c r="N645" s="143">
        <v>46033</v>
      </c>
      <c r="O645" s="143">
        <v>46050</v>
      </c>
      <c r="P645" s="144">
        <v>87109000</v>
      </c>
      <c r="Q645" s="141"/>
      <c r="R645" s="141"/>
      <c r="S645" s="141"/>
      <c r="T645" s="141"/>
      <c r="U645" s="141"/>
      <c r="V645" s="172"/>
      <c r="W645" s="146"/>
      <c r="X645" s="146"/>
      <c r="Y645" s="146"/>
      <c r="Z645" s="146"/>
      <c r="AA645" s="146"/>
      <c r="AB645" s="146"/>
      <c r="AC645" s="146"/>
      <c r="AD645" s="146"/>
      <c r="AE645" s="146"/>
      <c r="AF645" s="146"/>
      <c r="AG645" s="146"/>
    </row>
    <row r="646" spans="1:33" s="160" customFormat="1" ht="30" customHeight="1">
      <c r="A646" s="131"/>
      <c r="B646" s="139">
        <v>2026</v>
      </c>
      <c r="C646" s="141" t="s">
        <v>7188</v>
      </c>
      <c r="D646" s="142" t="s">
        <v>125</v>
      </c>
      <c r="E646" s="141" t="s">
        <v>7189</v>
      </c>
      <c r="F646" s="141" t="s">
        <v>7190</v>
      </c>
      <c r="G646" s="142" t="s">
        <v>2010</v>
      </c>
      <c r="H646" s="141" t="s">
        <v>7193</v>
      </c>
      <c r="I646" s="142" t="s">
        <v>460</v>
      </c>
      <c r="J646" s="142" t="s">
        <v>7197</v>
      </c>
      <c r="K646" s="141" t="s">
        <v>7449</v>
      </c>
      <c r="L646" s="141">
        <v>52484382</v>
      </c>
      <c r="M646" s="142" t="s">
        <v>1863</v>
      </c>
      <c r="N646" s="143">
        <v>46049</v>
      </c>
      <c r="O646" s="143">
        <v>46049</v>
      </c>
      <c r="P646" s="144">
        <v>40520000</v>
      </c>
      <c r="Q646" s="141"/>
      <c r="R646" s="141"/>
      <c r="S646" s="141"/>
      <c r="T646" s="141"/>
      <c r="U646" s="141"/>
      <c r="V646" s="172"/>
      <c r="W646" s="146"/>
      <c r="X646" s="146"/>
      <c r="Y646" s="146"/>
      <c r="Z646" s="146"/>
      <c r="AA646" s="146"/>
      <c r="AB646" s="146"/>
      <c r="AC646" s="146"/>
      <c r="AD646" s="146"/>
      <c r="AE646" s="146"/>
      <c r="AF646" s="146"/>
      <c r="AG646" s="146"/>
    </row>
    <row r="647" spans="1:33" s="160" customFormat="1" ht="30" customHeight="1">
      <c r="A647" s="131"/>
      <c r="B647" s="139">
        <v>2026</v>
      </c>
      <c r="C647" s="141" t="s">
        <v>7204</v>
      </c>
      <c r="D647" s="142" t="s">
        <v>125</v>
      </c>
      <c r="E647" s="141" t="s">
        <v>7205</v>
      </c>
      <c r="F647" s="141" t="s">
        <v>7206</v>
      </c>
      <c r="G647" s="142" t="s">
        <v>7209</v>
      </c>
      <c r="H647" s="141" t="s">
        <v>7210</v>
      </c>
      <c r="I647" s="142" t="s">
        <v>460</v>
      </c>
      <c r="J647" s="142" t="s">
        <v>7213</v>
      </c>
      <c r="K647" s="141" t="s">
        <v>7449</v>
      </c>
      <c r="L647" s="141">
        <v>1001097684</v>
      </c>
      <c r="M647" s="142" t="s">
        <v>1863</v>
      </c>
      <c r="N647" s="143">
        <v>46049</v>
      </c>
      <c r="O647" s="143">
        <v>46049</v>
      </c>
      <c r="P647" s="144">
        <v>24520000</v>
      </c>
      <c r="Q647" s="141"/>
      <c r="R647" s="141"/>
      <c r="S647" s="141"/>
      <c r="T647" s="141"/>
      <c r="U647" s="141"/>
      <c r="V647" s="172"/>
      <c r="W647" s="146"/>
      <c r="X647" s="146"/>
      <c r="Y647" s="146"/>
      <c r="Z647" s="146"/>
      <c r="AA647" s="146"/>
      <c r="AB647" s="146"/>
      <c r="AC647" s="146"/>
      <c r="AD647" s="146"/>
      <c r="AE647" s="146"/>
      <c r="AF647" s="146"/>
      <c r="AG647" s="146"/>
    </row>
    <row r="648" spans="1:33" s="160" customFormat="1" ht="30" customHeight="1">
      <c r="A648" s="131"/>
      <c r="B648" s="139">
        <v>2026</v>
      </c>
      <c r="C648" s="141" t="s">
        <v>7219</v>
      </c>
      <c r="D648" s="142" t="s">
        <v>125</v>
      </c>
      <c r="E648" s="141" t="s">
        <v>7220</v>
      </c>
      <c r="F648" s="141" t="s">
        <v>7221</v>
      </c>
      <c r="G648" s="142" t="s">
        <v>7224</v>
      </c>
      <c r="H648" s="141" t="s">
        <v>7225</v>
      </c>
      <c r="I648" s="142" t="s">
        <v>460</v>
      </c>
      <c r="J648" s="142" t="s">
        <v>7228</v>
      </c>
      <c r="K648" s="141" t="s">
        <v>7449</v>
      </c>
      <c r="L648" s="141">
        <v>1003802051</v>
      </c>
      <c r="M648" s="142" t="s">
        <v>5087</v>
      </c>
      <c r="N648" s="143">
        <v>46050</v>
      </c>
      <c r="O648" s="143">
        <v>46050</v>
      </c>
      <c r="P648" s="144">
        <v>51062000</v>
      </c>
      <c r="Q648" s="141"/>
      <c r="R648" s="141"/>
      <c r="S648" s="141"/>
      <c r="T648" s="141"/>
      <c r="U648" s="141"/>
      <c r="V648" s="172"/>
      <c r="W648" s="146"/>
      <c r="X648" s="146"/>
      <c r="Y648" s="146"/>
      <c r="Z648" s="146"/>
      <c r="AA648" s="146"/>
      <c r="AB648" s="146"/>
      <c r="AC648" s="146"/>
      <c r="AD648" s="146"/>
      <c r="AE648" s="146"/>
      <c r="AF648" s="146"/>
      <c r="AG648" s="146"/>
    </row>
    <row r="649" spans="1:33" s="160" customFormat="1" ht="30" customHeight="1">
      <c r="A649" s="131"/>
      <c r="B649" s="139">
        <v>2026</v>
      </c>
      <c r="C649" s="141" t="s">
        <v>7235</v>
      </c>
      <c r="D649" s="142" t="s">
        <v>125</v>
      </c>
      <c r="E649" s="141" t="s">
        <v>7236</v>
      </c>
      <c r="F649" s="141" t="s">
        <v>7237</v>
      </c>
      <c r="G649" s="142" t="s">
        <v>7198</v>
      </c>
      <c r="H649" s="141" t="s">
        <v>7240</v>
      </c>
      <c r="I649" s="142" t="s">
        <v>136</v>
      </c>
      <c r="J649" s="142" t="s">
        <v>7244</v>
      </c>
      <c r="K649" s="141" t="s">
        <v>7449</v>
      </c>
      <c r="L649" s="141">
        <v>1014226351</v>
      </c>
      <c r="M649" s="142" t="s">
        <v>4826</v>
      </c>
      <c r="N649" s="143">
        <v>46051</v>
      </c>
      <c r="O649" s="143">
        <v>46051</v>
      </c>
      <c r="P649" s="144">
        <v>63352000</v>
      </c>
      <c r="Q649" s="141"/>
      <c r="R649" s="141"/>
      <c r="S649" s="141"/>
      <c r="T649" s="141"/>
      <c r="U649" s="141"/>
      <c r="V649" s="172"/>
      <c r="W649" s="146"/>
      <c r="X649" s="146"/>
      <c r="Y649" s="146"/>
      <c r="Z649" s="146"/>
      <c r="AA649" s="146"/>
      <c r="AB649" s="146"/>
      <c r="AC649" s="146"/>
      <c r="AD649" s="146"/>
      <c r="AE649" s="146"/>
      <c r="AF649" s="146"/>
      <c r="AG649" s="146"/>
    </row>
    <row r="650" spans="1:33" s="160" customFormat="1" ht="30" customHeight="1">
      <c r="A650" s="131"/>
      <c r="B650" s="139">
        <v>2026</v>
      </c>
      <c r="C650" s="141" t="s">
        <v>7250</v>
      </c>
      <c r="D650" s="142" t="s">
        <v>125</v>
      </c>
      <c r="E650" s="141" t="s">
        <v>488</v>
      </c>
      <c r="F650" s="141" t="s">
        <v>7251</v>
      </c>
      <c r="G650" s="142" t="s">
        <v>7254</v>
      </c>
      <c r="H650" s="141" t="s">
        <v>493</v>
      </c>
      <c r="I650" s="142" t="s">
        <v>460</v>
      </c>
      <c r="J650" s="142" t="s">
        <v>7257</v>
      </c>
      <c r="K650" s="141" t="s">
        <v>7449</v>
      </c>
      <c r="L650" s="141">
        <v>1106900766</v>
      </c>
      <c r="M650" s="142" t="s">
        <v>130</v>
      </c>
      <c r="N650" s="143">
        <v>46030</v>
      </c>
      <c r="O650" s="143">
        <v>46051</v>
      </c>
      <c r="P650" s="144">
        <v>33715000</v>
      </c>
      <c r="Q650" s="141"/>
      <c r="R650" s="141"/>
      <c r="S650" s="141"/>
      <c r="T650" s="141"/>
      <c r="U650" s="141"/>
      <c r="V650" s="172"/>
      <c r="W650" s="146"/>
      <c r="X650" s="146"/>
      <c r="Y650" s="146"/>
      <c r="Z650" s="146"/>
      <c r="AA650" s="146"/>
      <c r="AB650" s="146"/>
      <c r="AC650" s="146"/>
      <c r="AD650" s="146"/>
      <c r="AE650" s="146"/>
      <c r="AF650" s="146"/>
      <c r="AG650" s="146"/>
    </row>
    <row r="651" spans="1:33" s="160" customFormat="1" ht="30" customHeight="1">
      <c r="A651" s="131"/>
      <c r="B651" s="139">
        <v>2026</v>
      </c>
      <c r="C651" s="141" t="s">
        <v>7262</v>
      </c>
      <c r="D651" s="142" t="s">
        <v>125</v>
      </c>
      <c r="E651" s="141" t="s">
        <v>7263</v>
      </c>
      <c r="F651" s="141" t="s">
        <v>7264</v>
      </c>
      <c r="G651" s="142" t="s">
        <v>7214</v>
      </c>
      <c r="H651" s="141" t="s">
        <v>7267</v>
      </c>
      <c r="I651" s="142" t="s">
        <v>136</v>
      </c>
      <c r="J651" s="142" t="s">
        <v>7271</v>
      </c>
      <c r="K651" s="141" t="s">
        <v>7449</v>
      </c>
      <c r="L651" s="141">
        <v>86052799</v>
      </c>
      <c r="M651" s="142" t="s">
        <v>3712</v>
      </c>
      <c r="N651" s="143">
        <v>46051</v>
      </c>
      <c r="O651" s="143">
        <v>46051</v>
      </c>
      <c r="P651" s="144">
        <v>52000000</v>
      </c>
      <c r="Q651" s="141"/>
      <c r="R651" s="141"/>
      <c r="S651" s="141"/>
      <c r="T651" s="141"/>
      <c r="U651" s="141"/>
      <c r="V651" s="172"/>
      <c r="W651" s="146"/>
      <c r="X651" s="146"/>
      <c r="Y651" s="146"/>
      <c r="Z651" s="146"/>
      <c r="AA651" s="146"/>
      <c r="AB651" s="146"/>
      <c r="AC651" s="146"/>
      <c r="AD651" s="146"/>
      <c r="AE651" s="146"/>
      <c r="AF651" s="146"/>
      <c r="AG651" s="146"/>
    </row>
    <row r="652" spans="1:33" s="160" customFormat="1" ht="30" customHeight="1">
      <c r="A652" s="131"/>
      <c r="B652" s="139">
        <v>2026</v>
      </c>
      <c r="C652" s="141" t="s">
        <v>7277</v>
      </c>
      <c r="D652" s="142" t="s">
        <v>125</v>
      </c>
      <c r="E652" s="141" t="s">
        <v>7278</v>
      </c>
      <c r="F652" s="141" t="s">
        <v>7279</v>
      </c>
      <c r="G652" s="142" t="s">
        <v>7229</v>
      </c>
      <c r="H652" s="141" t="s">
        <v>7282</v>
      </c>
      <c r="I652" s="142" t="s">
        <v>136</v>
      </c>
      <c r="J652" s="142" t="s">
        <v>7285</v>
      </c>
      <c r="K652" s="141" t="s">
        <v>7449</v>
      </c>
      <c r="L652" s="141">
        <v>80541697</v>
      </c>
      <c r="M652" s="142" t="s">
        <v>1863</v>
      </c>
      <c r="N652" s="143">
        <v>46051</v>
      </c>
      <c r="O652" s="143">
        <v>46051</v>
      </c>
      <c r="P652" s="144">
        <v>46432000</v>
      </c>
      <c r="Q652" s="141"/>
      <c r="R652" s="141"/>
      <c r="S652" s="141"/>
      <c r="T652" s="141"/>
      <c r="U652" s="141"/>
      <c r="V652" s="172"/>
      <c r="W652" s="146"/>
      <c r="X652" s="146"/>
      <c r="Y652" s="146"/>
      <c r="Z652" s="146"/>
      <c r="AA652" s="146"/>
      <c r="AB652" s="146"/>
      <c r="AC652" s="146"/>
      <c r="AD652" s="146"/>
      <c r="AE652" s="146"/>
      <c r="AF652" s="146"/>
      <c r="AG652" s="146"/>
    </row>
    <row r="653" spans="1:33" s="160" customFormat="1" ht="30" customHeight="1">
      <c r="A653" s="131"/>
      <c r="B653" s="139">
        <v>2026</v>
      </c>
      <c r="C653" s="141" t="s">
        <v>7292</v>
      </c>
      <c r="D653" s="142" t="s">
        <v>125</v>
      </c>
      <c r="E653" s="141" t="s">
        <v>915</v>
      </c>
      <c r="F653" s="141" t="s">
        <v>7293</v>
      </c>
      <c r="G653" s="142" t="s">
        <v>7296</v>
      </c>
      <c r="H653" s="141" t="s">
        <v>920</v>
      </c>
      <c r="I653" s="142" t="s">
        <v>460</v>
      </c>
      <c r="J653" s="142" t="s">
        <v>7299</v>
      </c>
      <c r="K653" s="141" t="s">
        <v>7449</v>
      </c>
      <c r="L653" s="141">
        <v>899999061</v>
      </c>
      <c r="M653" s="142" t="s">
        <v>926</v>
      </c>
      <c r="N653" s="143">
        <v>46032</v>
      </c>
      <c r="O653" s="143">
        <v>46050</v>
      </c>
      <c r="P653" s="144">
        <v>30390000</v>
      </c>
      <c r="Q653" s="141"/>
      <c r="R653" s="141"/>
      <c r="S653" s="141"/>
      <c r="T653" s="141"/>
      <c r="U653" s="141"/>
      <c r="V653" s="172"/>
      <c r="W653" s="146"/>
      <c r="X653" s="146"/>
      <c r="Y653" s="146"/>
      <c r="Z653" s="146"/>
      <c r="AA653" s="146"/>
      <c r="AB653" s="146"/>
      <c r="AC653" s="146"/>
      <c r="AD653" s="146"/>
      <c r="AE653" s="146"/>
      <c r="AF653" s="146"/>
      <c r="AG653" s="146"/>
    </row>
    <row r="654" spans="1:33" s="160" customFormat="1" ht="30" customHeight="1">
      <c r="A654" s="131"/>
      <c r="B654" s="139">
        <v>2026</v>
      </c>
      <c r="C654" s="141" t="s">
        <v>7307</v>
      </c>
      <c r="D654" s="142" t="s">
        <v>125</v>
      </c>
      <c r="E654" s="141" t="s">
        <v>7308</v>
      </c>
      <c r="F654" s="141" t="s">
        <v>7309</v>
      </c>
      <c r="G654" s="142" t="s">
        <v>7312</v>
      </c>
      <c r="H654" s="141" t="s">
        <v>7313</v>
      </c>
      <c r="I654" s="142" t="s">
        <v>460</v>
      </c>
      <c r="J654" s="142" t="s">
        <v>7316</v>
      </c>
      <c r="K654" s="141" t="s">
        <v>7449</v>
      </c>
      <c r="L654" s="141">
        <v>39560227</v>
      </c>
      <c r="M654" s="142" t="s">
        <v>2859</v>
      </c>
      <c r="N654" s="143">
        <v>46052</v>
      </c>
      <c r="O654" s="143">
        <v>46052</v>
      </c>
      <c r="P654" s="144">
        <v>37136000</v>
      </c>
      <c r="Q654" s="141"/>
      <c r="R654" s="141"/>
      <c r="S654" s="141"/>
      <c r="T654" s="141"/>
      <c r="U654" s="141"/>
      <c r="V654" s="172"/>
      <c r="W654" s="146"/>
      <c r="X654" s="146"/>
      <c r="Y654" s="146"/>
      <c r="Z654" s="146"/>
      <c r="AA654" s="146"/>
      <c r="AB654" s="146"/>
      <c r="AC654" s="146"/>
      <c r="AD654" s="146"/>
      <c r="AE654" s="146"/>
      <c r="AF654" s="146"/>
      <c r="AG654" s="146"/>
    </row>
    <row r="655" spans="1:33" s="160" customFormat="1" ht="30" customHeight="1">
      <c r="A655" s="131"/>
      <c r="B655" s="139">
        <v>2026</v>
      </c>
      <c r="C655" s="141" t="s">
        <v>7321</v>
      </c>
      <c r="D655" s="142" t="s">
        <v>125</v>
      </c>
      <c r="E655" s="141" t="s">
        <v>389</v>
      </c>
      <c r="F655" s="141" t="s">
        <v>7322</v>
      </c>
      <c r="G655" s="142" t="s">
        <v>7245</v>
      </c>
      <c r="H655" s="141" t="s">
        <v>394</v>
      </c>
      <c r="I655" s="142" t="s">
        <v>136</v>
      </c>
      <c r="J655" s="142" t="s">
        <v>7327</v>
      </c>
      <c r="K655" s="141" t="s">
        <v>7449</v>
      </c>
      <c r="L655" s="141">
        <v>1005853120</v>
      </c>
      <c r="M655" s="142" t="s">
        <v>400</v>
      </c>
      <c r="N655" s="143">
        <v>46029</v>
      </c>
      <c r="O655" s="143">
        <v>46050</v>
      </c>
      <c r="P655" s="144">
        <v>63844000</v>
      </c>
      <c r="Q655" s="141"/>
      <c r="R655" s="141"/>
      <c r="S655" s="141"/>
      <c r="T655" s="141"/>
      <c r="U655" s="141"/>
      <c r="V655" s="172"/>
      <c r="W655" s="146"/>
      <c r="X655" s="146"/>
      <c r="Y655" s="146"/>
      <c r="Z655" s="146"/>
      <c r="AA655" s="146"/>
      <c r="AB655" s="146"/>
      <c r="AC655" s="146"/>
      <c r="AD655" s="146"/>
      <c r="AE655" s="146"/>
      <c r="AF655" s="146"/>
      <c r="AG655" s="146"/>
    </row>
    <row r="656" spans="1:33" s="160" customFormat="1" ht="30" customHeight="1">
      <c r="A656" s="131"/>
      <c r="B656" s="139">
        <v>2026</v>
      </c>
      <c r="C656" s="141" t="s">
        <v>7332</v>
      </c>
      <c r="D656" s="142" t="s">
        <v>125</v>
      </c>
      <c r="E656" s="141" t="s">
        <v>7333</v>
      </c>
      <c r="F656" s="141" t="s">
        <v>7334</v>
      </c>
      <c r="G656" s="142" t="s">
        <v>7258</v>
      </c>
      <c r="H656" s="141" t="s">
        <v>7337</v>
      </c>
      <c r="I656" s="142" t="s">
        <v>136</v>
      </c>
      <c r="J656" s="142" t="s">
        <v>7341</v>
      </c>
      <c r="K656" s="141" t="s">
        <v>7449</v>
      </c>
      <c r="L656" s="141">
        <v>80808811</v>
      </c>
      <c r="M656" s="142" t="s">
        <v>2984</v>
      </c>
      <c r="N656" s="143">
        <v>46051</v>
      </c>
      <c r="O656" s="143">
        <v>46051</v>
      </c>
      <c r="P656" s="144">
        <v>63352000</v>
      </c>
      <c r="Q656" s="141"/>
      <c r="R656" s="141"/>
      <c r="S656" s="141"/>
      <c r="T656" s="141"/>
      <c r="U656" s="141"/>
      <c r="V656" s="172"/>
      <c r="W656" s="146"/>
      <c r="X656" s="146"/>
      <c r="Y656" s="146"/>
      <c r="Z656" s="146"/>
      <c r="AA656" s="146"/>
      <c r="AB656" s="146"/>
      <c r="AC656" s="146"/>
      <c r="AD656" s="146"/>
      <c r="AE656" s="146"/>
      <c r="AF656" s="146"/>
      <c r="AG656" s="146"/>
    </row>
    <row r="657" spans="1:36" s="160" customFormat="1" ht="30" customHeight="1">
      <c r="A657" s="131"/>
      <c r="B657" s="139">
        <v>2026</v>
      </c>
      <c r="C657" s="141" t="s">
        <v>7346</v>
      </c>
      <c r="D657" s="142" t="s">
        <v>125</v>
      </c>
      <c r="E657" s="141" t="s">
        <v>934</v>
      </c>
      <c r="F657" s="141" t="s">
        <v>7347</v>
      </c>
      <c r="G657" s="142" t="s">
        <v>7350</v>
      </c>
      <c r="H657" s="141" t="s">
        <v>939</v>
      </c>
      <c r="I657" s="142" t="s">
        <v>460</v>
      </c>
      <c r="J657" s="142" t="s">
        <v>7353</v>
      </c>
      <c r="K657" s="141" t="s">
        <v>7449</v>
      </c>
      <c r="L657" s="141">
        <v>1233906446</v>
      </c>
      <c r="M657" s="142" t="s">
        <v>926</v>
      </c>
      <c r="N657" s="143">
        <v>46032</v>
      </c>
      <c r="O657" s="143">
        <v>46051</v>
      </c>
      <c r="P657" s="144">
        <v>24520000</v>
      </c>
      <c r="Q657" s="141"/>
      <c r="R657" s="141"/>
      <c r="S657" s="141"/>
      <c r="T657" s="141"/>
      <c r="U657" s="141"/>
      <c r="V657" s="172"/>
      <c r="W657" s="146"/>
      <c r="X657" s="146"/>
      <c r="Y657" s="146"/>
      <c r="Z657" s="146"/>
      <c r="AA657" s="146"/>
      <c r="AB657" s="146"/>
      <c r="AC657" s="146"/>
      <c r="AD657" s="146"/>
      <c r="AE657" s="146"/>
      <c r="AF657" s="146"/>
      <c r="AG657" s="146"/>
    </row>
    <row r="658" spans="1:36" s="160" customFormat="1" ht="30" customHeight="1">
      <c r="A658" s="131"/>
      <c r="B658" s="139">
        <v>2026</v>
      </c>
      <c r="C658" s="141" t="s">
        <v>7358</v>
      </c>
      <c r="D658" s="142" t="s">
        <v>125</v>
      </c>
      <c r="E658" s="141" t="s">
        <v>7359</v>
      </c>
      <c r="F658" s="141" t="s">
        <v>7360</v>
      </c>
      <c r="G658" s="142" t="s">
        <v>7363</v>
      </c>
      <c r="H658" s="141" t="s">
        <v>7364</v>
      </c>
      <c r="I658" s="142" t="s">
        <v>460</v>
      </c>
      <c r="J658" s="142" t="s">
        <v>7367</v>
      </c>
      <c r="K658" s="141" t="s">
        <v>7449</v>
      </c>
      <c r="L658" s="141">
        <v>1022955000</v>
      </c>
      <c r="M658" s="142" t="s">
        <v>1863</v>
      </c>
      <c r="N658" s="143">
        <v>46051</v>
      </c>
      <c r="O658" s="143">
        <v>46051</v>
      </c>
      <c r="P658" s="144">
        <v>24520000</v>
      </c>
      <c r="Q658" s="141"/>
      <c r="R658" s="141"/>
      <c r="S658" s="141"/>
      <c r="T658" s="141"/>
      <c r="U658" s="141"/>
      <c r="V658" s="172"/>
      <c r="W658" s="146"/>
      <c r="X658" s="146"/>
      <c r="Y658" s="146"/>
      <c r="Z658" s="146"/>
      <c r="AA658" s="146"/>
      <c r="AB658" s="146"/>
      <c r="AC658" s="146"/>
      <c r="AD658" s="146"/>
      <c r="AE658" s="146"/>
      <c r="AF658" s="146"/>
      <c r="AG658" s="146"/>
    </row>
    <row r="659" spans="1:36" s="160" customFormat="1" ht="30" customHeight="1">
      <c r="A659" s="131"/>
      <c r="B659" s="139">
        <v>2026</v>
      </c>
      <c r="C659" s="141" t="s">
        <v>7176</v>
      </c>
      <c r="D659" s="142" t="s">
        <v>125</v>
      </c>
      <c r="E659" s="141" t="s">
        <v>5092</v>
      </c>
      <c r="F659" s="141" t="s">
        <v>7372</v>
      </c>
      <c r="G659" s="142" t="s">
        <v>7272</v>
      </c>
      <c r="H659" s="141" t="s">
        <v>5097</v>
      </c>
      <c r="I659" s="142" t="s">
        <v>136</v>
      </c>
      <c r="J659" s="142" t="s">
        <v>7376</v>
      </c>
      <c r="K659" s="141" t="s">
        <v>7449</v>
      </c>
      <c r="L659" s="141">
        <v>1022405171</v>
      </c>
      <c r="M659" s="142" t="s">
        <v>5087</v>
      </c>
      <c r="N659" s="143">
        <v>46033</v>
      </c>
      <c r="O659" s="143">
        <v>46051</v>
      </c>
      <c r="P659" s="144">
        <v>87109000</v>
      </c>
      <c r="Q659" s="141"/>
      <c r="R659" s="141"/>
      <c r="S659" s="141"/>
      <c r="T659" s="141"/>
      <c r="U659" s="141"/>
      <c r="V659" s="172"/>
      <c r="W659" s="146"/>
      <c r="X659" s="146"/>
      <c r="Y659" s="146"/>
      <c r="Z659" s="146"/>
      <c r="AA659" s="146"/>
      <c r="AB659" s="146"/>
      <c r="AC659" s="146"/>
      <c r="AD659" s="146"/>
      <c r="AE659" s="146"/>
      <c r="AF659" s="146"/>
      <c r="AG659" s="146"/>
    </row>
    <row r="660" spans="1:36" s="160" customFormat="1" ht="30" customHeight="1">
      <c r="A660" s="131"/>
      <c r="B660" s="139">
        <v>2026</v>
      </c>
      <c r="C660" s="141" t="s">
        <v>7380</v>
      </c>
      <c r="D660" s="142" t="s">
        <v>125</v>
      </c>
      <c r="E660" s="141" t="s">
        <v>209</v>
      </c>
      <c r="F660" s="141" t="s">
        <v>7381</v>
      </c>
      <c r="G660" s="142" t="s">
        <v>7286</v>
      </c>
      <c r="H660" s="141" t="s">
        <v>214</v>
      </c>
      <c r="I660" s="142" t="s">
        <v>136</v>
      </c>
      <c r="J660" s="142" t="s">
        <v>7376</v>
      </c>
      <c r="K660" s="141" t="s">
        <v>7449</v>
      </c>
      <c r="L660" s="141">
        <v>1065617802</v>
      </c>
      <c r="M660" s="142" t="s">
        <v>130</v>
      </c>
      <c r="N660" s="143">
        <v>46029</v>
      </c>
      <c r="O660" s="143">
        <v>46051</v>
      </c>
      <c r="P660" s="144">
        <v>87109000</v>
      </c>
      <c r="Q660" s="141"/>
      <c r="R660" s="141"/>
      <c r="S660" s="141"/>
      <c r="T660" s="141"/>
      <c r="U660" s="141"/>
      <c r="V660" s="172"/>
      <c r="W660" s="146"/>
      <c r="X660" s="146"/>
      <c r="Y660" s="146"/>
      <c r="Z660" s="146"/>
      <c r="AA660" s="146"/>
      <c r="AB660" s="146"/>
      <c r="AC660" s="146"/>
      <c r="AD660" s="146"/>
      <c r="AE660" s="146"/>
      <c r="AF660" s="146"/>
      <c r="AG660" s="146"/>
    </row>
    <row r="661" spans="1:36" s="160" customFormat="1" ht="30" customHeight="1">
      <c r="A661" s="131"/>
      <c r="B661" s="139">
        <v>2026</v>
      </c>
      <c r="C661" s="141" t="s">
        <v>7390</v>
      </c>
      <c r="D661" s="142" t="s">
        <v>125</v>
      </c>
      <c r="E661" s="141" t="s">
        <v>7391</v>
      </c>
      <c r="F661" s="141" t="s">
        <v>7392</v>
      </c>
      <c r="G661" s="142" t="s">
        <v>6021</v>
      </c>
      <c r="H661" s="141" t="s">
        <v>7395</v>
      </c>
      <c r="I661" s="142" t="s">
        <v>460</v>
      </c>
      <c r="J661" s="142" t="s">
        <v>7399</v>
      </c>
      <c r="K661" s="141" t="s">
        <v>7449</v>
      </c>
      <c r="L661" s="141">
        <v>35422275</v>
      </c>
      <c r="M661" s="142" t="s">
        <v>3712</v>
      </c>
      <c r="N661" s="143">
        <v>46052</v>
      </c>
      <c r="O661" s="143">
        <v>46052</v>
      </c>
      <c r="P661" s="144">
        <v>24520000</v>
      </c>
      <c r="Q661" s="141"/>
      <c r="R661" s="141"/>
      <c r="S661" s="141"/>
      <c r="T661" s="141"/>
      <c r="U661" s="141"/>
      <c r="V661" s="172"/>
      <c r="W661" s="146"/>
      <c r="X661" s="146"/>
      <c r="Y661" s="146"/>
      <c r="Z661" s="146"/>
      <c r="AA661" s="146"/>
      <c r="AB661" s="146"/>
      <c r="AC661" s="146"/>
      <c r="AD661" s="146"/>
      <c r="AE661" s="146"/>
      <c r="AF661" s="146"/>
      <c r="AG661" s="146"/>
    </row>
    <row r="662" spans="1:36" s="160" customFormat="1" ht="30" customHeight="1">
      <c r="A662" s="131"/>
      <c r="B662" s="139">
        <v>2026</v>
      </c>
      <c r="C662" s="141"/>
      <c r="D662" s="142" t="s">
        <v>125</v>
      </c>
      <c r="E662" s="141" t="s">
        <v>7465</v>
      </c>
      <c r="F662" s="141" t="s">
        <v>7466</v>
      </c>
      <c r="G662" s="142" t="s">
        <v>7467</v>
      </c>
      <c r="H662" s="168" t="s">
        <v>7468</v>
      </c>
      <c r="I662" s="142" t="s">
        <v>7469</v>
      </c>
      <c r="J662" s="142" t="s">
        <v>7470</v>
      </c>
      <c r="K662" s="141" t="s">
        <v>7471</v>
      </c>
      <c r="L662" s="141">
        <v>900543927</v>
      </c>
      <c r="M662" s="142" t="s">
        <v>7472</v>
      </c>
      <c r="N662" s="143">
        <v>45981</v>
      </c>
      <c r="O662" s="143">
        <v>46057</v>
      </c>
      <c r="P662" s="144">
        <v>79250000</v>
      </c>
      <c r="Q662" s="141"/>
      <c r="R662" s="141"/>
      <c r="S662" s="141"/>
      <c r="T662" s="141"/>
      <c r="U662" s="141"/>
      <c r="V662" s="172"/>
      <c r="W662" s="146"/>
      <c r="X662" s="146"/>
      <c r="Y662" s="146"/>
      <c r="Z662" s="146"/>
      <c r="AA662" s="146"/>
      <c r="AB662" s="146"/>
      <c r="AC662" s="146"/>
      <c r="AD662" s="146"/>
      <c r="AE662" s="146"/>
      <c r="AF662" s="146"/>
      <c r="AG662" s="146"/>
    </row>
    <row r="663" spans="1:36" s="160" customFormat="1" ht="30" customHeight="1">
      <c r="A663" s="131"/>
      <c r="B663" s="139">
        <v>2026</v>
      </c>
      <c r="C663" s="141"/>
      <c r="D663" s="142" t="s">
        <v>125</v>
      </c>
      <c r="E663" s="141" t="s">
        <v>7473</v>
      </c>
      <c r="F663" s="141" t="s">
        <v>7474</v>
      </c>
      <c r="G663" s="142" t="s">
        <v>7475</v>
      </c>
      <c r="H663" s="168" t="s">
        <v>7476</v>
      </c>
      <c r="I663" s="142" t="s">
        <v>7469</v>
      </c>
      <c r="J663" s="169" t="s">
        <v>7477</v>
      </c>
      <c r="K663" s="141" t="s">
        <v>7471</v>
      </c>
      <c r="L663" s="141">
        <v>890984107</v>
      </c>
      <c r="M663" s="142"/>
      <c r="N663" s="143">
        <v>46052</v>
      </c>
      <c r="O663" s="143">
        <v>46052</v>
      </c>
      <c r="P663" s="144">
        <v>50000000</v>
      </c>
      <c r="Q663" s="141"/>
      <c r="R663" s="141"/>
      <c r="S663" s="141"/>
      <c r="T663" s="141"/>
      <c r="U663" s="141"/>
      <c r="V663" s="172"/>
      <c r="W663" s="146"/>
      <c r="X663" s="146"/>
      <c r="Y663" s="146"/>
      <c r="Z663" s="146"/>
      <c r="AA663" s="146"/>
      <c r="AB663" s="146"/>
      <c r="AC663" s="146"/>
      <c r="AD663" s="146"/>
      <c r="AE663" s="146"/>
      <c r="AF663" s="146"/>
      <c r="AG663" s="146"/>
    </row>
    <row r="664" spans="1:36" s="160" customFormat="1" ht="30" customHeight="1">
      <c r="A664" s="131"/>
      <c r="B664" s="139">
        <v>2026</v>
      </c>
      <c r="C664" s="141" t="s">
        <v>7403</v>
      </c>
      <c r="D664" s="142" t="s">
        <v>125</v>
      </c>
      <c r="E664" s="141" t="s">
        <v>6921</v>
      </c>
      <c r="F664" s="141" t="s">
        <v>7404</v>
      </c>
      <c r="G664" s="142" t="s">
        <v>7300</v>
      </c>
      <c r="H664" s="141" t="s">
        <v>6926</v>
      </c>
      <c r="I664" s="142" t="s">
        <v>136</v>
      </c>
      <c r="J664" s="142" t="s">
        <v>7478</v>
      </c>
      <c r="K664" s="141" t="s">
        <v>7449</v>
      </c>
      <c r="L664" s="141">
        <v>1020726997</v>
      </c>
      <c r="M664" s="142" t="s">
        <v>2984</v>
      </c>
      <c r="N664" s="143">
        <v>46048</v>
      </c>
      <c r="O664" s="143">
        <v>46051</v>
      </c>
      <c r="P664" s="144">
        <v>63352000</v>
      </c>
      <c r="Q664" s="141"/>
      <c r="R664" s="141"/>
      <c r="S664" s="141"/>
      <c r="T664" s="141"/>
      <c r="U664" s="141"/>
      <c r="V664" s="172"/>
      <c r="W664" s="146"/>
      <c r="X664" s="146"/>
      <c r="Y664" s="146"/>
      <c r="Z664" s="146"/>
      <c r="AA664" s="146"/>
      <c r="AB664" s="146"/>
      <c r="AC664" s="146"/>
      <c r="AD664" s="146"/>
      <c r="AE664" s="146"/>
      <c r="AF664" s="146"/>
      <c r="AG664" s="146"/>
    </row>
    <row r="665" spans="1:36" s="160" customFormat="1" ht="30" customHeight="1">
      <c r="A665" s="131"/>
      <c r="B665" s="139">
        <v>2026</v>
      </c>
      <c r="C665" s="141" t="s">
        <v>7414</v>
      </c>
      <c r="D665" s="142" t="s">
        <v>125</v>
      </c>
      <c r="E665" s="141" t="s">
        <v>5453</v>
      </c>
      <c r="F665" s="141" t="s">
        <v>7415</v>
      </c>
      <c r="G665" s="142" t="s">
        <v>7418</v>
      </c>
      <c r="H665" s="141" t="s">
        <v>5458</v>
      </c>
      <c r="I665" s="142" t="s">
        <v>460</v>
      </c>
      <c r="J665" s="142" t="s">
        <v>7479</v>
      </c>
      <c r="K665" s="141" t="s">
        <v>7449</v>
      </c>
      <c r="L665" s="141">
        <v>52581858</v>
      </c>
      <c r="M665" s="142" t="s">
        <v>5340</v>
      </c>
      <c r="N665" s="143">
        <v>46038</v>
      </c>
      <c r="O665" s="143">
        <v>46052</v>
      </c>
      <c r="P665" s="144">
        <v>28840000</v>
      </c>
      <c r="Q665" s="141"/>
      <c r="R665" s="141"/>
      <c r="S665" s="141"/>
      <c r="T665" s="141"/>
      <c r="U665" s="141"/>
      <c r="V665" s="172"/>
      <c r="W665" s="146"/>
      <c r="X665" s="146"/>
      <c r="Y665" s="146"/>
      <c r="Z665" s="146"/>
      <c r="AA665" s="146"/>
      <c r="AB665" s="146"/>
      <c r="AC665" s="146"/>
      <c r="AD665" s="146"/>
      <c r="AE665" s="146"/>
      <c r="AF665" s="146"/>
      <c r="AG665" s="146"/>
    </row>
    <row r="666" spans="1:36" s="160" customFormat="1" ht="30" customHeight="1">
      <c r="A666" s="131"/>
      <c r="B666" s="139">
        <v>2026</v>
      </c>
      <c r="C666" s="141" t="s">
        <v>7426</v>
      </c>
      <c r="D666" s="142" t="s">
        <v>125</v>
      </c>
      <c r="E666" s="141" t="s">
        <v>7427</v>
      </c>
      <c r="F666" s="141" t="s">
        <v>7428</v>
      </c>
      <c r="G666" s="142" t="s">
        <v>7317</v>
      </c>
      <c r="H666" s="141" t="s">
        <v>7431</v>
      </c>
      <c r="I666" s="142" t="s">
        <v>136</v>
      </c>
      <c r="J666" s="142" t="s">
        <v>7480</v>
      </c>
      <c r="K666" s="141" t="s">
        <v>7449</v>
      </c>
      <c r="L666" s="141">
        <v>1023899304</v>
      </c>
      <c r="M666" s="142" t="s">
        <v>2984</v>
      </c>
      <c r="N666" s="143">
        <v>46052</v>
      </c>
      <c r="O666" s="143">
        <v>46052</v>
      </c>
      <c r="P666" s="144">
        <v>34824000</v>
      </c>
      <c r="Q666" s="141"/>
      <c r="R666" s="141"/>
      <c r="S666" s="141"/>
      <c r="T666" s="141"/>
      <c r="U666" s="141"/>
      <c r="V666" s="172"/>
      <c r="W666" s="146"/>
      <c r="X666" s="146"/>
      <c r="Y666" s="146"/>
      <c r="Z666" s="146"/>
      <c r="AA666" s="146"/>
      <c r="AB666" s="146"/>
      <c r="AC666" s="146"/>
      <c r="AD666" s="146"/>
      <c r="AE666" s="146"/>
      <c r="AF666" s="146"/>
      <c r="AG666" s="146"/>
    </row>
    <row r="667" spans="1:36" s="160" customFormat="1" ht="30" customHeight="1">
      <c r="A667" s="131"/>
      <c r="B667" s="139">
        <v>2026</v>
      </c>
      <c r="C667" s="155" t="s">
        <v>7438</v>
      </c>
      <c r="D667" s="156" t="s">
        <v>125</v>
      </c>
      <c r="E667" s="155" t="s">
        <v>645</v>
      </c>
      <c r="F667" s="155" t="s">
        <v>7439</v>
      </c>
      <c r="G667" s="156" t="s">
        <v>7328</v>
      </c>
      <c r="H667" s="155" t="s">
        <v>650</v>
      </c>
      <c r="I667" s="156" t="s">
        <v>136</v>
      </c>
      <c r="J667" s="156" t="s">
        <v>7481</v>
      </c>
      <c r="K667" s="141" t="s">
        <v>7449</v>
      </c>
      <c r="L667" s="155">
        <v>1015459529</v>
      </c>
      <c r="M667" s="156" t="s">
        <v>656</v>
      </c>
      <c r="N667" s="157">
        <v>46032</v>
      </c>
      <c r="O667" s="157">
        <v>46051</v>
      </c>
      <c r="P667" s="144">
        <v>47514000</v>
      </c>
      <c r="Q667" s="155"/>
      <c r="R667" s="155"/>
      <c r="S667" s="155"/>
      <c r="T667" s="155"/>
      <c r="U667" s="155"/>
      <c r="V667" s="173"/>
      <c r="W667" s="146"/>
      <c r="X667" s="146"/>
      <c r="Y667" s="146"/>
      <c r="Z667" s="146"/>
      <c r="AA667" s="146"/>
      <c r="AB667" s="146"/>
      <c r="AC667" s="146"/>
      <c r="AD667" s="146"/>
      <c r="AE667" s="146"/>
      <c r="AF667" s="146"/>
      <c r="AG667" s="146" t="s">
        <v>6187</v>
      </c>
    </row>
    <row r="668" spans="1:36" ht="30" customHeight="1">
      <c r="B668" s="166">
        <v>2026</v>
      </c>
      <c r="C668" s="167"/>
      <c r="D668" s="142" t="s">
        <v>125</v>
      </c>
      <c r="E668" s="143"/>
      <c r="F668" s="141">
        <v>160212</v>
      </c>
      <c r="G668" s="142" t="s">
        <v>7482</v>
      </c>
      <c r="H668" s="169" t="s">
        <v>7483</v>
      </c>
      <c r="I668" s="142" t="s">
        <v>7484</v>
      </c>
      <c r="J668" s="142" t="s">
        <v>7485</v>
      </c>
      <c r="K668" s="141" t="s">
        <v>7471</v>
      </c>
      <c r="L668" s="141"/>
      <c r="M668" s="141"/>
      <c r="N668" s="141"/>
      <c r="O668" s="143"/>
      <c r="P668" s="144"/>
      <c r="Q668" s="141"/>
      <c r="R668" s="141"/>
      <c r="S668" s="141"/>
      <c r="T668" s="141"/>
      <c r="U668" s="141"/>
      <c r="V668" s="141"/>
      <c r="W668" s="172"/>
      <c r="X668" s="166"/>
      <c r="Y668" s="166"/>
      <c r="Z668" s="166"/>
      <c r="AA668" s="166"/>
      <c r="AB668" s="166"/>
      <c r="AC668" s="166"/>
      <c r="AD668" s="166"/>
      <c r="AE668" s="166"/>
      <c r="AF668" s="166"/>
      <c r="AG668" s="166"/>
      <c r="AH668" s="166"/>
    </row>
    <row r="669" spans="1:36" ht="42" customHeight="1">
      <c r="B669" s="146">
        <v>2026</v>
      </c>
      <c r="C669" s="146"/>
      <c r="D669" s="142" t="s">
        <v>125</v>
      </c>
      <c r="E669" s="151"/>
      <c r="F669" s="165">
        <v>160213</v>
      </c>
      <c r="G669" s="146" t="s">
        <v>7486</v>
      </c>
      <c r="H669" s="170" t="s">
        <v>7487</v>
      </c>
      <c r="I669" s="142" t="s">
        <v>7484</v>
      </c>
      <c r="J669" s="164" t="s">
        <v>7488</v>
      </c>
      <c r="K669" s="141" t="s">
        <v>7471</v>
      </c>
      <c r="L669" s="146">
        <v>830037278</v>
      </c>
      <c r="M669" s="164" t="s">
        <v>7489</v>
      </c>
      <c r="N669" s="151">
        <v>46057</v>
      </c>
      <c r="O669" s="151">
        <v>46057</v>
      </c>
      <c r="P669" s="144">
        <v>107107371.3</v>
      </c>
      <c r="Q669" s="146"/>
      <c r="R669" s="146"/>
      <c r="S669" s="146"/>
      <c r="T669" s="146"/>
      <c r="U669" s="146"/>
      <c r="V669" s="146"/>
      <c r="W669" s="146"/>
      <c r="X669" s="174"/>
      <c r="Y669" s="146"/>
      <c r="Z669" s="146"/>
      <c r="AA669" s="146"/>
      <c r="AB669" s="146"/>
      <c r="AC669" s="146"/>
      <c r="AD669" s="146"/>
      <c r="AE669" s="146"/>
      <c r="AF669" s="146"/>
      <c r="AG669" s="146"/>
      <c r="AH669" s="146"/>
      <c r="AI669" s="146"/>
    </row>
    <row r="670" spans="1:36" ht="30" customHeight="1">
      <c r="B670" s="166">
        <v>2026</v>
      </c>
      <c r="C670" s="146"/>
      <c r="D670" s="142" t="s">
        <v>125</v>
      </c>
      <c r="E670" s="164"/>
      <c r="F670" s="165">
        <v>160215</v>
      </c>
      <c r="G670" s="146" t="s">
        <v>7490</v>
      </c>
      <c r="H670" s="171" t="s">
        <v>7491</v>
      </c>
      <c r="I670" s="141" t="s">
        <v>7484</v>
      </c>
      <c r="J670" s="164" t="s">
        <v>7488</v>
      </c>
      <c r="K670" s="146" t="s">
        <v>7471</v>
      </c>
      <c r="L670" s="141">
        <v>804000673</v>
      </c>
      <c r="M670" s="146" t="s">
        <v>7472</v>
      </c>
      <c r="N670" s="151">
        <v>46057</v>
      </c>
      <c r="O670" s="151">
        <v>46057</v>
      </c>
      <c r="P670" s="144">
        <v>13566003</v>
      </c>
      <c r="Q670" s="146"/>
      <c r="R670" s="146"/>
      <c r="S670" s="146"/>
      <c r="T670" s="146"/>
      <c r="U670" s="146"/>
      <c r="V670" s="146"/>
      <c r="W670" s="146"/>
      <c r="X670" s="146"/>
      <c r="Y670" s="174"/>
      <c r="Z670" s="146"/>
      <c r="AA670" s="146"/>
      <c r="AB670" s="146"/>
      <c r="AC670" s="146"/>
      <c r="AD670" s="146"/>
      <c r="AE670" s="146"/>
      <c r="AF670" s="146"/>
      <c r="AG670" s="146"/>
      <c r="AH670" s="146"/>
      <c r="AI670" s="146"/>
      <c r="AJ670" s="146"/>
    </row>
    <row r="671" spans="1:36" ht="30" customHeight="1">
      <c r="B671" s="166">
        <v>2026</v>
      </c>
      <c r="C671" s="146"/>
      <c r="D671" s="142" t="s">
        <v>125</v>
      </c>
      <c r="E671" s="164"/>
      <c r="F671" s="165">
        <v>160243</v>
      </c>
      <c r="G671" s="146" t="s">
        <v>7490</v>
      </c>
      <c r="H671" s="171" t="s">
        <v>7492</v>
      </c>
      <c r="I671" s="141" t="s">
        <v>7484</v>
      </c>
      <c r="J671" s="164" t="s">
        <v>7493</v>
      </c>
      <c r="K671" s="146" t="s">
        <v>7471</v>
      </c>
      <c r="L671" s="141">
        <v>804000673</v>
      </c>
      <c r="M671" s="164" t="s">
        <v>7489</v>
      </c>
      <c r="N671" s="151">
        <v>46057</v>
      </c>
      <c r="O671" s="151">
        <v>46057</v>
      </c>
      <c r="P671" s="144">
        <v>56108500</v>
      </c>
      <c r="Q671" s="146"/>
      <c r="R671" s="146"/>
      <c r="S671" s="146"/>
      <c r="T671" s="146"/>
      <c r="U671" s="146"/>
      <c r="V671" s="146"/>
      <c r="W671" s="146"/>
      <c r="X671" s="146"/>
      <c r="Y671" s="174"/>
      <c r="Z671" s="146"/>
      <c r="AA671" s="146"/>
      <c r="AB671" s="146"/>
      <c r="AC671" s="146"/>
      <c r="AD671" s="146"/>
      <c r="AE671" s="146"/>
      <c r="AF671" s="146"/>
      <c r="AG671" s="146"/>
      <c r="AH671" s="146"/>
    </row>
    <row r="672" spans="1:36" ht="30" customHeight="1">
      <c r="B672" s="166">
        <v>2026</v>
      </c>
      <c r="C672" s="146"/>
      <c r="D672" s="142" t="s">
        <v>125</v>
      </c>
      <c r="E672" s="164"/>
      <c r="F672" s="165">
        <v>160242</v>
      </c>
      <c r="G672" s="146" t="s">
        <v>7494</v>
      </c>
      <c r="H672" s="171" t="s">
        <v>7495</v>
      </c>
      <c r="I672" s="146" t="s">
        <v>7496</v>
      </c>
      <c r="J672" s="164" t="s">
        <v>7493</v>
      </c>
      <c r="K672" s="146" t="s">
        <v>7471</v>
      </c>
      <c r="L672" s="141">
        <v>800230829</v>
      </c>
      <c r="M672" s="146" t="s">
        <v>5595</v>
      </c>
      <c r="N672" s="151">
        <v>46057</v>
      </c>
      <c r="O672" s="151">
        <v>46057</v>
      </c>
      <c r="P672" s="144">
        <v>129329696</v>
      </c>
      <c r="Q672" s="146"/>
      <c r="R672" s="146"/>
      <c r="S672" s="146"/>
      <c r="T672" s="146"/>
      <c r="U672" s="146"/>
      <c r="V672" s="146"/>
      <c r="W672" s="146"/>
      <c r="X672" s="146"/>
      <c r="Y672" s="174"/>
      <c r="Z672" s="146"/>
      <c r="AA672" s="146"/>
      <c r="AB672" s="146"/>
      <c r="AC672" s="146"/>
      <c r="AD672" s="146"/>
      <c r="AE672" s="146"/>
      <c r="AF672" s="146"/>
      <c r="AG672" s="146"/>
      <c r="AH672" s="146"/>
    </row>
    <row r="673" spans="2:34" ht="30" customHeight="1">
      <c r="B673" s="166">
        <v>2026</v>
      </c>
      <c r="C673" s="146"/>
      <c r="D673" s="142" t="s">
        <v>125</v>
      </c>
      <c r="E673" s="164"/>
      <c r="F673" s="165">
        <v>162638</v>
      </c>
      <c r="G673" s="146" t="s">
        <v>7497</v>
      </c>
      <c r="H673" s="171" t="s">
        <v>7498</v>
      </c>
      <c r="I673" s="146" t="s">
        <v>7496</v>
      </c>
      <c r="J673" s="164" t="s">
        <v>7499</v>
      </c>
      <c r="K673" s="146"/>
      <c r="L673" s="141"/>
      <c r="M673" s="146"/>
      <c r="N673" s="155"/>
      <c r="O673" s="151"/>
      <c r="P673" s="151"/>
      <c r="Q673" s="146"/>
      <c r="R673" s="146"/>
      <c r="S673" s="146"/>
      <c r="T673" s="146"/>
      <c r="U673" s="146"/>
      <c r="V673" s="146"/>
      <c r="W673" s="146"/>
      <c r="X673" s="146"/>
      <c r="Y673" s="174"/>
      <c r="Z673" s="146"/>
      <c r="AA673" s="146"/>
      <c r="AB673" s="146"/>
      <c r="AC673" s="146"/>
      <c r="AD673" s="146"/>
      <c r="AE673" s="146"/>
      <c r="AF673" s="146"/>
      <c r="AG673" s="146"/>
      <c r="AH673" s="146"/>
    </row>
    <row r="674" spans="2:34" ht="30" customHeight="1">
      <c r="B674" s="166">
        <v>2026</v>
      </c>
      <c r="C674" s="146"/>
      <c r="D674" s="146"/>
      <c r="E674" s="164"/>
      <c r="F674" s="151"/>
      <c r="G674" s="146"/>
      <c r="H674" s="146"/>
      <c r="I674" s="141"/>
      <c r="J674" s="164"/>
      <c r="K674" s="146"/>
      <c r="L674" s="141"/>
      <c r="M674" s="146"/>
      <c r="N674" s="155"/>
      <c r="O674" s="151"/>
      <c r="P674" s="151"/>
      <c r="Q674" s="146"/>
      <c r="R674" s="146"/>
      <c r="S674" s="146"/>
      <c r="T674" s="146"/>
      <c r="U674" s="146"/>
      <c r="V674" s="146"/>
      <c r="W674" s="146"/>
      <c r="X674" s="146"/>
      <c r="Y674" s="174"/>
      <c r="Z674" s="146"/>
      <c r="AA674" s="146"/>
      <c r="AB674" s="146"/>
      <c r="AC674" s="146"/>
      <c r="AD674" s="146"/>
      <c r="AE674" s="146"/>
      <c r="AF674" s="146"/>
      <c r="AG674" s="146"/>
      <c r="AH674" s="146"/>
    </row>
    <row r="675" spans="2:34" ht="30" customHeight="1">
      <c r="B675" s="166">
        <v>2026</v>
      </c>
      <c r="C675" s="146"/>
      <c r="D675" s="146"/>
      <c r="E675" s="164"/>
      <c r="F675" s="151"/>
      <c r="G675" s="146"/>
      <c r="H675" s="146"/>
      <c r="I675" s="141"/>
      <c r="J675" s="164"/>
      <c r="K675" s="146"/>
      <c r="L675" s="141"/>
      <c r="M675" s="146"/>
      <c r="N675" s="155"/>
      <c r="O675" s="151"/>
      <c r="P675" s="151"/>
      <c r="Q675" s="146"/>
      <c r="R675" s="146"/>
      <c r="S675" s="146"/>
      <c r="T675" s="146"/>
      <c r="U675" s="146"/>
      <c r="V675" s="146"/>
      <c r="W675" s="146"/>
      <c r="X675" s="146"/>
      <c r="Y675" s="174"/>
      <c r="Z675" s="146"/>
      <c r="AA675" s="146"/>
      <c r="AB675" s="146"/>
      <c r="AC675" s="146"/>
      <c r="AD675" s="146"/>
      <c r="AE675" s="146"/>
      <c r="AF675" s="146"/>
      <c r="AG675" s="146"/>
      <c r="AH675" s="146"/>
    </row>
    <row r="676" spans="2:34" ht="30" customHeight="1">
      <c r="B676" s="166">
        <v>2026</v>
      </c>
      <c r="C676" s="146"/>
      <c r="D676" s="146"/>
      <c r="E676" s="164"/>
      <c r="F676" s="151"/>
      <c r="G676" s="146"/>
      <c r="H676" s="146"/>
      <c r="I676" s="141"/>
      <c r="J676" s="164"/>
      <c r="K676" s="146"/>
      <c r="L676" s="141"/>
      <c r="M676" s="146"/>
      <c r="N676" s="155"/>
      <c r="O676" s="151"/>
      <c r="P676" s="151"/>
      <c r="Q676" s="146"/>
      <c r="R676" s="146"/>
      <c r="S676" s="146"/>
      <c r="T676" s="146"/>
      <c r="U676" s="146"/>
      <c r="V676" s="146"/>
      <c r="W676" s="146"/>
      <c r="X676" s="146"/>
      <c r="Y676" s="174"/>
      <c r="Z676" s="146"/>
      <c r="AA676" s="146"/>
      <c r="AB676" s="146"/>
      <c r="AC676" s="146"/>
      <c r="AD676" s="146"/>
      <c r="AE676" s="146"/>
      <c r="AF676" s="146"/>
      <c r="AG676" s="146"/>
      <c r="AH676" s="146"/>
    </row>
    <row r="677" spans="2:34" ht="30" customHeight="1">
      <c r="B677" s="166">
        <v>2026</v>
      </c>
      <c r="C677" s="146"/>
      <c r="D677" s="146"/>
      <c r="E677" s="164"/>
      <c r="F677" s="151"/>
      <c r="G677" s="146"/>
      <c r="H677" s="146"/>
      <c r="I677" s="141"/>
      <c r="J677" s="164"/>
      <c r="K677" s="146"/>
      <c r="L677" s="141"/>
      <c r="M677" s="146"/>
      <c r="N677" s="155"/>
      <c r="O677" s="151"/>
      <c r="P677" s="151"/>
      <c r="Q677" s="146"/>
      <c r="R677" s="146"/>
      <c r="S677" s="146"/>
      <c r="T677" s="146"/>
      <c r="U677" s="146"/>
      <c r="V677" s="146"/>
      <c r="W677" s="146"/>
      <c r="X677" s="146"/>
      <c r="Y677" s="174"/>
      <c r="Z677" s="146"/>
      <c r="AA677" s="146"/>
      <c r="AB677" s="146"/>
      <c r="AC677" s="146"/>
      <c r="AD677" s="146"/>
      <c r="AE677" s="146"/>
      <c r="AF677" s="146"/>
      <c r="AG677" s="146"/>
      <c r="AH677" s="146"/>
    </row>
    <row r="678" spans="2:34" ht="30" customHeight="1">
      <c r="B678" s="131"/>
      <c r="C678" s="146"/>
      <c r="D678" s="146"/>
      <c r="E678" s="164"/>
      <c r="F678" s="151"/>
      <c r="G678" s="146"/>
      <c r="H678" s="146"/>
      <c r="I678" s="141"/>
      <c r="J678" s="164"/>
      <c r="K678" s="146"/>
      <c r="L678" s="141"/>
      <c r="M678" s="146"/>
      <c r="N678" s="155"/>
      <c r="O678" s="151"/>
      <c r="P678" s="151"/>
      <c r="Q678" s="146"/>
      <c r="R678" s="146"/>
      <c r="S678" s="146"/>
      <c r="T678" s="146"/>
      <c r="U678" s="146"/>
      <c r="V678" s="146"/>
      <c r="W678" s="146"/>
      <c r="X678" s="146"/>
      <c r="Y678" s="174"/>
      <c r="Z678" s="146"/>
      <c r="AA678" s="146"/>
      <c r="AB678" s="146"/>
      <c r="AC678" s="146"/>
      <c r="AD678" s="146"/>
      <c r="AE678" s="146"/>
      <c r="AF678" s="146"/>
      <c r="AG678" s="146"/>
      <c r="AH678" s="146"/>
    </row>
    <row r="679" spans="2:34" ht="30" customHeight="1">
      <c r="B679" s="131"/>
      <c r="C679" s="146"/>
      <c r="D679" s="146"/>
      <c r="E679" s="164"/>
      <c r="F679" s="151"/>
      <c r="G679" s="146"/>
      <c r="H679" s="146"/>
      <c r="I679" s="141"/>
      <c r="J679" s="164"/>
      <c r="K679" s="146"/>
      <c r="L679" s="141"/>
      <c r="M679" s="146"/>
      <c r="N679" s="155"/>
      <c r="O679" s="151"/>
      <c r="P679" s="151"/>
      <c r="Q679" s="146"/>
      <c r="R679" s="146"/>
      <c r="S679" s="146"/>
      <c r="T679" s="146"/>
      <c r="U679" s="146"/>
      <c r="V679" s="146"/>
      <c r="W679" s="146"/>
      <c r="X679" s="146"/>
      <c r="Y679" s="174"/>
      <c r="Z679" s="146"/>
      <c r="AA679" s="146"/>
      <c r="AB679" s="146"/>
      <c r="AC679" s="146"/>
      <c r="AD679" s="146"/>
      <c r="AE679" s="146"/>
      <c r="AF679" s="146"/>
      <c r="AG679" s="146"/>
      <c r="AH679" s="146"/>
    </row>
    <row r="680" spans="2:34" ht="30" customHeight="1">
      <c r="B680" s="131"/>
      <c r="C680" s="146"/>
      <c r="D680" s="146"/>
      <c r="E680" s="164"/>
      <c r="F680" s="151"/>
      <c r="G680" s="146"/>
      <c r="H680" s="146"/>
      <c r="I680" s="141"/>
      <c r="J680" s="164"/>
      <c r="K680" s="146"/>
      <c r="L680" s="141"/>
      <c r="M680" s="146"/>
      <c r="N680" s="155"/>
      <c r="O680" s="151"/>
      <c r="P680" s="151"/>
      <c r="Q680" s="146"/>
      <c r="R680" s="146"/>
      <c r="S680" s="146"/>
      <c r="T680" s="146"/>
      <c r="U680" s="146"/>
      <c r="V680" s="146"/>
      <c r="W680" s="146"/>
      <c r="X680" s="146"/>
      <c r="Y680" s="174"/>
      <c r="Z680" s="146"/>
      <c r="AA680" s="146"/>
      <c r="AB680" s="146"/>
      <c r="AC680" s="146"/>
      <c r="AD680" s="146"/>
      <c r="AE680" s="146"/>
      <c r="AF680" s="146"/>
      <c r="AG680" s="146"/>
      <c r="AH680" s="146"/>
    </row>
    <row r="681" spans="2:34" ht="30" customHeight="1">
      <c r="B681" s="131"/>
      <c r="C681" s="146"/>
      <c r="D681" s="146"/>
      <c r="E681" s="164"/>
      <c r="F681" s="151"/>
      <c r="G681" s="146"/>
      <c r="H681" s="146"/>
      <c r="I681" s="141"/>
      <c r="J681" s="164"/>
      <c r="K681" s="146"/>
      <c r="L681" s="141"/>
      <c r="M681" s="146"/>
      <c r="N681" s="155"/>
      <c r="O681" s="151"/>
      <c r="P681" s="151"/>
      <c r="Q681" s="146"/>
      <c r="R681" s="146"/>
      <c r="S681" s="146"/>
      <c r="T681" s="146"/>
      <c r="U681" s="146"/>
      <c r="V681" s="146"/>
      <c r="W681" s="146"/>
      <c r="X681" s="146"/>
      <c r="Y681" s="174"/>
      <c r="Z681" s="146"/>
      <c r="AA681" s="146"/>
      <c r="AB681" s="146"/>
      <c r="AC681" s="146"/>
      <c r="AD681" s="146"/>
      <c r="AE681" s="146"/>
      <c r="AF681" s="146"/>
      <c r="AG681" s="146"/>
      <c r="AH681" s="146"/>
    </row>
    <row r="682" spans="2:34" ht="30" customHeight="1">
      <c r="B682" s="131"/>
      <c r="C682" s="146"/>
      <c r="D682" s="146"/>
      <c r="E682" s="164"/>
      <c r="F682" s="151"/>
      <c r="G682" s="146"/>
      <c r="H682" s="146"/>
      <c r="I682" s="141"/>
      <c r="J682" s="164"/>
      <c r="K682" s="146"/>
      <c r="L682" s="141"/>
      <c r="M682" s="146"/>
      <c r="N682" s="155"/>
      <c r="O682" s="151"/>
      <c r="P682" s="151"/>
      <c r="Q682" s="146"/>
      <c r="R682" s="146"/>
      <c r="S682" s="146"/>
      <c r="T682" s="146"/>
      <c r="U682" s="146"/>
      <c r="V682" s="146"/>
      <c r="W682" s="146"/>
      <c r="X682" s="146"/>
      <c r="Y682" s="174"/>
      <c r="Z682" s="146"/>
      <c r="AA682" s="146"/>
      <c r="AB682" s="146"/>
      <c r="AC682" s="146"/>
      <c r="AD682" s="146"/>
      <c r="AE682" s="146"/>
      <c r="AF682" s="146"/>
      <c r="AG682" s="146"/>
      <c r="AH682" s="146"/>
    </row>
    <row r="683" spans="2:34" ht="30" customHeight="1">
      <c r="B683" s="131"/>
      <c r="C683" s="146"/>
      <c r="D683" s="146"/>
      <c r="E683" s="164"/>
      <c r="F683" s="151"/>
      <c r="G683" s="146"/>
      <c r="H683" s="146"/>
      <c r="I683" s="141"/>
      <c r="J683" s="164"/>
      <c r="K683" s="146"/>
      <c r="L683" s="141"/>
      <c r="M683" s="146"/>
      <c r="N683" s="155"/>
      <c r="O683" s="151"/>
      <c r="P683" s="151"/>
      <c r="Q683" s="146"/>
      <c r="R683" s="146"/>
      <c r="S683" s="146"/>
      <c r="T683" s="146"/>
      <c r="U683" s="146"/>
      <c r="V683" s="146"/>
      <c r="W683" s="146"/>
      <c r="X683" s="146"/>
      <c r="Y683" s="174"/>
      <c r="Z683" s="146"/>
      <c r="AA683" s="146"/>
      <c r="AB683" s="146"/>
      <c r="AC683" s="146"/>
      <c r="AD683" s="146"/>
      <c r="AE683" s="146"/>
      <c r="AF683" s="146"/>
      <c r="AG683" s="146"/>
      <c r="AH683" s="146"/>
    </row>
    <row r="684" spans="2:34" ht="30" customHeight="1">
      <c r="B684" s="131"/>
      <c r="C684" s="146"/>
      <c r="D684" s="146"/>
      <c r="E684" s="164"/>
      <c r="F684" s="151"/>
      <c r="G684" s="146"/>
      <c r="H684" s="146"/>
      <c r="I684" s="141"/>
      <c r="J684" s="164"/>
      <c r="K684" s="146"/>
      <c r="L684" s="141"/>
      <c r="M684" s="146"/>
      <c r="N684" s="155"/>
      <c r="O684" s="151"/>
      <c r="P684" s="151"/>
      <c r="Q684" s="146"/>
      <c r="R684" s="146"/>
      <c r="S684" s="146"/>
      <c r="T684" s="146"/>
      <c r="U684" s="146"/>
      <c r="V684" s="146"/>
      <c r="W684" s="146"/>
      <c r="X684" s="146"/>
      <c r="Y684" s="174"/>
      <c r="Z684" s="146"/>
      <c r="AA684" s="146"/>
      <c r="AB684" s="146"/>
      <c r="AC684" s="146"/>
      <c r="AD684" s="146"/>
      <c r="AE684" s="146"/>
      <c r="AF684" s="146"/>
      <c r="AG684" s="146"/>
      <c r="AH684" s="146"/>
    </row>
    <row r="685" spans="2:34" ht="30" customHeight="1">
      <c r="B685" s="131"/>
      <c r="C685" s="146"/>
      <c r="D685" s="146"/>
      <c r="E685" s="164"/>
      <c r="F685" s="151"/>
      <c r="G685" s="146"/>
      <c r="H685" s="146"/>
      <c r="I685" s="141"/>
      <c r="J685" s="164"/>
      <c r="K685" s="146"/>
      <c r="L685" s="141"/>
      <c r="M685" s="146"/>
      <c r="N685" s="155"/>
      <c r="O685" s="151"/>
      <c r="P685" s="151"/>
      <c r="Q685" s="146"/>
      <c r="R685" s="146"/>
      <c r="S685" s="146"/>
      <c r="T685" s="146"/>
      <c r="U685" s="146"/>
      <c r="V685" s="146"/>
      <c r="W685" s="146"/>
      <c r="X685" s="146"/>
      <c r="Y685" s="174"/>
      <c r="Z685" s="146"/>
      <c r="AA685" s="146"/>
      <c r="AB685" s="146"/>
      <c r="AC685" s="146"/>
      <c r="AD685" s="146"/>
      <c r="AE685" s="146"/>
      <c r="AF685" s="146"/>
      <c r="AG685" s="146"/>
      <c r="AH685" s="146"/>
    </row>
    <row r="686" spans="2:34" ht="30" customHeight="1">
      <c r="B686" s="131"/>
      <c r="C686" s="146"/>
      <c r="D686" s="146"/>
      <c r="E686" s="164"/>
      <c r="F686" s="151"/>
      <c r="G686" s="146"/>
      <c r="H686" s="146"/>
      <c r="I686" s="141"/>
      <c r="J686" s="164"/>
      <c r="K686" s="146"/>
      <c r="L686" s="141"/>
      <c r="M686" s="146"/>
      <c r="N686" s="155"/>
      <c r="O686" s="151"/>
      <c r="P686" s="151"/>
      <c r="Q686" s="146"/>
      <c r="R686" s="146"/>
      <c r="S686" s="146"/>
      <c r="T686" s="146"/>
      <c r="U686" s="146"/>
      <c r="V686" s="146"/>
      <c r="W686" s="146"/>
      <c r="X686" s="146"/>
      <c r="Y686" s="174"/>
      <c r="Z686" s="146"/>
      <c r="AA686" s="146"/>
      <c r="AB686" s="146"/>
      <c r="AC686" s="146"/>
      <c r="AD686" s="146"/>
      <c r="AE686" s="146"/>
      <c r="AF686" s="146"/>
      <c r="AG686" s="146"/>
      <c r="AH686" s="146"/>
    </row>
    <row r="687" spans="2:34" ht="30" customHeight="1">
      <c r="B687" s="131"/>
      <c r="C687" s="146"/>
      <c r="D687" s="146"/>
      <c r="E687" s="164"/>
      <c r="F687" s="151"/>
      <c r="G687" s="146"/>
      <c r="H687" s="146"/>
      <c r="I687" s="141"/>
      <c r="J687" s="164"/>
      <c r="K687" s="146"/>
      <c r="L687" s="141"/>
      <c r="M687" s="146"/>
      <c r="N687" s="155"/>
      <c r="O687" s="151"/>
      <c r="P687" s="151"/>
      <c r="Q687" s="146"/>
      <c r="R687" s="146"/>
      <c r="S687" s="146"/>
      <c r="T687" s="146"/>
      <c r="U687" s="146"/>
      <c r="V687" s="146"/>
      <c r="W687" s="146"/>
      <c r="X687" s="146"/>
      <c r="Y687" s="174"/>
      <c r="Z687" s="146"/>
      <c r="AA687" s="146"/>
      <c r="AB687" s="146"/>
      <c r="AC687" s="146"/>
      <c r="AD687" s="146"/>
      <c r="AE687" s="146"/>
      <c r="AF687" s="146"/>
      <c r="AG687" s="146"/>
      <c r="AH687" s="146"/>
    </row>
    <row r="688" spans="2:34" ht="30" customHeight="1">
      <c r="B688" s="131"/>
      <c r="C688" s="146"/>
      <c r="D688" s="146"/>
      <c r="E688" s="164"/>
      <c r="F688" s="151"/>
      <c r="G688" s="146"/>
      <c r="H688" s="146"/>
      <c r="I688" s="141"/>
      <c r="J688" s="164"/>
      <c r="K688" s="146"/>
      <c r="L688" s="141"/>
      <c r="M688" s="146"/>
      <c r="N688" s="155"/>
      <c r="O688" s="151"/>
      <c r="P688" s="151"/>
      <c r="Q688" s="146"/>
      <c r="R688" s="146"/>
      <c r="S688" s="146"/>
      <c r="T688" s="146"/>
      <c r="U688" s="146"/>
      <c r="V688" s="146"/>
      <c r="W688" s="146"/>
      <c r="X688" s="146"/>
      <c r="Y688" s="174"/>
      <c r="Z688" s="146"/>
      <c r="AA688" s="146"/>
      <c r="AB688" s="146"/>
      <c r="AC688" s="146"/>
      <c r="AD688" s="146"/>
      <c r="AE688" s="146"/>
      <c r="AF688" s="146"/>
      <c r="AG688" s="146"/>
      <c r="AH688" s="146"/>
    </row>
    <row r="689" spans="2:34" ht="30" customHeight="1">
      <c r="B689" s="131"/>
      <c r="C689" s="146"/>
      <c r="D689" s="146"/>
      <c r="E689" s="164"/>
      <c r="F689" s="151"/>
      <c r="G689" s="146"/>
      <c r="H689" s="146"/>
      <c r="I689" s="141"/>
      <c r="J689" s="164"/>
      <c r="K689" s="146"/>
      <c r="L689" s="141"/>
      <c r="M689" s="146"/>
      <c r="N689" s="155"/>
      <c r="O689" s="151"/>
      <c r="P689" s="151"/>
      <c r="Q689" s="146"/>
      <c r="R689" s="146"/>
      <c r="S689" s="146"/>
      <c r="T689" s="146"/>
      <c r="U689" s="146"/>
      <c r="V689" s="146"/>
      <c r="W689" s="146"/>
      <c r="X689" s="146"/>
      <c r="Y689" s="174"/>
      <c r="Z689" s="146"/>
      <c r="AA689" s="146"/>
      <c r="AB689" s="146"/>
      <c r="AC689" s="146"/>
      <c r="AD689" s="146"/>
      <c r="AE689" s="146"/>
      <c r="AF689" s="146"/>
      <c r="AG689" s="146"/>
      <c r="AH689" s="146"/>
    </row>
    <row r="690" spans="2:34" ht="30" customHeight="1">
      <c r="B690" s="131"/>
      <c r="C690" s="146"/>
      <c r="D690" s="146"/>
      <c r="E690" s="164"/>
      <c r="F690" s="151"/>
      <c r="G690" s="146"/>
      <c r="H690" s="146"/>
      <c r="I690" s="141"/>
      <c r="J690" s="164"/>
      <c r="K690" s="146"/>
      <c r="L690" s="141"/>
      <c r="M690" s="146"/>
      <c r="N690" s="155"/>
      <c r="O690" s="151"/>
      <c r="P690" s="151"/>
      <c r="Q690" s="146"/>
      <c r="R690" s="146"/>
      <c r="S690" s="146"/>
      <c r="T690" s="146"/>
      <c r="U690" s="146"/>
      <c r="V690" s="146"/>
      <c r="W690" s="146"/>
      <c r="X690" s="146"/>
      <c r="Y690" s="174"/>
      <c r="Z690" s="146"/>
      <c r="AA690" s="146"/>
      <c r="AB690" s="146"/>
      <c r="AC690" s="146"/>
      <c r="AD690" s="146"/>
      <c r="AE690" s="146"/>
      <c r="AF690" s="146"/>
      <c r="AG690" s="146"/>
      <c r="AH690" s="146"/>
    </row>
    <row r="691" spans="2:34" ht="30" customHeight="1">
      <c r="B691" s="131"/>
      <c r="C691" s="146"/>
      <c r="D691" s="146"/>
      <c r="E691" s="164"/>
      <c r="F691" s="151"/>
      <c r="G691" s="146"/>
      <c r="H691" s="146"/>
      <c r="I691" s="141"/>
      <c r="J691" s="164"/>
      <c r="K691" s="146"/>
      <c r="L691" s="141"/>
      <c r="M691" s="146"/>
      <c r="N691" s="155"/>
      <c r="O691" s="151"/>
      <c r="P691" s="151"/>
      <c r="Q691" s="146"/>
      <c r="R691" s="146"/>
      <c r="S691" s="146"/>
      <c r="T691" s="146"/>
      <c r="U691" s="146"/>
      <c r="V691" s="146"/>
      <c r="W691" s="146"/>
      <c r="X691" s="146"/>
      <c r="Y691" s="174"/>
      <c r="Z691" s="146"/>
      <c r="AA691" s="146"/>
      <c r="AB691" s="146"/>
      <c r="AC691" s="146"/>
      <c r="AD691" s="146"/>
      <c r="AE691" s="146"/>
      <c r="AF691" s="146"/>
      <c r="AG691" s="146"/>
      <c r="AH691" s="146"/>
    </row>
    <row r="692" spans="2:34" ht="30" customHeight="1">
      <c r="B692" s="131"/>
      <c r="C692" s="146"/>
      <c r="D692" s="146"/>
      <c r="E692" s="164"/>
      <c r="F692" s="151"/>
      <c r="G692" s="146"/>
      <c r="H692" s="146"/>
      <c r="I692" s="141"/>
      <c r="J692" s="164"/>
      <c r="K692" s="146"/>
      <c r="L692" s="141"/>
      <c r="M692" s="146"/>
      <c r="N692" s="155"/>
      <c r="O692" s="151"/>
      <c r="P692" s="151"/>
      <c r="Q692" s="146"/>
      <c r="R692" s="146"/>
      <c r="S692" s="146"/>
      <c r="T692" s="146"/>
      <c r="U692" s="146"/>
      <c r="V692" s="146"/>
      <c r="W692" s="146"/>
      <c r="X692" s="146"/>
      <c r="Y692" s="174"/>
      <c r="Z692" s="146"/>
      <c r="AA692" s="146"/>
      <c r="AB692" s="146"/>
      <c r="AC692" s="146"/>
      <c r="AD692" s="146"/>
      <c r="AE692" s="146"/>
      <c r="AF692" s="146"/>
      <c r="AG692" s="146"/>
      <c r="AH692" s="146"/>
    </row>
    <row r="693" spans="2:34" ht="30" customHeight="1">
      <c r="B693" s="131"/>
      <c r="C693" s="146"/>
      <c r="D693" s="146"/>
      <c r="E693" s="164"/>
      <c r="F693" s="151"/>
      <c r="G693" s="146"/>
      <c r="H693" s="146"/>
      <c r="I693" s="141"/>
      <c r="J693" s="164"/>
      <c r="K693" s="146"/>
      <c r="L693" s="141"/>
      <c r="M693" s="146"/>
      <c r="N693" s="155"/>
      <c r="O693" s="151"/>
      <c r="P693" s="151"/>
      <c r="Q693" s="146"/>
      <c r="R693" s="146"/>
      <c r="S693" s="146"/>
      <c r="T693" s="146"/>
      <c r="U693" s="146"/>
      <c r="V693" s="146"/>
      <c r="W693" s="146"/>
      <c r="X693" s="146"/>
      <c r="Y693" s="174"/>
      <c r="Z693" s="146"/>
      <c r="AA693" s="146"/>
      <c r="AB693" s="146"/>
      <c r="AC693" s="146"/>
      <c r="AD693" s="146"/>
      <c r="AE693" s="146"/>
      <c r="AF693" s="146"/>
      <c r="AG693" s="146"/>
      <c r="AH693" s="146"/>
    </row>
    <row r="694" spans="2:34" ht="30" customHeight="1">
      <c r="B694" s="131"/>
      <c r="C694" s="146"/>
      <c r="D694" s="146"/>
      <c r="E694" s="164"/>
      <c r="F694" s="151"/>
      <c r="G694" s="146"/>
      <c r="H694" s="146"/>
      <c r="I694" s="141"/>
      <c r="J694" s="164"/>
      <c r="K694" s="146"/>
      <c r="L694" s="141"/>
      <c r="M694" s="146"/>
      <c r="N694" s="155"/>
      <c r="O694" s="151"/>
      <c r="P694" s="151"/>
      <c r="Q694" s="146"/>
      <c r="R694" s="146"/>
      <c r="S694" s="146"/>
      <c r="T694" s="146"/>
      <c r="U694" s="146"/>
      <c r="V694" s="146"/>
      <c r="W694" s="146"/>
      <c r="X694" s="146"/>
      <c r="Y694" s="174"/>
      <c r="Z694" s="146"/>
      <c r="AA694" s="146"/>
      <c r="AB694" s="146"/>
      <c r="AC694" s="146"/>
      <c r="AD694" s="146"/>
      <c r="AE694" s="146"/>
      <c r="AF694" s="146"/>
      <c r="AG694" s="146"/>
      <c r="AH694" s="146"/>
    </row>
    <row r="695" spans="2:34" ht="30" customHeight="1">
      <c r="B695" s="131"/>
      <c r="C695" s="146"/>
      <c r="D695" s="146"/>
      <c r="E695" s="164"/>
      <c r="F695" s="151"/>
      <c r="G695" s="146"/>
      <c r="H695" s="146"/>
      <c r="I695" s="141"/>
      <c r="J695" s="164"/>
      <c r="K695" s="146"/>
      <c r="L695" s="141"/>
      <c r="M695" s="146"/>
      <c r="N695" s="155"/>
      <c r="O695" s="151"/>
      <c r="P695" s="151"/>
      <c r="Q695" s="146"/>
      <c r="R695" s="146"/>
      <c r="S695" s="146"/>
      <c r="T695" s="146"/>
      <c r="U695" s="146"/>
      <c r="V695" s="146"/>
      <c r="W695" s="146"/>
      <c r="X695" s="146"/>
      <c r="Y695" s="174"/>
      <c r="Z695" s="146"/>
      <c r="AA695" s="146"/>
      <c r="AB695" s="146"/>
      <c r="AC695" s="146"/>
      <c r="AD695" s="146"/>
      <c r="AE695" s="146"/>
      <c r="AF695" s="146"/>
      <c r="AG695" s="146"/>
      <c r="AH695" s="146"/>
    </row>
    <row r="696" spans="2:34" ht="30" customHeight="1">
      <c r="B696" s="131"/>
      <c r="C696" s="146"/>
      <c r="D696" s="146"/>
      <c r="E696" s="164"/>
      <c r="F696" s="151"/>
      <c r="G696" s="146"/>
      <c r="H696" s="146"/>
      <c r="I696" s="141"/>
      <c r="J696" s="164"/>
      <c r="K696" s="146"/>
      <c r="L696" s="141"/>
      <c r="M696" s="146"/>
      <c r="N696" s="155"/>
      <c r="O696" s="151"/>
      <c r="P696" s="151"/>
      <c r="Q696" s="146"/>
      <c r="R696" s="146"/>
      <c r="S696" s="146"/>
      <c r="T696" s="146"/>
      <c r="U696" s="146"/>
      <c r="V696" s="146"/>
      <c r="W696" s="146"/>
      <c r="X696" s="146"/>
      <c r="Y696" s="174"/>
      <c r="Z696" s="146"/>
      <c r="AA696" s="146"/>
      <c r="AB696" s="146"/>
      <c r="AC696" s="146"/>
      <c r="AD696" s="146"/>
      <c r="AE696" s="146"/>
      <c r="AF696" s="146"/>
      <c r="AG696" s="146"/>
      <c r="AH696" s="146"/>
    </row>
    <row r="697" spans="2:34" ht="30" customHeight="1">
      <c r="B697" s="131"/>
      <c r="C697" s="146"/>
      <c r="D697" s="146"/>
      <c r="E697" s="164"/>
      <c r="F697" s="151"/>
      <c r="G697" s="146"/>
      <c r="H697" s="146"/>
      <c r="I697" s="141"/>
      <c r="J697" s="164"/>
      <c r="K697" s="146"/>
      <c r="L697" s="141"/>
      <c r="M697" s="146"/>
      <c r="N697" s="155"/>
      <c r="O697" s="151"/>
      <c r="P697" s="151"/>
      <c r="Q697" s="146"/>
      <c r="R697" s="146"/>
      <c r="S697" s="146"/>
      <c r="T697" s="146"/>
      <c r="U697" s="146"/>
      <c r="V697" s="146"/>
      <c r="W697" s="146"/>
      <c r="X697" s="146"/>
      <c r="Y697" s="174"/>
      <c r="Z697" s="146"/>
      <c r="AA697" s="146"/>
      <c r="AB697" s="146"/>
      <c r="AC697" s="146"/>
      <c r="AD697" s="146"/>
      <c r="AE697" s="146"/>
      <c r="AF697" s="146"/>
      <c r="AG697" s="146"/>
      <c r="AH697" s="146"/>
    </row>
    <row r="698" spans="2:34" ht="30" customHeight="1">
      <c r="B698" s="131"/>
      <c r="C698" s="146"/>
      <c r="D698" s="146"/>
      <c r="E698" s="164"/>
      <c r="F698" s="151"/>
      <c r="G698" s="146"/>
      <c r="H698" s="146"/>
      <c r="I698" s="141"/>
      <c r="J698" s="164"/>
      <c r="K698" s="146"/>
      <c r="L698" s="141"/>
      <c r="M698" s="146"/>
      <c r="N698" s="155"/>
      <c r="O698" s="151"/>
      <c r="P698" s="151"/>
      <c r="Q698" s="146"/>
      <c r="R698" s="146"/>
      <c r="S698" s="146"/>
      <c r="T698" s="146"/>
      <c r="U698" s="146"/>
      <c r="V698" s="146"/>
      <c r="W698" s="146"/>
      <c r="X698" s="146"/>
      <c r="Y698" s="174"/>
      <c r="Z698" s="146"/>
      <c r="AA698" s="146"/>
      <c r="AB698" s="146"/>
      <c r="AC698" s="146"/>
      <c r="AD698" s="146"/>
      <c r="AE698" s="146"/>
      <c r="AF698" s="146"/>
      <c r="AG698" s="146"/>
      <c r="AH698" s="146"/>
    </row>
    <row r="699" spans="2:34" ht="30" customHeight="1">
      <c r="B699" s="131"/>
      <c r="C699" s="146"/>
      <c r="D699" s="146"/>
      <c r="E699" s="164"/>
      <c r="F699" s="151"/>
      <c r="G699" s="146"/>
      <c r="H699" s="146"/>
      <c r="I699" s="141"/>
      <c r="J699" s="164"/>
      <c r="K699" s="146"/>
      <c r="L699" s="141"/>
      <c r="M699" s="146"/>
      <c r="N699" s="155"/>
      <c r="O699" s="151"/>
      <c r="P699" s="151"/>
      <c r="Q699" s="146"/>
      <c r="R699" s="146"/>
      <c r="S699" s="146"/>
      <c r="T699" s="146"/>
      <c r="U699" s="146"/>
      <c r="V699" s="146"/>
      <c r="W699" s="146"/>
      <c r="X699" s="146"/>
      <c r="Y699" s="174"/>
      <c r="Z699" s="146"/>
      <c r="AA699" s="146"/>
      <c r="AB699" s="146"/>
      <c r="AC699" s="146"/>
      <c r="AD699" s="146"/>
      <c r="AE699" s="146"/>
      <c r="AF699" s="146"/>
      <c r="AG699" s="146"/>
      <c r="AH699" s="146"/>
    </row>
    <row r="700" spans="2:34" ht="30" customHeight="1">
      <c r="B700" s="131"/>
      <c r="C700" s="146"/>
      <c r="D700" s="146"/>
      <c r="E700" s="164"/>
      <c r="F700" s="151"/>
      <c r="G700" s="146"/>
      <c r="H700" s="146"/>
      <c r="I700" s="141"/>
      <c r="J700" s="164"/>
      <c r="K700" s="146"/>
      <c r="L700" s="141"/>
      <c r="M700" s="146"/>
      <c r="N700" s="155"/>
      <c r="O700" s="151"/>
      <c r="P700" s="151"/>
      <c r="Q700" s="146"/>
      <c r="R700" s="146"/>
      <c r="S700" s="146"/>
      <c r="T700" s="146"/>
      <c r="U700" s="146"/>
      <c r="V700" s="146"/>
      <c r="W700" s="146"/>
      <c r="X700" s="146"/>
      <c r="Y700" s="174"/>
      <c r="Z700" s="146"/>
      <c r="AA700" s="146"/>
      <c r="AB700" s="146"/>
      <c r="AC700" s="146"/>
      <c r="AD700" s="146"/>
      <c r="AE700" s="146"/>
      <c r="AF700" s="146"/>
      <c r="AG700" s="146"/>
      <c r="AH700" s="146"/>
    </row>
    <row r="701" spans="2:34" ht="30" customHeight="1">
      <c r="B701" s="131"/>
      <c r="C701" s="146"/>
      <c r="D701" s="146"/>
      <c r="E701" s="164"/>
      <c r="F701" s="151"/>
      <c r="G701" s="146"/>
      <c r="H701" s="146"/>
      <c r="I701" s="141"/>
      <c r="J701" s="164"/>
      <c r="K701" s="146"/>
      <c r="L701" s="141"/>
      <c r="M701" s="146"/>
      <c r="N701" s="155"/>
      <c r="O701" s="151"/>
      <c r="P701" s="151"/>
      <c r="Q701" s="146"/>
      <c r="R701" s="146"/>
      <c r="S701" s="146"/>
      <c r="T701" s="146"/>
      <c r="U701" s="146"/>
      <c r="V701" s="146"/>
      <c r="W701" s="146"/>
      <c r="X701" s="146"/>
      <c r="Y701" s="174"/>
      <c r="Z701" s="146"/>
      <c r="AA701" s="146"/>
      <c r="AB701" s="146"/>
      <c r="AC701" s="146"/>
      <c r="AD701" s="146"/>
      <c r="AE701" s="146"/>
      <c r="AF701" s="146"/>
      <c r="AG701" s="146"/>
      <c r="AH701" s="146"/>
    </row>
    <row r="702" spans="2:34" ht="30" customHeight="1">
      <c r="B702" s="131"/>
      <c r="C702" s="146"/>
      <c r="D702" s="146"/>
      <c r="E702" s="164"/>
      <c r="F702" s="151"/>
      <c r="G702" s="146"/>
      <c r="H702" s="146"/>
      <c r="I702" s="141"/>
      <c r="J702" s="164"/>
      <c r="K702" s="146"/>
      <c r="L702" s="141"/>
      <c r="M702" s="146"/>
      <c r="N702" s="155"/>
      <c r="O702" s="151"/>
      <c r="P702" s="151"/>
      <c r="Q702" s="146"/>
      <c r="R702" s="146"/>
      <c r="S702" s="146"/>
      <c r="T702" s="146"/>
      <c r="U702" s="146"/>
      <c r="V702" s="146"/>
      <c r="W702" s="146"/>
      <c r="X702" s="146"/>
      <c r="Y702" s="174"/>
      <c r="Z702" s="146"/>
      <c r="AA702" s="146"/>
      <c r="AB702" s="146"/>
      <c r="AC702" s="146"/>
      <c r="AD702" s="146"/>
      <c r="AE702" s="146"/>
      <c r="AF702" s="146"/>
      <c r="AG702" s="146"/>
      <c r="AH702" s="146"/>
    </row>
    <row r="703" spans="2:34" ht="30" customHeight="1">
      <c r="B703" s="131"/>
      <c r="C703" s="146"/>
      <c r="D703" s="146"/>
      <c r="E703" s="164"/>
      <c r="F703" s="151"/>
      <c r="G703" s="146"/>
      <c r="H703" s="146"/>
      <c r="I703" s="141"/>
      <c r="J703" s="164"/>
      <c r="K703" s="146"/>
      <c r="L703" s="141"/>
      <c r="M703" s="146"/>
      <c r="N703" s="155"/>
      <c r="O703" s="151"/>
      <c r="P703" s="151"/>
      <c r="Q703" s="146"/>
      <c r="R703" s="146"/>
      <c r="S703" s="146"/>
      <c r="T703" s="146"/>
      <c r="U703" s="146"/>
      <c r="V703" s="146"/>
      <c r="W703" s="146"/>
      <c r="X703" s="146"/>
      <c r="Y703" s="174"/>
      <c r="Z703" s="146"/>
      <c r="AA703" s="146"/>
      <c r="AB703" s="146"/>
      <c r="AC703" s="146"/>
      <c r="AD703" s="146"/>
      <c r="AE703" s="146"/>
      <c r="AF703" s="146"/>
      <c r="AG703" s="146"/>
      <c r="AH703" s="146"/>
    </row>
    <row r="704" spans="2:34" ht="30" customHeight="1">
      <c r="B704" s="131"/>
      <c r="C704" s="146"/>
      <c r="D704" s="146"/>
      <c r="E704" s="164"/>
      <c r="F704" s="151"/>
      <c r="G704" s="146"/>
      <c r="H704" s="146"/>
      <c r="I704" s="141"/>
      <c r="J704" s="164"/>
      <c r="K704" s="146"/>
      <c r="L704" s="141"/>
      <c r="M704" s="146"/>
      <c r="N704" s="155"/>
      <c r="O704" s="151"/>
      <c r="P704" s="151"/>
      <c r="Q704" s="146"/>
      <c r="R704" s="146"/>
      <c r="S704" s="146"/>
      <c r="T704" s="146"/>
      <c r="U704" s="146"/>
      <c r="V704" s="146"/>
      <c r="W704" s="146"/>
      <c r="X704" s="146"/>
      <c r="Y704" s="174"/>
      <c r="Z704" s="146"/>
      <c r="AA704" s="146"/>
      <c r="AB704" s="146"/>
      <c r="AC704" s="146"/>
      <c r="AD704" s="146"/>
      <c r="AE704" s="146"/>
      <c r="AF704" s="146"/>
      <c r="AG704" s="146"/>
      <c r="AH704" s="146"/>
    </row>
    <row r="705" spans="2:34" ht="30" customHeight="1">
      <c r="B705" s="131"/>
      <c r="C705" s="146"/>
      <c r="D705" s="146"/>
      <c r="E705" s="164"/>
      <c r="F705" s="151"/>
      <c r="G705" s="146"/>
      <c r="H705" s="146"/>
      <c r="I705" s="141"/>
      <c r="J705" s="164"/>
      <c r="K705" s="146"/>
      <c r="L705" s="141"/>
      <c r="M705" s="146"/>
      <c r="N705" s="155"/>
      <c r="O705" s="151"/>
      <c r="P705" s="151"/>
      <c r="Q705" s="146"/>
      <c r="R705" s="146"/>
      <c r="S705" s="146"/>
      <c r="T705" s="146"/>
      <c r="U705" s="146"/>
      <c r="V705" s="146"/>
      <c r="W705" s="146"/>
      <c r="X705" s="146"/>
      <c r="Y705" s="174"/>
      <c r="Z705" s="146"/>
      <c r="AA705" s="146"/>
      <c r="AB705" s="146"/>
      <c r="AC705" s="146"/>
      <c r="AD705" s="146"/>
      <c r="AE705" s="146"/>
      <c r="AF705" s="146"/>
      <c r="AG705" s="146"/>
      <c r="AH705" s="146"/>
    </row>
    <row r="706" spans="2:34" ht="30" customHeight="1">
      <c r="B706" s="131"/>
      <c r="C706" s="146"/>
      <c r="D706" s="146"/>
      <c r="E706" s="164"/>
      <c r="F706" s="151"/>
      <c r="G706" s="146"/>
      <c r="H706" s="146"/>
      <c r="I706" s="141"/>
      <c r="J706" s="164"/>
      <c r="K706" s="146"/>
      <c r="L706" s="141"/>
      <c r="M706" s="146"/>
      <c r="N706" s="155"/>
      <c r="O706" s="151"/>
      <c r="P706" s="151"/>
      <c r="Q706" s="146"/>
      <c r="R706" s="146"/>
      <c r="S706" s="146"/>
      <c r="T706" s="146"/>
      <c r="U706" s="146"/>
      <c r="V706" s="146"/>
      <c r="W706" s="146"/>
      <c r="X706" s="146"/>
      <c r="Y706" s="174"/>
      <c r="Z706" s="146"/>
      <c r="AA706" s="146"/>
      <c r="AB706" s="146"/>
      <c r="AC706" s="146"/>
      <c r="AD706" s="146"/>
      <c r="AE706" s="146"/>
      <c r="AF706" s="146"/>
      <c r="AG706" s="146"/>
      <c r="AH706" s="146"/>
    </row>
    <row r="707" spans="2:34" ht="30" customHeight="1">
      <c r="B707" s="131"/>
      <c r="C707" s="146"/>
      <c r="D707" s="146"/>
      <c r="E707" s="164"/>
      <c r="F707" s="151"/>
      <c r="G707" s="146"/>
      <c r="H707" s="146"/>
      <c r="I707" s="141"/>
      <c r="J707" s="164"/>
      <c r="K707" s="146"/>
      <c r="L707" s="141"/>
      <c r="M707" s="146"/>
      <c r="N707" s="155"/>
      <c r="O707" s="151"/>
      <c r="P707" s="151"/>
      <c r="Q707" s="146"/>
      <c r="R707" s="146"/>
      <c r="S707" s="146"/>
      <c r="T707" s="146"/>
      <c r="U707" s="146"/>
      <c r="V707" s="146"/>
      <c r="W707" s="146"/>
      <c r="X707" s="146"/>
      <c r="Y707" s="174"/>
      <c r="Z707" s="146"/>
      <c r="AA707" s="146"/>
      <c r="AB707" s="146"/>
      <c r="AC707" s="146"/>
      <c r="AD707" s="146"/>
      <c r="AE707" s="146"/>
      <c r="AF707" s="146"/>
      <c r="AG707" s="146"/>
      <c r="AH707" s="146"/>
    </row>
    <row r="708" spans="2:34" ht="30" customHeight="1">
      <c r="B708" s="131"/>
      <c r="C708" s="146"/>
      <c r="D708" s="146"/>
      <c r="E708" s="164"/>
      <c r="F708" s="151"/>
      <c r="G708" s="146"/>
      <c r="H708" s="146"/>
      <c r="I708" s="141"/>
      <c r="J708" s="164"/>
      <c r="K708" s="146"/>
      <c r="L708" s="141"/>
      <c r="M708" s="146"/>
      <c r="N708" s="155"/>
      <c r="O708" s="151"/>
      <c r="P708" s="151"/>
      <c r="Q708" s="146"/>
      <c r="R708" s="146"/>
      <c r="S708" s="146"/>
      <c r="T708" s="146"/>
      <c r="U708" s="146"/>
      <c r="V708" s="146"/>
      <c r="W708" s="146"/>
      <c r="X708" s="146"/>
      <c r="Y708" s="174"/>
      <c r="Z708" s="146"/>
      <c r="AA708" s="146"/>
      <c r="AB708" s="146"/>
      <c r="AC708" s="146"/>
      <c r="AD708" s="146"/>
      <c r="AE708" s="146"/>
      <c r="AF708" s="146"/>
      <c r="AG708" s="146"/>
      <c r="AH708" s="146"/>
    </row>
    <row r="709" spans="2:34" ht="30" customHeight="1">
      <c r="B709" s="131"/>
      <c r="C709" s="146"/>
      <c r="D709" s="146"/>
      <c r="E709" s="164"/>
      <c r="F709" s="151"/>
      <c r="G709" s="146"/>
      <c r="H709" s="146"/>
      <c r="I709" s="141"/>
      <c r="J709" s="164"/>
      <c r="K709" s="146"/>
      <c r="L709" s="141"/>
      <c r="M709" s="146"/>
      <c r="N709" s="155"/>
      <c r="O709" s="151"/>
      <c r="P709" s="151"/>
      <c r="Q709" s="146"/>
      <c r="R709" s="146"/>
      <c r="S709" s="146"/>
      <c r="T709" s="146"/>
      <c r="U709" s="146"/>
      <c r="V709" s="146"/>
      <c r="W709" s="146"/>
      <c r="X709" s="146"/>
      <c r="Y709" s="174"/>
      <c r="Z709" s="146"/>
      <c r="AA709" s="146"/>
      <c r="AB709" s="146"/>
      <c r="AC709" s="146"/>
      <c r="AD709" s="146"/>
      <c r="AE709" s="146"/>
      <c r="AF709" s="146"/>
      <c r="AG709" s="146"/>
      <c r="AH709" s="146"/>
    </row>
    <row r="710" spans="2:34" ht="30" customHeight="1">
      <c r="B710" s="131"/>
      <c r="C710" s="146"/>
      <c r="D710" s="146"/>
      <c r="E710" s="164"/>
      <c r="F710" s="151"/>
      <c r="G710" s="146"/>
      <c r="H710" s="146"/>
      <c r="I710" s="141"/>
      <c r="J710" s="164"/>
      <c r="K710" s="146"/>
      <c r="L710" s="141"/>
      <c r="M710" s="146"/>
      <c r="N710" s="155"/>
      <c r="O710" s="151"/>
      <c r="P710" s="151"/>
      <c r="Q710" s="146"/>
      <c r="R710" s="146"/>
      <c r="S710" s="146"/>
      <c r="T710" s="146"/>
      <c r="U710" s="146"/>
      <c r="V710" s="146"/>
      <c r="W710" s="146"/>
      <c r="X710" s="146"/>
      <c r="Y710" s="174"/>
      <c r="Z710" s="146"/>
      <c r="AA710" s="146"/>
      <c r="AB710" s="146"/>
      <c r="AC710" s="146"/>
      <c r="AD710" s="146"/>
      <c r="AE710" s="146"/>
      <c r="AF710" s="146"/>
      <c r="AG710" s="146"/>
      <c r="AH710" s="146"/>
    </row>
    <row r="711" spans="2:34" ht="30" customHeight="1">
      <c r="B711" s="131"/>
      <c r="C711" s="146"/>
      <c r="D711" s="146"/>
      <c r="E711" s="164"/>
      <c r="F711" s="151"/>
      <c r="G711" s="146"/>
      <c r="H711" s="146"/>
      <c r="I711" s="141"/>
      <c r="J711" s="164"/>
      <c r="K711" s="146"/>
      <c r="L711" s="141"/>
      <c r="M711" s="146"/>
      <c r="N711" s="155"/>
      <c r="O711" s="151"/>
      <c r="P711" s="151"/>
      <c r="Q711" s="146"/>
      <c r="R711" s="146"/>
      <c r="S711" s="146"/>
      <c r="T711" s="146"/>
      <c r="U711" s="146"/>
      <c r="V711" s="146"/>
      <c r="W711" s="146"/>
      <c r="X711" s="146"/>
      <c r="Y711" s="174"/>
      <c r="Z711" s="146"/>
      <c r="AA711" s="146"/>
      <c r="AB711" s="146"/>
      <c r="AC711" s="146"/>
      <c r="AD711" s="146"/>
      <c r="AE711" s="146"/>
      <c r="AF711" s="146"/>
      <c r="AG711" s="146"/>
      <c r="AH711" s="146"/>
    </row>
    <row r="712" spans="2:34" ht="30" customHeight="1">
      <c r="B712" s="131"/>
      <c r="C712" s="146"/>
      <c r="D712" s="146"/>
      <c r="E712" s="164"/>
      <c r="F712" s="151"/>
      <c r="G712" s="146"/>
      <c r="H712" s="146"/>
      <c r="I712" s="141"/>
      <c r="J712" s="164"/>
      <c r="K712" s="146"/>
      <c r="L712" s="141"/>
      <c r="M712" s="146"/>
      <c r="N712" s="155"/>
      <c r="O712" s="151"/>
      <c r="P712" s="151"/>
      <c r="Q712" s="146"/>
      <c r="R712" s="146"/>
      <c r="S712" s="146"/>
      <c r="T712" s="146"/>
      <c r="U712" s="146"/>
      <c r="V712" s="146"/>
      <c r="W712" s="146"/>
      <c r="X712" s="146"/>
      <c r="Y712" s="174"/>
      <c r="Z712" s="146"/>
      <c r="AA712" s="146"/>
      <c r="AB712" s="146"/>
      <c r="AC712" s="146"/>
      <c r="AD712" s="146"/>
      <c r="AE712" s="146"/>
      <c r="AF712" s="146"/>
      <c r="AG712" s="146"/>
      <c r="AH712" s="146"/>
    </row>
    <row r="713" spans="2:34" ht="30" customHeight="1">
      <c r="B713" s="131"/>
      <c r="C713" s="146"/>
      <c r="D713" s="146"/>
      <c r="E713" s="164"/>
      <c r="F713" s="151"/>
      <c r="G713" s="146"/>
      <c r="H713" s="146"/>
      <c r="I713" s="141"/>
      <c r="J713" s="164"/>
      <c r="K713" s="146"/>
      <c r="L713" s="141"/>
      <c r="M713" s="146"/>
      <c r="N713" s="155"/>
      <c r="O713" s="151"/>
      <c r="P713" s="151"/>
      <c r="Q713" s="146"/>
      <c r="R713" s="146"/>
      <c r="S713" s="146"/>
      <c r="T713" s="146"/>
      <c r="U713" s="146"/>
      <c r="V713" s="146"/>
      <c r="W713" s="146"/>
      <c r="X713" s="146"/>
      <c r="Y713" s="174"/>
      <c r="Z713" s="146"/>
      <c r="AA713" s="146"/>
      <c r="AB713" s="146"/>
      <c r="AC713" s="146"/>
      <c r="AD713" s="146"/>
      <c r="AE713" s="146"/>
      <c r="AF713" s="146"/>
      <c r="AG713" s="146"/>
      <c r="AH713" s="146"/>
    </row>
    <row r="714" spans="2:34" ht="30" customHeight="1">
      <c r="B714" s="131"/>
      <c r="C714" s="146"/>
      <c r="D714" s="146"/>
      <c r="E714" s="164"/>
      <c r="F714" s="151"/>
      <c r="G714" s="146"/>
      <c r="H714" s="146"/>
      <c r="I714" s="141"/>
      <c r="J714" s="164"/>
      <c r="K714" s="146"/>
      <c r="L714" s="141"/>
      <c r="M714" s="146"/>
      <c r="N714" s="155"/>
      <c r="O714" s="151"/>
      <c r="P714" s="151"/>
      <c r="Q714" s="146"/>
      <c r="R714" s="146"/>
      <c r="S714" s="146"/>
      <c r="T714" s="146"/>
      <c r="U714" s="146"/>
      <c r="V714" s="146"/>
      <c r="W714" s="146"/>
      <c r="X714" s="146"/>
      <c r="Y714" s="174"/>
      <c r="Z714" s="146"/>
      <c r="AA714" s="146"/>
      <c r="AB714" s="146"/>
      <c r="AC714" s="146"/>
      <c r="AD714" s="146"/>
      <c r="AE714" s="146"/>
      <c r="AF714" s="146"/>
      <c r="AG714" s="146"/>
      <c r="AH714" s="146"/>
    </row>
    <row r="715" spans="2:34" ht="30" customHeight="1">
      <c r="B715" s="131"/>
      <c r="C715" s="146"/>
      <c r="D715" s="146"/>
      <c r="E715" s="164"/>
      <c r="F715" s="151"/>
      <c r="G715" s="146"/>
      <c r="H715" s="146"/>
      <c r="I715" s="141"/>
      <c r="J715" s="164"/>
      <c r="K715" s="146"/>
      <c r="L715" s="141"/>
      <c r="M715" s="146"/>
      <c r="N715" s="155"/>
      <c r="O715" s="151"/>
      <c r="P715" s="151"/>
      <c r="Q715" s="146"/>
      <c r="R715" s="146"/>
      <c r="S715" s="146"/>
      <c r="T715" s="146"/>
      <c r="U715" s="146"/>
      <c r="V715" s="146"/>
      <c r="W715" s="146"/>
      <c r="X715" s="146"/>
      <c r="Y715" s="174"/>
      <c r="Z715" s="146"/>
      <c r="AA715" s="146"/>
      <c r="AB715" s="146"/>
      <c r="AC715" s="146"/>
      <c r="AD715" s="146"/>
      <c r="AE715" s="146"/>
      <c r="AF715" s="146"/>
      <c r="AG715" s="146"/>
      <c r="AH715" s="146"/>
    </row>
    <row r="716" spans="2:34" ht="30" customHeight="1">
      <c r="B716" s="131"/>
      <c r="C716" s="146"/>
      <c r="D716" s="146"/>
      <c r="E716" s="164"/>
      <c r="F716" s="151"/>
      <c r="G716" s="146"/>
      <c r="H716" s="146"/>
      <c r="I716" s="141"/>
      <c r="J716" s="164"/>
      <c r="K716" s="146"/>
      <c r="L716" s="141"/>
      <c r="M716" s="146"/>
      <c r="N716" s="155"/>
      <c r="O716" s="151"/>
      <c r="P716" s="151"/>
      <c r="Q716" s="146"/>
      <c r="R716" s="146"/>
      <c r="S716" s="146"/>
      <c r="T716" s="146"/>
      <c r="U716" s="146"/>
      <c r="V716" s="146"/>
      <c r="W716" s="146"/>
      <c r="X716" s="146"/>
      <c r="Y716" s="174"/>
      <c r="Z716" s="146"/>
      <c r="AA716" s="146"/>
      <c r="AB716" s="146"/>
      <c r="AC716" s="146"/>
      <c r="AD716" s="146"/>
      <c r="AE716" s="146"/>
      <c r="AF716" s="146"/>
      <c r="AG716" s="146"/>
      <c r="AH716" s="146"/>
    </row>
    <row r="717" spans="2:34" ht="30" customHeight="1">
      <c r="B717" s="131"/>
      <c r="C717" s="146"/>
      <c r="D717" s="146"/>
      <c r="E717" s="164"/>
      <c r="F717" s="151"/>
      <c r="G717" s="146"/>
      <c r="H717" s="146"/>
      <c r="I717" s="141"/>
      <c r="J717" s="164"/>
      <c r="K717" s="146"/>
      <c r="L717" s="141"/>
      <c r="M717" s="146"/>
      <c r="N717" s="155"/>
      <c r="O717" s="151"/>
      <c r="P717" s="151"/>
      <c r="Q717" s="146"/>
      <c r="R717" s="146"/>
      <c r="S717" s="146"/>
      <c r="T717" s="146"/>
      <c r="U717" s="146"/>
      <c r="V717" s="146"/>
      <c r="W717" s="146"/>
      <c r="X717" s="146"/>
      <c r="Y717" s="174"/>
      <c r="Z717" s="146"/>
      <c r="AA717" s="146"/>
      <c r="AB717" s="146"/>
      <c r="AC717" s="146"/>
      <c r="AD717" s="146"/>
      <c r="AE717" s="146"/>
      <c r="AF717" s="146"/>
      <c r="AG717" s="146"/>
      <c r="AH717" s="146"/>
    </row>
    <row r="718" spans="2:34" ht="30" customHeight="1">
      <c r="B718" s="131"/>
      <c r="C718" s="146"/>
      <c r="D718" s="146"/>
      <c r="E718" s="164"/>
      <c r="F718" s="151"/>
      <c r="G718" s="146"/>
      <c r="H718" s="146"/>
      <c r="I718" s="141"/>
      <c r="J718" s="164"/>
      <c r="K718" s="146"/>
      <c r="L718" s="141"/>
      <c r="M718" s="146"/>
      <c r="N718" s="155"/>
      <c r="O718" s="151"/>
      <c r="P718" s="151"/>
      <c r="Q718" s="146"/>
      <c r="R718" s="146"/>
      <c r="S718" s="146"/>
      <c r="T718" s="146"/>
      <c r="U718" s="146"/>
      <c r="V718" s="146"/>
      <c r="W718" s="146"/>
      <c r="X718" s="146"/>
      <c r="Y718" s="174"/>
      <c r="Z718" s="146"/>
      <c r="AA718" s="146"/>
      <c r="AB718" s="146"/>
      <c r="AC718" s="146"/>
      <c r="AD718" s="146"/>
      <c r="AE718" s="146"/>
      <c r="AF718" s="146"/>
      <c r="AG718" s="146"/>
      <c r="AH718" s="146"/>
    </row>
    <row r="719" spans="2:34" ht="30" customHeight="1">
      <c r="B719" s="131"/>
      <c r="C719" s="146"/>
      <c r="D719" s="146"/>
      <c r="E719" s="164"/>
      <c r="F719" s="151"/>
      <c r="G719" s="146"/>
      <c r="H719" s="146"/>
      <c r="I719" s="141"/>
      <c r="J719" s="164"/>
      <c r="K719" s="146"/>
      <c r="L719" s="141"/>
      <c r="M719" s="146"/>
      <c r="N719" s="155"/>
      <c r="O719" s="151"/>
      <c r="P719" s="151"/>
      <c r="Q719" s="146"/>
      <c r="R719" s="146"/>
      <c r="S719" s="146"/>
      <c r="T719" s="146"/>
      <c r="U719" s="146"/>
      <c r="V719" s="146"/>
      <c r="W719" s="146"/>
      <c r="X719" s="146"/>
      <c r="Y719" s="174"/>
      <c r="Z719" s="146"/>
      <c r="AA719" s="146"/>
      <c r="AB719" s="146"/>
      <c r="AC719" s="146"/>
      <c r="AD719" s="146"/>
      <c r="AE719" s="146"/>
      <c r="AF719" s="146"/>
      <c r="AG719" s="146"/>
      <c r="AH719" s="146"/>
    </row>
    <row r="720" spans="2:34" ht="30" customHeight="1">
      <c r="B720" s="131"/>
      <c r="C720" s="146"/>
      <c r="D720" s="146"/>
      <c r="E720" s="164"/>
      <c r="F720" s="151"/>
      <c r="G720" s="146"/>
      <c r="H720" s="146"/>
      <c r="I720" s="141"/>
      <c r="J720" s="164"/>
      <c r="K720" s="146"/>
      <c r="L720" s="141"/>
      <c r="M720" s="146"/>
      <c r="N720" s="155"/>
      <c r="O720" s="151"/>
      <c r="P720" s="151"/>
      <c r="Q720" s="146"/>
      <c r="R720" s="146"/>
      <c r="S720" s="146"/>
      <c r="T720" s="146"/>
      <c r="U720" s="146"/>
      <c r="V720" s="146"/>
      <c r="W720" s="146"/>
      <c r="X720" s="146"/>
      <c r="Y720" s="174"/>
      <c r="Z720" s="146"/>
      <c r="AA720" s="146"/>
      <c r="AB720" s="146"/>
      <c r="AC720" s="146"/>
      <c r="AD720" s="146"/>
      <c r="AE720" s="146"/>
      <c r="AF720" s="146"/>
      <c r="AG720" s="146"/>
      <c r="AH720" s="146"/>
    </row>
    <row r="721" spans="2:34" ht="30" customHeight="1">
      <c r="B721" s="131"/>
      <c r="C721" s="146"/>
      <c r="D721" s="146"/>
      <c r="E721" s="164"/>
      <c r="F721" s="151"/>
      <c r="G721" s="146"/>
      <c r="H721" s="146"/>
      <c r="I721" s="141"/>
      <c r="J721" s="164"/>
      <c r="K721" s="146"/>
      <c r="L721" s="141"/>
      <c r="M721" s="146"/>
      <c r="N721" s="155"/>
      <c r="O721" s="151"/>
      <c r="P721" s="151"/>
      <c r="Q721" s="146"/>
      <c r="R721" s="146"/>
      <c r="S721" s="146"/>
      <c r="T721" s="146"/>
      <c r="U721" s="146"/>
      <c r="V721" s="146"/>
      <c r="W721" s="146"/>
      <c r="X721" s="146"/>
      <c r="Y721" s="174"/>
      <c r="Z721" s="146"/>
      <c r="AA721" s="146"/>
      <c r="AB721" s="146"/>
      <c r="AC721" s="146"/>
      <c r="AD721" s="146"/>
      <c r="AE721" s="146"/>
      <c r="AF721" s="146"/>
      <c r="AG721" s="146"/>
      <c r="AH721" s="146"/>
    </row>
    <row r="722" spans="2:34" ht="30" customHeight="1">
      <c r="B722" s="131"/>
      <c r="C722" s="146"/>
      <c r="D722" s="146"/>
      <c r="E722" s="164"/>
      <c r="F722" s="151"/>
      <c r="G722" s="146"/>
      <c r="H722" s="146"/>
      <c r="I722" s="141"/>
      <c r="J722" s="164"/>
      <c r="K722" s="146"/>
      <c r="L722" s="141"/>
      <c r="M722" s="146"/>
      <c r="N722" s="155"/>
      <c r="O722" s="151"/>
      <c r="P722" s="151"/>
      <c r="Q722" s="146"/>
      <c r="R722" s="146"/>
      <c r="S722" s="146"/>
      <c r="T722" s="146"/>
      <c r="U722" s="146"/>
      <c r="V722" s="146"/>
      <c r="W722" s="146"/>
      <c r="X722" s="146"/>
      <c r="Y722" s="174"/>
      <c r="Z722" s="146"/>
      <c r="AA722" s="146"/>
      <c r="AB722" s="146"/>
      <c r="AC722" s="146"/>
      <c r="AD722" s="146"/>
      <c r="AE722" s="146"/>
      <c r="AF722" s="146"/>
      <c r="AG722" s="146"/>
      <c r="AH722" s="146"/>
    </row>
  </sheetData>
  <sheetProtection selectLockedCells="1" autoFilter="0" selectUnlockedCells="1"/>
  <autoFilter ref="A2:AH677" xr:uid="{020C16E7-1648-4D61-AD3B-99A03DA894A3}"/>
  <phoneticPr fontId="11" type="noConversion"/>
  <conditionalFormatting sqref="B670:B677 A3:D4 A6:D12 E669:H673 D674:H722 E3:L12 A13:L662 I669:L722 M669:O672 M673:P722 M3:P662 A663:P667 E668:V668 Q669:W669 Q3:U667 Q670:X722">
    <cfRule type="containsText" dxfId="95" priority="36" operator="containsText" text="#N/D">
      <formula>NOT(ISERROR(SEARCH("#N/D",A3)))</formula>
    </cfRule>
  </conditionalFormatting>
  <conditionalFormatting sqref="B668:C668 X668:AH668">
    <cfRule type="containsText" dxfId="94" priority="333" operator="containsText" text="#N/D">
      <formula>NOT(ISERROR(SEARCH("#N/D",B668)))</formula>
    </cfRule>
  </conditionalFormatting>
  <conditionalFormatting sqref="D2:D673">
    <cfRule type="containsText" dxfId="93" priority="50868" operator="containsText" text="PROXIMO A VENCER">
      <formula>NOT(ISERROR(SEARCH("PROXIMO A VENCER",D2)))</formula>
    </cfRule>
  </conditionalFormatting>
  <conditionalFormatting sqref="P662:P672 I3:I27 K3:K661 D665:D673 D3:D529 E668:H722 D6:L662 E3:L5 I670:K722 I669:M669 M670:M722 M3:P662 D663:P667 I668:P668">
    <cfRule type="containsText" dxfId="92" priority="429" operator="containsText" text="#N/D">
      <formula>NOT(ISERROR(SEARCH("#N/D",D3)))</formula>
    </cfRule>
  </conditionalFormatting>
  <conditionalFormatting sqref="D3:D673">
    <cfRule type="containsText" dxfId="91" priority="50870" operator="containsText" text="PENDIENTE FECHA">
      <formula>NOT(ISERROR(SEARCH("PENDIENTE FECHA",D3)))</formula>
    </cfRule>
    <cfRule type="containsText" dxfId="90" priority="50871" operator="containsText" text="VIGENTE">
      <formula>NOT(ISERROR(SEARCH("VIGENTE",D3)))</formula>
    </cfRule>
    <cfRule type="containsText" dxfId="89" priority="50872" operator="containsText" text="FINALIZADO">
      <formula>NOT(ISERROR(SEARCH("FINALIZADO",D3)))</formula>
    </cfRule>
    <cfRule type="containsText" dxfId="88" priority="50873" operator="containsText" text="FIRMADO">
      <formula>NOT(ISERROR(SEARCH("FIRMADO",D3)))</formula>
    </cfRule>
    <cfRule type="containsText" dxfId="87" priority="50874" operator="containsText" text="EN EJECUCIÓN">
      <formula>NOT(ISERROR(SEARCH("EN EJECUCIÓN",D3)))</formula>
    </cfRule>
  </conditionalFormatting>
  <conditionalFormatting sqref="D5">
    <cfRule type="containsText" dxfId="86" priority="398" operator="containsText" text="PROXIMO A VENCER">
      <formula>NOT(ISERROR(SEARCH("PROXIMO A VENCER",D5)))</formula>
    </cfRule>
    <cfRule type="containsText" dxfId="85" priority="399" operator="containsText" text="PENDIENTE FECHA">
      <formula>NOT(ISERROR(SEARCH("PENDIENTE FECHA",D5)))</formula>
    </cfRule>
    <cfRule type="containsText" dxfId="84" priority="400" operator="containsText" text="VIGENTE">
      <formula>NOT(ISERROR(SEARCH("VIGENTE",D5)))</formula>
    </cfRule>
    <cfRule type="containsText" dxfId="83" priority="401" operator="containsText" text="FINALIZADO">
      <formula>NOT(ISERROR(SEARCH("FINALIZADO",D5)))</formula>
    </cfRule>
    <cfRule type="containsText" dxfId="82" priority="402" operator="containsText" text="FIRMADO">
      <formula>NOT(ISERROR(SEARCH("FIRMADO",D5)))</formula>
    </cfRule>
    <cfRule type="containsText" dxfId="81" priority="403" operator="containsText" text="EN EJECUCIÓN">
      <formula>NOT(ISERROR(SEARCH("EN EJECUCIÓN",D5)))</formula>
    </cfRule>
  </conditionalFormatting>
  <conditionalFormatting sqref="N669:O669">
    <cfRule type="containsText" dxfId="80" priority="323" operator="containsText" text="#N/D">
      <formula>NOT(ISERROR(SEARCH("#N/D",N669)))</formula>
    </cfRule>
  </conditionalFormatting>
  <conditionalFormatting sqref="E669">
    <cfRule type="duplicateValues" dxfId="79" priority="301"/>
    <cfRule type="duplicateValues" dxfId="78" priority="302"/>
    <cfRule type="duplicateValues" dxfId="77" priority="303"/>
    <cfRule type="duplicateValues" dxfId="76" priority="304"/>
    <cfRule type="duplicateValues" dxfId="75" priority="305"/>
    <cfRule type="duplicateValues" dxfId="74" priority="306"/>
    <cfRule type="duplicateValues" dxfId="73" priority="307"/>
    <cfRule type="duplicateValues" dxfId="72" priority="308"/>
    <cfRule type="duplicateValues" dxfId="71" priority="309"/>
    <cfRule type="duplicateValues" dxfId="70" priority="310"/>
    <cfRule type="duplicateValues" dxfId="69" priority="311"/>
    <cfRule type="duplicateValues" dxfId="68" priority="312"/>
    <cfRule type="duplicateValues" dxfId="67" priority="313"/>
    <cfRule type="duplicateValues" dxfId="66" priority="314"/>
    <cfRule type="duplicateValues" dxfId="65" priority="315"/>
    <cfRule type="duplicateValues" dxfId="64" priority="316"/>
    <cfRule type="duplicateValues" dxfId="63" priority="317"/>
  </conditionalFormatting>
  <conditionalFormatting sqref="E670:E722">
    <cfRule type="containsText" dxfId="62" priority="84" operator="containsText" text="PENDIENTE FECHA">
      <formula>NOT(ISERROR(SEARCH("PENDIENTE FECHA",E670)))</formula>
    </cfRule>
    <cfRule type="containsText" dxfId="61" priority="85" operator="containsText" text="VIGENTE">
      <formula>NOT(ISERROR(SEARCH("VIGENTE",E670)))</formula>
    </cfRule>
    <cfRule type="containsText" dxfId="60" priority="86" operator="containsText" text="FINALIZADO">
      <formula>NOT(ISERROR(SEARCH("FINALIZADO",E670)))</formula>
    </cfRule>
    <cfRule type="containsText" dxfId="59" priority="87" operator="containsText" text="FIRMADO">
      <formula>NOT(ISERROR(SEARCH("FIRMADO",E670)))</formula>
    </cfRule>
    <cfRule type="containsText" dxfId="58" priority="88" operator="containsText" text="EN EJECUCIÓN">
      <formula>NOT(ISERROR(SEARCH("EN EJECUCIÓN",E670)))</formula>
    </cfRule>
    <cfRule type="containsText" dxfId="57" priority="90" operator="containsText" text="PROXIMO A VENCER">
      <formula>NOT(ISERROR(SEARCH("PROXIMO A VENCER",E670)))</formula>
    </cfRule>
  </conditionalFormatting>
  <conditionalFormatting sqref="O673:P722 O670:O672">
    <cfRule type="containsText" dxfId="56" priority="89" operator="containsText" text="#N/D">
      <formula>NOT(ISERROR(SEARCH("#N/D",O670)))</formula>
    </cfRule>
  </conditionalFormatting>
  <conditionalFormatting sqref="F3:F667">
    <cfRule type="duplicateValues" dxfId="55" priority="66676"/>
    <cfRule type="duplicateValues" dxfId="54" priority="66677"/>
  </conditionalFormatting>
  <conditionalFormatting sqref="F670:F722">
    <cfRule type="duplicateValues" dxfId="53" priority="67"/>
    <cfRule type="duplicateValues" dxfId="52" priority="68"/>
    <cfRule type="duplicateValues" dxfId="51" priority="69"/>
    <cfRule type="duplicateValues" dxfId="50" priority="70"/>
    <cfRule type="duplicateValues" dxfId="49" priority="71"/>
    <cfRule type="duplicateValues" dxfId="48" priority="72"/>
    <cfRule type="duplicateValues" dxfId="47" priority="73"/>
    <cfRule type="duplicateValues" dxfId="46" priority="74"/>
    <cfRule type="duplicateValues" dxfId="45" priority="75"/>
    <cfRule type="duplicateValues" dxfId="44" priority="76"/>
    <cfRule type="duplicateValues" dxfId="43" priority="77"/>
    <cfRule type="duplicateValues" dxfId="42" priority="78"/>
    <cfRule type="duplicateValues" dxfId="41" priority="79"/>
    <cfRule type="duplicateValues" dxfId="40" priority="80"/>
    <cfRule type="duplicateValues" dxfId="39" priority="81"/>
    <cfRule type="duplicateValues" dxfId="38" priority="82"/>
    <cfRule type="duplicateValues" dxfId="37" priority="83"/>
  </conditionalFormatting>
  <conditionalFormatting sqref="G670:G722">
    <cfRule type="duplicateValues" dxfId="36" priority="65"/>
    <cfRule type="duplicateValues" dxfId="35" priority="66"/>
  </conditionalFormatting>
  <conditionalFormatting sqref="Z670:AH722">
    <cfRule type="containsText" dxfId="34" priority="60" operator="containsText" text="#N/D">
      <formula>NOT(ISERROR(SEARCH("#N/D",Z670)))</formula>
    </cfRule>
  </conditionalFormatting>
  <conditionalFormatting sqref="C669 Y669:AI669">
    <cfRule type="containsText" dxfId="33" priority="294" operator="containsText" text="#N/D">
      <formula>NOT(ISERROR(SEARCH("#N/D",C669)))</formula>
    </cfRule>
  </conditionalFormatting>
  <conditionalFormatting sqref="I649 I651:I652 I655:I656 I659:I660 I663:I664 I666:I667">
    <cfRule type="containsText" dxfId="32" priority="395" operator="containsText" text="#N/D">
      <formula>NOT(ISERROR(SEARCH("#N/D",I649)))</formula>
    </cfRule>
    <cfRule type="containsText" dxfId="31" priority="396" operator="containsText" text="#N/D">
      <formula>NOT(ISERROR(SEARCH("#N/D",I649)))</formula>
    </cfRule>
  </conditionalFormatting>
  <conditionalFormatting sqref="J669">
    <cfRule type="containsText" dxfId="30" priority="297" operator="containsText" text="#N/D">
      <formula>NOT(ISERROR(SEARCH("#N/D",J669)))</formula>
    </cfRule>
    <cfRule type="containsText" dxfId="29" priority="298" operator="containsText" text="#N/D">
      <formula>NOT(ISERROR(SEARCH("#N/D",J669)))</formula>
    </cfRule>
  </conditionalFormatting>
  <conditionalFormatting sqref="L2">
    <cfRule type="duplicateValues" dxfId="28" priority="65129"/>
  </conditionalFormatting>
  <conditionalFormatting sqref="L3:L667">
    <cfRule type="duplicateValues" dxfId="27" priority="66680"/>
    <cfRule type="duplicateValues" dxfId="26" priority="66681"/>
  </conditionalFormatting>
  <conditionalFormatting sqref="L670:L722">
    <cfRule type="containsText" dxfId="25" priority="53" operator="containsText" text="#N/D">
      <formula>NOT(ISERROR(SEARCH("#N/D",L670)))</formula>
    </cfRule>
  </conditionalFormatting>
  <conditionalFormatting sqref="I3:I27 D3:D529 K3:K661 D565:D662 P662:P672 D665:D673 W3:XFD667 A5:C5 B552:B662">
    <cfRule type="containsText" dxfId="24" priority="431" operator="containsText" text="#N/D">
      <formula>NOT(ISERROR(SEARCH("#N/D",A3)))</formula>
    </cfRule>
  </conditionalFormatting>
  <conditionalFormatting sqref="N670:N722">
    <cfRule type="containsText" dxfId="23" priority="19" operator="containsText" text="#N/D">
      <formula>NOT(ISERROR(SEARCH("#N/D",N670)))</formula>
    </cfRule>
  </conditionalFormatting>
  <conditionalFormatting sqref="P669:P672">
    <cfRule type="containsText" dxfId="22" priority="236" operator="containsText" text="#N/D">
      <formula>NOT(ISERROR(SEARCH("#N/D",P669)))</formula>
    </cfRule>
    <cfRule type="containsText" dxfId="21" priority="237" operator="containsText" text="#N/D">
      <formula>NOT(ISERROR(SEARCH("#N/D",P669)))</formula>
    </cfRule>
  </conditionalFormatting>
  <conditionalFormatting sqref="Q2">
    <cfRule type="containsText" dxfId="20" priority="50672" operator="containsText" text="CANCELADO">
      <formula>NOT(ISERROR(SEARCH("CANCELADO",Q2)))</formula>
    </cfRule>
    <cfRule type="containsText" dxfId="19" priority="50674" operator="containsText" text="SUSPENDIDO">
      <formula>NOT(ISERROR(SEARCH("SUSPENDIDO",Q2)))</formula>
    </cfRule>
    <cfRule type="containsText" dxfId="18" priority="50675" operator="containsText" text="EN EJECUCIÓN">
      <formula>NOT(ISERROR(SEARCH("EN EJECUCIÓN",Q2)))</formula>
    </cfRule>
    <cfRule type="containsText" dxfId="17" priority="50676" operator="containsText" text="TERMINACIÓN ANTICIPADA">
      <formula>NOT(ISERROR(SEARCH("TERMINACIÓN ANTICIPADA",Q2)))</formula>
    </cfRule>
    <cfRule type="containsText" dxfId="16" priority="50798" operator="containsText" text="ANULADO">
      <formula>NOT(ISERROR(SEARCH("ANULADO",Q2)))</formula>
    </cfRule>
    <cfRule type="containsText" dxfId="15" priority="50799" operator="containsText" text="DESIERTO">
      <formula>NOT(ISERROR(SEARCH("DESIERTO",Q2)))</formula>
    </cfRule>
  </conditionalFormatting>
  <conditionalFormatting sqref="AI670:AJ670">
    <cfRule type="containsText" dxfId="14" priority="130" operator="containsText" text="#N/D">
      <formula>NOT(ISERROR(SEARCH("#N/D",AI670)))</formula>
    </cfRule>
  </conditionalFormatting>
  <hyperlinks>
    <hyperlink ref="V509" r:id="rId1" xr:uid="{2C7DE980-7921-4411-BBB9-6704E18EC6AC}"/>
    <hyperlink ref="V390" r:id="rId2" xr:uid="{D0067DBD-E4FE-4784-8763-809D190BF995}"/>
    <hyperlink ref="V616" r:id="rId3" xr:uid="{5275727E-9FCF-46C0-BE53-C8C78BA04CEF}"/>
    <hyperlink ref="H662" r:id="rId4" xr:uid="{FF61C3EA-8893-47D4-9492-1A0A60AA6110}"/>
    <hyperlink ref="H663" r:id="rId5" xr:uid="{34E42C05-795D-4CA9-A598-B981B92136CC}"/>
    <hyperlink ref="H669" r:id="rId6" xr:uid="{F9DCD7FB-86F4-44F9-9E10-2E3B6604957D}"/>
    <hyperlink ref="H668" r:id="rId7" xr:uid="{B12EBE3F-C69A-493C-AA3B-C55AD1167F37}"/>
    <hyperlink ref="H670" r:id="rId8" xr:uid="{F4469E2C-5A69-43E7-9965-9B10C1FCFFC9}"/>
    <hyperlink ref="H671" r:id="rId9" xr:uid="{E35EDE9B-B23D-4BF4-85D7-B97C7207F103}"/>
    <hyperlink ref="H672" r:id="rId10" xr:uid="{815DCF10-01B7-4D86-B9DF-63847EF73F91}"/>
    <hyperlink ref="H673" r:id="rId11" xr:uid="{A00EB01D-E012-4193-A95F-D4356B301784}"/>
  </hyperlinks>
  <pageMargins left="0.7" right="0.7" top="0.75" bottom="0.75" header="0.3" footer="0.3"/>
  <pageSetup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4789-22A5-4E22-BE6D-DA80A9278AA0}">
  <dimension ref="A1:B663"/>
  <sheetViews>
    <sheetView topLeftCell="A16" workbookViewId="0">
      <selection activeCell="D660" sqref="D660"/>
    </sheetView>
  </sheetViews>
  <sheetFormatPr defaultColWidth="11.42578125" defaultRowHeight="14.45"/>
  <sheetData>
    <row r="1" spans="1:2">
      <c r="A1" t="s">
        <v>128</v>
      </c>
      <c r="B1">
        <v>144866</v>
      </c>
    </row>
    <row r="2" spans="1:2">
      <c r="A2" t="s">
        <v>157</v>
      </c>
      <c r="B2">
        <v>145104</v>
      </c>
    </row>
    <row r="3" spans="1:2">
      <c r="A3" t="s">
        <v>179</v>
      </c>
      <c r="B3">
        <v>144874</v>
      </c>
    </row>
    <row r="4" spans="1:2">
      <c r="A4" t="s">
        <v>196</v>
      </c>
      <c r="B4">
        <v>144883</v>
      </c>
    </row>
    <row r="5" spans="1:2">
      <c r="A5" t="s">
        <v>211</v>
      </c>
      <c r="B5">
        <v>144898</v>
      </c>
    </row>
    <row r="6" spans="1:2">
      <c r="A6" t="s">
        <v>228</v>
      </c>
      <c r="B6">
        <v>144898</v>
      </c>
    </row>
    <row r="7" spans="1:2">
      <c r="A7" t="s">
        <v>238</v>
      </c>
      <c r="B7">
        <v>144898</v>
      </c>
    </row>
    <row r="8" spans="1:2">
      <c r="A8" t="s">
        <v>249</v>
      </c>
      <c r="B8">
        <v>144899</v>
      </c>
    </row>
    <row r="9" spans="1:2">
      <c r="A9" t="s">
        <v>264</v>
      </c>
      <c r="B9">
        <v>144899</v>
      </c>
    </row>
    <row r="10" spans="1:2">
      <c r="A10" t="s">
        <v>279</v>
      </c>
      <c r="B10">
        <v>144899</v>
      </c>
    </row>
    <row r="11" spans="1:2">
      <c r="A11" t="s">
        <v>295</v>
      </c>
      <c r="B11">
        <v>144899</v>
      </c>
    </row>
    <row r="12" spans="1:2">
      <c r="A12" t="s">
        <v>308</v>
      </c>
      <c r="B12">
        <v>144899</v>
      </c>
    </row>
    <row r="13" spans="1:2">
      <c r="A13" t="s">
        <v>317</v>
      </c>
      <c r="B13">
        <v>144899</v>
      </c>
    </row>
    <row r="14" spans="1:2">
      <c r="A14" t="s">
        <v>327</v>
      </c>
      <c r="B14">
        <v>144899</v>
      </c>
    </row>
    <row r="15" spans="1:2">
      <c r="A15" t="s">
        <v>336</v>
      </c>
      <c r="B15">
        <v>144899</v>
      </c>
    </row>
    <row r="16" spans="1:2">
      <c r="A16" t="s">
        <v>347</v>
      </c>
      <c r="B16">
        <v>144899</v>
      </c>
    </row>
    <row r="17" spans="1:2">
      <c r="A17" t="s">
        <v>356</v>
      </c>
      <c r="B17">
        <v>144899</v>
      </c>
    </row>
    <row r="18" spans="1:2">
      <c r="A18" t="s">
        <v>366</v>
      </c>
      <c r="B18">
        <v>144899</v>
      </c>
    </row>
    <row r="19" spans="1:2">
      <c r="A19" t="s">
        <v>376</v>
      </c>
      <c r="B19">
        <v>145021</v>
      </c>
    </row>
    <row r="20" spans="1:2">
      <c r="A20" t="s">
        <v>391</v>
      </c>
      <c r="B20">
        <v>145029</v>
      </c>
    </row>
    <row r="21" spans="1:2">
      <c r="A21" t="s">
        <v>405</v>
      </c>
      <c r="B21">
        <v>145029</v>
      </c>
    </row>
    <row r="22" spans="1:2">
      <c r="A22" t="s">
        <v>413</v>
      </c>
      <c r="B22">
        <v>145029</v>
      </c>
    </row>
    <row r="23" spans="1:2">
      <c r="A23" t="s">
        <v>422</v>
      </c>
      <c r="B23">
        <v>145029</v>
      </c>
    </row>
    <row r="24" spans="1:2">
      <c r="A24" t="s">
        <v>431</v>
      </c>
      <c r="B24">
        <v>145029</v>
      </c>
    </row>
    <row r="25" spans="1:2">
      <c r="A25" t="s">
        <v>440</v>
      </c>
      <c r="B25">
        <v>145036</v>
      </c>
    </row>
    <row r="26" spans="1:2">
      <c r="A26" t="s">
        <v>456</v>
      </c>
      <c r="B26">
        <v>145036</v>
      </c>
    </row>
    <row r="27" spans="1:2">
      <c r="A27" t="s">
        <v>467</v>
      </c>
      <c r="B27">
        <v>145036</v>
      </c>
    </row>
    <row r="28" spans="1:2">
      <c r="A28" t="s">
        <v>478</v>
      </c>
      <c r="B28">
        <v>145036</v>
      </c>
    </row>
    <row r="29" spans="1:2">
      <c r="A29" t="s">
        <v>490</v>
      </c>
      <c r="B29">
        <v>151815</v>
      </c>
    </row>
    <row r="30" spans="1:2">
      <c r="A30" t="s">
        <v>505</v>
      </c>
      <c r="B30">
        <v>145041</v>
      </c>
    </row>
    <row r="31" spans="1:2">
      <c r="A31" t="s">
        <v>519</v>
      </c>
      <c r="B31">
        <v>145047</v>
      </c>
    </row>
    <row r="32" spans="1:2">
      <c r="A32" t="s">
        <v>531</v>
      </c>
      <c r="B32">
        <v>145047</v>
      </c>
    </row>
    <row r="33" spans="1:2">
      <c r="A33" t="s">
        <v>540</v>
      </c>
      <c r="B33">
        <v>145544</v>
      </c>
    </row>
    <row r="34" spans="1:2">
      <c r="A34" t="s">
        <v>554</v>
      </c>
      <c r="B34">
        <v>145577</v>
      </c>
    </row>
    <row r="35" spans="1:2">
      <c r="A35" t="s">
        <v>568</v>
      </c>
      <c r="B35">
        <v>145593</v>
      </c>
    </row>
    <row r="36" spans="1:2">
      <c r="A36" t="s">
        <v>581</v>
      </c>
      <c r="B36">
        <v>145623</v>
      </c>
    </row>
    <row r="37" spans="1:2">
      <c r="A37" t="s">
        <v>596</v>
      </c>
      <c r="B37">
        <v>145638</v>
      </c>
    </row>
    <row r="38" spans="1:2">
      <c r="A38" t="s">
        <v>610</v>
      </c>
      <c r="B38">
        <v>145654</v>
      </c>
    </row>
    <row r="39" spans="1:2">
      <c r="A39" t="s">
        <v>624</v>
      </c>
      <c r="B39">
        <v>145654</v>
      </c>
    </row>
    <row r="40" spans="1:2">
      <c r="A40" t="s">
        <v>633</v>
      </c>
      <c r="B40">
        <v>145675</v>
      </c>
    </row>
    <row r="41" spans="1:2">
      <c r="A41" t="s">
        <v>647</v>
      </c>
      <c r="B41">
        <v>144831</v>
      </c>
    </row>
    <row r="42" spans="1:2">
      <c r="A42" t="s">
        <v>663</v>
      </c>
      <c r="B42">
        <v>144831</v>
      </c>
    </row>
    <row r="43" spans="1:2">
      <c r="A43" t="s">
        <v>672</v>
      </c>
      <c r="B43">
        <v>144831</v>
      </c>
    </row>
    <row r="44" spans="1:2">
      <c r="A44" t="s">
        <v>682</v>
      </c>
      <c r="B44">
        <v>144833</v>
      </c>
    </row>
    <row r="45" spans="1:2">
      <c r="A45" t="s">
        <v>696</v>
      </c>
      <c r="B45">
        <v>144841</v>
      </c>
    </row>
    <row r="46" spans="1:2">
      <c r="A46" t="s">
        <v>711</v>
      </c>
      <c r="B46">
        <v>144843</v>
      </c>
    </row>
    <row r="47" spans="1:2">
      <c r="A47" t="s">
        <v>724</v>
      </c>
      <c r="B47">
        <v>144850</v>
      </c>
    </row>
    <row r="48" spans="1:2">
      <c r="A48" t="s">
        <v>736</v>
      </c>
      <c r="B48">
        <v>144869</v>
      </c>
    </row>
    <row r="49" spans="1:2">
      <c r="A49" t="s">
        <v>750</v>
      </c>
      <c r="B49">
        <v>144872</v>
      </c>
    </row>
    <row r="50" spans="1:2">
      <c r="A50" t="s">
        <v>762</v>
      </c>
      <c r="B50">
        <v>144872</v>
      </c>
    </row>
    <row r="51" spans="1:2">
      <c r="A51" t="s">
        <v>770</v>
      </c>
      <c r="B51">
        <v>144872</v>
      </c>
    </row>
    <row r="52" spans="1:2">
      <c r="A52" t="s">
        <v>781</v>
      </c>
      <c r="B52">
        <v>144872</v>
      </c>
    </row>
    <row r="53" spans="1:2">
      <c r="A53" t="s">
        <v>789</v>
      </c>
      <c r="B53">
        <v>144872</v>
      </c>
    </row>
    <row r="54" spans="1:2">
      <c r="A54" t="s">
        <v>797</v>
      </c>
      <c r="B54">
        <v>144872</v>
      </c>
    </row>
    <row r="55" spans="1:2">
      <c r="A55" t="s">
        <v>807</v>
      </c>
      <c r="B55">
        <v>144872</v>
      </c>
    </row>
    <row r="56" spans="1:2">
      <c r="A56" t="s">
        <v>815</v>
      </c>
      <c r="B56">
        <v>144872</v>
      </c>
    </row>
    <row r="57" spans="1:2">
      <c r="A57" t="s">
        <v>825</v>
      </c>
      <c r="B57">
        <v>145101</v>
      </c>
    </row>
    <row r="58" spans="1:2">
      <c r="A58" t="s">
        <v>839</v>
      </c>
      <c r="B58">
        <v>145108</v>
      </c>
    </row>
    <row r="59" spans="1:2">
      <c r="A59" t="s">
        <v>855</v>
      </c>
      <c r="B59">
        <v>145381</v>
      </c>
    </row>
    <row r="60" spans="1:2">
      <c r="A60" t="s">
        <v>871</v>
      </c>
      <c r="B60">
        <v>145200</v>
      </c>
    </row>
    <row r="61" spans="1:2">
      <c r="A61" t="s">
        <v>885</v>
      </c>
      <c r="B61">
        <v>145457</v>
      </c>
    </row>
    <row r="62" spans="1:2">
      <c r="A62" t="s">
        <v>902</v>
      </c>
      <c r="B62">
        <v>145554</v>
      </c>
    </row>
    <row r="63" spans="1:2">
      <c r="A63" t="s">
        <v>917</v>
      </c>
      <c r="B63">
        <v>145537</v>
      </c>
    </row>
    <row r="64" spans="1:2">
      <c r="A64" t="s">
        <v>936</v>
      </c>
      <c r="B64">
        <v>145538</v>
      </c>
    </row>
    <row r="65" spans="1:2">
      <c r="A65" t="s">
        <v>950</v>
      </c>
      <c r="B65">
        <v>145538</v>
      </c>
    </row>
    <row r="66" spans="1:2">
      <c r="A66" t="s">
        <v>961</v>
      </c>
      <c r="B66">
        <v>145527</v>
      </c>
    </row>
    <row r="67" spans="1:2">
      <c r="A67" t="s">
        <v>975</v>
      </c>
      <c r="B67">
        <v>145523</v>
      </c>
    </row>
    <row r="68" spans="1:2">
      <c r="A68" t="s">
        <v>994</v>
      </c>
      <c r="B68">
        <v>145308</v>
      </c>
    </row>
    <row r="69" spans="1:2">
      <c r="A69" t="s">
        <v>1006</v>
      </c>
      <c r="B69">
        <v>145308</v>
      </c>
    </row>
    <row r="70" spans="1:2">
      <c r="A70" t="s">
        <v>1015</v>
      </c>
      <c r="B70">
        <v>145308</v>
      </c>
    </row>
    <row r="71" spans="1:2">
      <c r="A71" t="s">
        <v>1025</v>
      </c>
      <c r="B71">
        <v>145249</v>
      </c>
    </row>
    <row r="72" spans="1:2">
      <c r="A72" t="s">
        <v>1040</v>
      </c>
      <c r="B72">
        <v>144836</v>
      </c>
    </row>
    <row r="73" spans="1:2">
      <c r="A73" t="s">
        <v>1057</v>
      </c>
      <c r="B73">
        <v>144879</v>
      </c>
    </row>
    <row r="74" spans="1:2">
      <c r="A74" t="s">
        <v>1073</v>
      </c>
      <c r="B74">
        <v>144888</v>
      </c>
    </row>
    <row r="75" spans="1:2">
      <c r="A75" t="s">
        <v>1086</v>
      </c>
      <c r="B75">
        <v>145245</v>
      </c>
    </row>
    <row r="76" spans="1:2">
      <c r="A76" t="s">
        <v>1100</v>
      </c>
      <c r="B76">
        <v>145251</v>
      </c>
    </row>
    <row r="77" spans="1:2">
      <c r="A77" t="s">
        <v>1115</v>
      </c>
      <c r="B77">
        <v>145318</v>
      </c>
    </row>
    <row r="78" spans="1:2">
      <c r="A78" t="s">
        <v>1128</v>
      </c>
      <c r="B78">
        <v>145318</v>
      </c>
    </row>
    <row r="79" spans="1:2">
      <c r="A79" t="s">
        <v>1138</v>
      </c>
      <c r="B79">
        <v>145318</v>
      </c>
    </row>
    <row r="80" spans="1:2">
      <c r="A80" t="s">
        <v>1149</v>
      </c>
      <c r="B80">
        <v>145402</v>
      </c>
    </row>
    <row r="81" spans="1:2">
      <c r="A81" t="s">
        <v>1162</v>
      </c>
      <c r="B81">
        <v>145402</v>
      </c>
    </row>
    <row r="82" spans="1:2">
      <c r="A82" t="s">
        <v>1171</v>
      </c>
      <c r="B82">
        <v>145402</v>
      </c>
    </row>
    <row r="83" spans="1:2">
      <c r="A83" t="s">
        <v>1182</v>
      </c>
      <c r="B83">
        <v>145410</v>
      </c>
    </row>
    <row r="84" spans="1:2">
      <c r="A84" t="s">
        <v>1196</v>
      </c>
      <c r="B84">
        <v>145410</v>
      </c>
    </row>
    <row r="85" spans="1:2">
      <c r="A85" t="s">
        <v>1207</v>
      </c>
      <c r="B85">
        <v>145410</v>
      </c>
    </row>
    <row r="86" spans="1:2">
      <c r="A86" t="s">
        <v>1217</v>
      </c>
      <c r="B86">
        <v>145410</v>
      </c>
    </row>
    <row r="87" spans="1:2">
      <c r="A87" t="s">
        <v>1226</v>
      </c>
      <c r="B87">
        <v>145410</v>
      </c>
    </row>
    <row r="88" spans="1:2">
      <c r="A88" t="s">
        <v>1235</v>
      </c>
      <c r="B88">
        <v>145410</v>
      </c>
    </row>
    <row r="89" spans="1:2">
      <c r="A89" t="s">
        <v>1244</v>
      </c>
      <c r="B89">
        <v>145410</v>
      </c>
    </row>
    <row r="90" spans="1:2">
      <c r="A90" t="s">
        <v>1254</v>
      </c>
      <c r="B90">
        <v>145410</v>
      </c>
    </row>
    <row r="91" spans="1:2">
      <c r="A91" t="s">
        <v>1264</v>
      </c>
      <c r="B91">
        <v>145410</v>
      </c>
    </row>
    <row r="92" spans="1:2">
      <c r="A92" t="s">
        <v>1280</v>
      </c>
      <c r="B92">
        <v>145410</v>
      </c>
    </row>
    <row r="93" spans="1:2">
      <c r="A93" t="s">
        <v>1289</v>
      </c>
      <c r="B93">
        <v>145410</v>
      </c>
    </row>
    <row r="94" spans="1:2">
      <c r="A94" t="s">
        <v>1298</v>
      </c>
      <c r="B94">
        <v>145410</v>
      </c>
    </row>
    <row r="95" spans="1:2">
      <c r="A95" t="s">
        <v>1307</v>
      </c>
      <c r="B95">
        <v>145423</v>
      </c>
    </row>
    <row r="96" spans="1:2">
      <c r="A96" t="s">
        <v>1321</v>
      </c>
      <c r="B96">
        <v>145434</v>
      </c>
    </row>
    <row r="97" spans="1:2">
      <c r="A97" t="s">
        <v>1334</v>
      </c>
      <c r="B97">
        <v>150310</v>
      </c>
    </row>
    <row r="98" spans="1:2">
      <c r="A98" t="s">
        <v>1351</v>
      </c>
      <c r="B98">
        <v>147113</v>
      </c>
    </row>
    <row r="99" spans="1:2">
      <c r="A99" t="s">
        <v>1367</v>
      </c>
      <c r="B99">
        <v>147128</v>
      </c>
    </row>
    <row r="100" spans="1:2">
      <c r="A100" t="s">
        <v>1384</v>
      </c>
      <c r="B100">
        <v>147136</v>
      </c>
    </row>
    <row r="101" spans="1:2">
      <c r="A101" t="s">
        <v>1398</v>
      </c>
      <c r="B101">
        <v>147144</v>
      </c>
    </row>
    <row r="102" spans="1:2">
      <c r="A102" t="s">
        <v>1411</v>
      </c>
      <c r="B102">
        <v>147163</v>
      </c>
    </row>
    <row r="103" spans="1:2">
      <c r="A103" t="s">
        <v>1424</v>
      </c>
      <c r="B103">
        <v>147168</v>
      </c>
    </row>
    <row r="104" spans="1:2">
      <c r="A104" t="s">
        <v>1437</v>
      </c>
      <c r="B104">
        <v>147171</v>
      </c>
    </row>
    <row r="105" spans="1:2">
      <c r="A105" t="s">
        <v>1455</v>
      </c>
      <c r="B105">
        <v>147180</v>
      </c>
    </row>
    <row r="106" spans="1:2">
      <c r="A106" t="s">
        <v>1471</v>
      </c>
      <c r="B106">
        <v>147193</v>
      </c>
    </row>
    <row r="107" spans="1:2">
      <c r="A107" t="s">
        <v>1485</v>
      </c>
      <c r="B107">
        <v>147205</v>
      </c>
    </row>
    <row r="108" spans="1:2">
      <c r="A108" t="s">
        <v>1499</v>
      </c>
      <c r="B108">
        <v>147262</v>
      </c>
    </row>
    <row r="109" spans="1:2">
      <c r="A109" t="s">
        <v>1512</v>
      </c>
      <c r="B109">
        <v>147266</v>
      </c>
    </row>
    <row r="110" spans="1:2">
      <c r="A110" t="s">
        <v>1525</v>
      </c>
      <c r="B110">
        <v>147271</v>
      </c>
    </row>
    <row r="111" spans="1:2">
      <c r="A111" t="s">
        <v>1538</v>
      </c>
      <c r="B111">
        <v>147271</v>
      </c>
    </row>
    <row r="112" spans="1:2">
      <c r="A112" t="s">
        <v>1547</v>
      </c>
      <c r="B112">
        <v>147295</v>
      </c>
    </row>
    <row r="113" spans="1:2">
      <c r="A113" t="s">
        <v>1560</v>
      </c>
      <c r="B113">
        <v>147166</v>
      </c>
    </row>
    <row r="114" spans="1:2">
      <c r="A114" t="s">
        <v>1574</v>
      </c>
      <c r="B114">
        <v>147177</v>
      </c>
    </row>
    <row r="115" spans="1:2">
      <c r="A115" t="s">
        <v>1588</v>
      </c>
      <c r="B115">
        <v>147195</v>
      </c>
    </row>
    <row r="116" spans="1:2">
      <c r="A116" t="s">
        <v>1602</v>
      </c>
      <c r="B116">
        <v>147199</v>
      </c>
    </row>
    <row r="117" spans="1:2">
      <c r="A117" t="s">
        <v>1615</v>
      </c>
      <c r="B117">
        <v>144781</v>
      </c>
    </row>
    <row r="118" spans="1:2">
      <c r="A118" t="s">
        <v>1633</v>
      </c>
      <c r="B118">
        <v>144781</v>
      </c>
    </row>
    <row r="119" spans="1:2">
      <c r="A119" t="s">
        <v>1642</v>
      </c>
      <c r="B119">
        <v>144804</v>
      </c>
    </row>
    <row r="120" spans="1:2">
      <c r="A120" t="s">
        <v>1655</v>
      </c>
      <c r="B120">
        <v>144804</v>
      </c>
    </row>
    <row r="121" spans="1:2">
      <c r="A121" t="s">
        <v>1665</v>
      </c>
      <c r="B121">
        <v>145143</v>
      </c>
    </row>
    <row r="122" spans="1:2">
      <c r="A122" t="s">
        <v>1679</v>
      </c>
      <c r="B122">
        <v>144880</v>
      </c>
    </row>
    <row r="123" spans="1:2">
      <c r="A123" t="s">
        <v>1693</v>
      </c>
      <c r="B123">
        <v>144995</v>
      </c>
    </row>
    <row r="124" spans="1:2">
      <c r="A124" t="s">
        <v>1707</v>
      </c>
      <c r="B124">
        <v>144995</v>
      </c>
    </row>
    <row r="125" spans="1:2">
      <c r="A125" t="s">
        <v>1716</v>
      </c>
      <c r="B125">
        <v>144995</v>
      </c>
    </row>
    <row r="126" spans="1:2">
      <c r="A126" t="s">
        <v>1726</v>
      </c>
      <c r="B126">
        <v>145221</v>
      </c>
    </row>
    <row r="127" spans="1:2">
      <c r="A127" t="s">
        <v>1740</v>
      </c>
      <c r="B127">
        <v>145242</v>
      </c>
    </row>
    <row r="128" spans="1:2">
      <c r="A128" t="s">
        <v>1753</v>
      </c>
      <c r="B128">
        <v>145017</v>
      </c>
    </row>
    <row r="129" spans="1:2">
      <c r="A129" t="s">
        <v>1767</v>
      </c>
      <c r="B129">
        <v>145145</v>
      </c>
    </row>
    <row r="130" spans="1:2">
      <c r="A130" t="s">
        <v>1781</v>
      </c>
      <c r="B130">
        <v>144887</v>
      </c>
    </row>
    <row r="131" spans="1:2">
      <c r="A131" t="s">
        <v>1798</v>
      </c>
      <c r="B131">
        <v>144902</v>
      </c>
    </row>
    <row r="132" spans="1:2">
      <c r="A132" t="s">
        <v>1810</v>
      </c>
      <c r="B132">
        <v>144902</v>
      </c>
    </row>
    <row r="133" spans="1:2">
      <c r="A133" t="s">
        <v>1819</v>
      </c>
      <c r="B133">
        <v>144902</v>
      </c>
    </row>
    <row r="134" spans="1:2">
      <c r="A134" t="s">
        <v>1830</v>
      </c>
      <c r="B134">
        <v>144910</v>
      </c>
    </row>
    <row r="135" spans="1:2">
      <c r="A135" t="s">
        <v>1843</v>
      </c>
      <c r="B135">
        <v>144910</v>
      </c>
    </row>
    <row r="136" spans="1:2">
      <c r="A136" t="s">
        <v>1853</v>
      </c>
      <c r="B136">
        <v>146374</v>
      </c>
    </row>
    <row r="137" spans="1:2">
      <c r="A137" t="s">
        <v>1871</v>
      </c>
      <c r="B137">
        <v>146374</v>
      </c>
    </row>
    <row r="138" spans="1:2">
      <c r="A138" t="s">
        <v>1881</v>
      </c>
      <c r="B138">
        <v>146412</v>
      </c>
    </row>
    <row r="139" spans="1:2">
      <c r="A139" t="s">
        <v>1894</v>
      </c>
      <c r="B139">
        <v>146449</v>
      </c>
    </row>
    <row r="140" spans="1:2">
      <c r="A140" t="s">
        <v>1909</v>
      </c>
      <c r="B140">
        <v>146449</v>
      </c>
    </row>
    <row r="141" spans="1:2">
      <c r="A141" t="s">
        <v>1918</v>
      </c>
      <c r="B141">
        <v>146461</v>
      </c>
    </row>
    <row r="142" spans="1:2">
      <c r="A142" t="s">
        <v>1933</v>
      </c>
      <c r="B142">
        <v>146476</v>
      </c>
    </row>
    <row r="143" spans="1:2">
      <c r="A143" t="s">
        <v>1948</v>
      </c>
      <c r="B143">
        <v>146574</v>
      </c>
    </row>
    <row r="144" spans="1:2">
      <c r="A144" t="s">
        <v>1962</v>
      </c>
      <c r="B144">
        <v>146575</v>
      </c>
    </row>
    <row r="145" spans="1:2">
      <c r="A145" t="s">
        <v>1977</v>
      </c>
      <c r="B145">
        <v>147142</v>
      </c>
    </row>
    <row r="146" spans="1:2">
      <c r="A146" t="s">
        <v>1990</v>
      </c>
      <c r="B146">
        <v>147142</v>
      </c>
    </row>
    <row r="147" spans="1:2">
      <c r="A147" t="s">
        <v>1999</v>
      </c>
      <c r="B147">
        <v>147155</v>
      </c>
    </row>
    <row r="148" spans="1:2">
      <c r="A148" t="s">
        <v>2015</v>
      </c>
      <c r="B148">
        <v>147293</v>
      </c>
    </row>
    <row r="149" spans="1:2">
      <c r="A149" t="s">
        <v>2029</v>
      </c>
      <c r="B149">
        <v>147186</v>
      </c>
    </row>
    <row r="150" spans="1:2">
      <c r="A150" t="s">
        <v>2041</v>
      </c>
      <c r="B150">
        <v>147186</v>
      </c>
    </row>
    <row r="151" spans="1:2">
      <c r="A151" t="s">
        <v>2049</v>
      </c>
      <c r="B151">
        <v>147186</v>
      </c>
    </row>
    <row r="152" spans="1:2">
      <c r="A152" t="s">
        <v>2058</v>
      </c>
      <c r="B152">
        <v>147186</v>
      </c>
    </row>
    <row r="153" spans="1:2">
      <c r="A153" t="s">
        <v>2067</v>
      </c>
      <c r="B153">
        <v>147186</v>
      </c>
    </row>
    <row r="154" spans="1:2">
      <c r="A154" t="s">
        <v>2077</v>
      </c>
      <c r="B154">
        <v>147202</v>
      </c>
    </row>
    <row r="155" spans="1:2">
      <c r="A155" t="s">
        <v>2091</v>
      </c>
      <c r="B155">
        <v>147160</v>
      </c>
    </row>
    <row r="156" spans="1:2">
      <c r="A156" t="s">
        <v>2105</v>
      </c>
      <c r="B156">
        <v>147160</v>
      </c>
    </row>
    <row r="157" spans="1:2">
      <c r="A157" t="s">
        <v>2114</v>
      </c>
      <c r="B157">
        <v>147160</v>
      </c>
    </row>
    <row r="158" spans="1:2">
      <c r="A158" t="s">
        <v>2122</v>
      </c>
      <c r="B158">
        <v>147160</v>
      </c>
    </row>
    <row r="159" spans="1:2">
      <c r="A159" t="s">
        <v>2131</v>
      </c>
      <c r="B159">
        <v>147160</v>
      </c>
    </row>
    <row r="160" spans="1:2">
      <c r="A160" t="s">
        <v>2140</v>
      </c>
      <c r="B160">
        <v>147160</v>
      </c>
    </row>
    <row r="161" spans="1:2">
      <c r="A161" t="s">
        <v>2149</v>
      </c>
      <c r="B161">
        <v>147162</v>
      </c>
    </row>
    <row r="162" spans="1:2">
      <c r="A162" t="s">
        <v>2162</v>
      </c>
      <c r="B162">
        <v>147179</v>
      </c>
    </row>
    <row r="163" spans="1:2">
      <c r="A163" t="s">
        <v>2173</v>
      </c>
      <c r="B163">
        <v>145499</v>
      </c>
    </row>
    <row r="164" spans="1:2">
      <c r="A164" t="s">
        <v>2189</v>
      </c>
      <c r="B164">
        <v>145499</v>
      </c>
    </row>
    <row r="165" spans="1:2">
      <c r="A165" t="s">
        <v>2200</v>
      </c>
      <c r="B165">
        <v>145499</v>
      </c>
    </row>
    <row r="166" spans="1:2">
      <c r="A166" t="s">
        <v>2212</v>
      </c>
      <c r="B166">
        <v>145499</v>
      </c>
    </row>
    <row r="167" spans="1:2">
      <c r="A167" t="s">
        <v>2226</v>
      </c>
      <c r="B167">
        <v>145499</v>
      </c>
    </row>
    <row r="168" spans="1:2">
      <c r="A168" t="s">
        <v>2239</v>
      </c>
      <c r="B168">
        <v>145499</v>
      </c>
    </row>
    <row r="169" spans="1:2">
      <c r="A169" t="s">
        <v>2248</v>
      </c>
      <c r="B169">
        <v>145499</v>
      </c>
    </row>
    <row r="170" spans="1:2">
      <c r="A170" t="s">
        <v>2257</v>
      </c>
      <c r="B170">
        <v>145499</v>
      </c>
    </row>
    <row r="171" spans="1:2">
      <c r="A171" t="s">
        <v>2268</v>
      </c>
      <c r="B171">
        <v>145499</v>
      </c>
    </row>
    <row r="172" spans="1:2">
      <c r="A172" t="s">
        <v>2277</v>
      </c>
      <c r="B172">
        <v>145499</v>
      </c>
    </row>
    <row r="173" spans="1:2">
      <c r="A173" t="s">
        <v>2286</v>
      </c>
      <c r="B173">
        <v>145499</v>
      </c>
    </row>
    <row r="174" spans="1:2">
      <c r="A174" t="s">
        <v>2298</v>
      </c>
      <c r="B174">
        <v>145499</v>
      </c>
    </row>
    <row r="175" spans="1:2">
      <c r="A175" t="s">
        <v>2307</v>
      </c>
      <c r="B175">
        <v>145510</v>
      </c>
    </row>
    <row r="176" spans="1:2">
      <c r="A176" t="s">
        <v>2322</v>
      </c>
      <c r="B176">
        <v>145515</v>
      </c>
    </row>
    <row r="177" spans="1:2">
      <c r="A177" t="s">
        <v>2336</v>
      </c>
      <c r="B177">
        <v>145515</v>
      </c>
    </row>
    <row r="178" spans="1:2">
      <c r="A178" t="s">
        <v>2346</v>
      </c>
      <c r="B178">
        <v>145515</v>
      </c>
    </row>
    <row r="179" spans="1:2">
      <c r="A179" t="s">
        <v>2354</v>
      </c>
      <c r="B179">
        <v>145515</v>
      </c>
    </row>
    <row r="180" spans="1:2">
      <c r="A180" t="s">
        <v>2362</v>
      </c>
      <c r="B180">
        <v>145515</v>
      </c>
    </row>
    <row r="181" spans="1:2">
      <c r="A181" t="s">
        <v>2370</v>
      </c>
      <c r="B181">
        <v>145515</v>
      </c>
    </row>
    <row r="182" spans="1:2">
      <c r="A182" t="s">
        <v>2378</v>
      </c>
      <c r="B182">
        <v>145515</v>
      </c>
    </row>
    <row r="183" spans="1:2">
      <c r="A183" t="s">
        <v>2386</v>
      </c>
      <c r="B183">
        <v>145515</v>
      </c>
    </row>
    <row r="184" spans="1:2">
      <c r="A184" t="s">
        <v>2394</v>
      </c>
      <c r="B184">
        <v>145515</v>
      </c>
    </row>
    <row r="185" spans="1:2">
      <c r="A185" t="s">
        <v>2403</v>
      </c>
      <c r="B185">
        <v>145515</v>
      </c>
    </row>
    <row r="186" spans="1:2">
      <c r="A186" t="s">
        <v>2412</v>
      </c>
      <c r="B186">
        <v>145515</v>
      </c>
    </row>
    <row r="187" spans="1:2">
      <c r="A187" t="s">
        <v>2421</v>
      </c>
      <c r="B187">
        <v>145515</v>
      </c>
    </row>
    <row r="188" spans="1:2">
      <c r="A188" t="s">
        <v>2431</v>
      </c>
      <c r="B188">
        <v>145515</v>
      </c>
    </row>
    <row r="189" spans="1:2">
      <c r="A189" t="s">
        <v>2440</v>
      </c>
      <c r="B189">
        <v>145515</v>
      </c>
    </row>
    <row r="190" spans="1:2">
      <c r="A190" t="s">
        <v>2450</v>
      </c>
      <c r="B190">
        <v>145522</v>
      </c>
    </row>
    <row r="191" spans="1:2">
      <c r="A191" t="s">
        <v>2466</v>
      </c>
      <c r="B191">
        <v>145522</v>
      </c>
    </row>
    <row r="192" spans="1:2">
      <c r="A192" t="s">
        <v>2475</v>
      </c>
      <c r="B192">
        <v>145522</v>
      </c>
    </row>
    <row r="193" spans="1:2">
      <c r="A193" t="s">
        <v>2484</v>
      </c>
      <c r="B193">
        <v>145522</v>
      </c>
    </row>
    <row r="194" spans="1:2">
      <c r="A194" t="s">
        <v>2492</v>
      </c>
      <c r="B194">
        <v>145522</v>
      </c>
    </row>
    <row r="195" spans="1:2">
      <c r="A195" t="s">
        <v>2502</v>
      </c>
      <c r="B195">
        <v>145522</v>
      </c>
    </row>
    <row r="196" spans="1:2">
      <c r="A196" t="s">
        <v>2510</v>
      </c>
      <c r="B196">
        <v>145522</v>
      </c>
    </row>
    <row r="197" spans="1:2">
      <c r="A197" t="s">
        <v>2518</v>
      </c>
      <c r="B197">
        <v>145522</v>
      </c>
    </row>
    <row r="198" spans="1:2">
      <c r="A198" t="s">
        <v>2527</v>
      </c>
      <c r="B198">
        <v>145522</v>
      </c>
    </row>
    <row r="199" spans="1:2">
      <c r="A199" t="s">
        <v>2535</v>
      </c>
      <c r="B199">
        <v>145522</v>
      </c>
    </row>
    <row r="200" spans="1:2">
      <c r="A200" t="s">
        <v>2545</v>
      </c>
      <c r="B200">
        <v>145522</v>
      </c>
    </row>
    <row r="201" spans="1:2">
      <c r="A201" t="s">
        <v>2553</v>
      </c>
      <c r="B201">
        <v>145522</v>
      </c>
    </row>
    <row r="202" spans="1:2">
      <c r="A202" t="s">
        <v>2561</v>
      </c>
      <c r="B202">
        <v>145522</v>
      </c>
    </row>
    <row r="203" spans="1:2">
      <c r="A203" t="s">
        <v>2570</v>
      </c>
      <c r="B203">
        <v>145522</v>
      </c>
    </row>
    <row r="204" spans="1:2">
      <c r="A204" t="s">
        <v>2579</v>
      </c>
      <c r="B204">
        <v>145522</v>
      </c>
    </row>
    <row r="205" spans="1:2">
      <c r="A205" t="s">
        <v>2588</v>
      </c>
      <c r="B205">
        <v>145522</v>
      </c>
    </row>
    <row r="206" spans="1:2">
      <c r="A206" t="s">
        <v>2598</v>
      </c>
      <c r="B206">
        <v>145522</v>
      </c>
    </row>
    <row r="207" spans="1:2">
      <c r="A207" t="s">
        <v>2606</v>
      </c>
      <c r="B207">
        <v>145522</v>
      </c>
    </row>
    <row r="208" spans="1:2">
      <c r="A208" t="s">
        <v>2614</v>
      </c>
      <c r="B208">
        <v>145522</v>
      </c>
    </row>
    <row r="209" spans="1:2">
      <c r="A209" t="s">
        <v>2622</v>
      </c>
      <c r="B209">
        <v>145522</v>
      </c>
    </row>
    <row r="210" spans="1:2">
      <c r="A210" t="s">
        <v>2631</v>
      </c>
      <c r="B210">
        <v>145529</v>
      </c>
    </row>
    <row r="211" spans="1:2">
      <c r="A211" t="s">
        <v>2645</v>
      </c>
      <c r="B211">
        <v>145532</v>
      </c>
    </row>
    <row r="212" spans="1:2">
      <c r="A212" t="s">
        <v>2661</v>
      </c>
      <c r="B212">
        <v>145534</v>
      </c>
    </row>
    <row r="213" spans="1:2">
      <c r="A213" t="s">
        <v>2674</v>
      </c>
      <c r="B213">
        <v>145534</v>
      </c>
    </row>
    <row r="214" spans="1:2">
      <c r="A214" t="s">
        <v>2682</v>
      </c>
      <c r="B214">
        <v>145534</v>
      </c>
    </row>
    <row r="215" spans="1:2">
      <c r="A215" t="s">
        <v>2690</v>
      </c>
      <c r="B215">
        <v>145534</v>
      </c>
    </row>
    <row r="216" spans="1:2">
      <c r="A216" t="s">
        <v>2699</v>
      </c>
      <c r="B216">
        <v>145534</v>
      </c>
    </row>
    <row r="217" spans="1:2">
      <c r="A217" t="s">
        <v>2708</v>
      </c>
      <c r="B217">
        <v>145534</v>
      </c>
    </row>
    <row r="218" spans="1:2">
      <c r="A218" t="s">
        <v>2718</v>
      </c>
      <c r="B218">
        <v>145535</v>
      </c>
    </row>
    <row r="219" spans="1:2">
      <c r="A219" t="s">
        <v>2731</v>
      </c>
      <c r="B219">
        <v>145086</v>
      </c>
    </row>
    <row r="220" spans="1:2">
      <c r="A220" t="s">
        <v>2746</v>
      </c>
      <c r="B220">
        <v>145368</v>
      </c>
    </row>
    <row r="221" spans="1:2">
      <c r="A221" t="s">
        <v>2759</v>
      </c>
      <c r="B221">
        <v>145368</v>
      </c>
    </row>
    <row r="222" spans="1:2">
      <c r="A222" t="s">
        <v>2768</v>
      </c>
      <c r="B222">
        <v>145368</v>
      </c>
    </row>
    <row r="223" spans="1:2">
      <c r="A223" t="s">
        <v>2777</v>
      </c>
      <c r="B223">
        <v>145368</v>
      </c>
    </row>
    <row r="224" spans="1:2">
      <c r="A224" t="s">
        <v>2788</v>
      </c>
      <c r="B224">
        <v>145328</v>
      </c>
    </row>
    <row r="225" spans="1:2">
      <c r="A225" t="s">
        <v>2805</v>
      </c>
      <c r="B225">
        <v>146510</v>
      </c>
    </row>
    <row r="226" spans="1:2">
      <c r="A226" t="s">
        <v>2818</v>
      </c>
      <c r="B226">
        <v>144899</v>
      </c>
    </row>
    <row r="227" spans="1:2">
      <c r="A227" t="s">
        <v>2828</v>
      </c>
      <c r="B227">
        <v>147152</v>
      </c>
    </row>
    <row r="228" spans="1:2">
      <c r="A228" t="s">
        <v>2841</v>
      </c>
      <c r="B228">
        <v>146574</v>
      </c>
    </row>
    <row r="229" spans="1:2">
      <c r="A229" t="s">
        <v>2850</v>
      </c>
      <c r="B229">
        <v>145326</v>
      </c>
    </row>
    <row r="230" spans="1:2">
      <c r="A230" t="s">
        <v>2866</v>
      </c>
      <c r="B230">
        <v>147307</v>
      </c>
    </row>
    <row r="231" spans="1:2">
      <c r="A231" t="s">
        <v>2879</v>
      </c>
      <c r="B231">
        <v>147307</v>
      </c>
    </row>
    <row r="232" spans="1:2">
      <c r="A232" t="s">
        <v>2890</v>
      </c>
      <c r="B232">
        <v>147307</v>
      </c>
    </row>
    <row r="233" spans="1:2">
      <c r="A233" t="s">
        <v>2900</v>
      </c>
      <c r="B233">
        <v>147307</v>
      </c>
    </row>
    <row r="234" spans="1:2">
      <c r="A234" t="s">
        <v>2910</v>
      </c>
      <c r="B234">
        <v>144921</v>
      </c>
    </row>
    <row r="235" spans="1:2">
      <c r="A235" t="s">
        <v>2923</v>
      </c>
      <c r="B235">
        <v>145894</v>
      </c>
    </row>
    <row r="236" spans="1:2">
      <c r="A236" t="s">
        <v>2939</v>
      </c>
      <c r="B236">
        <v>145894</v>
      </c>
    </row>
    <row r="237" spans="1:2">
      <c r="A237" t="s">
        <v>2948</v>
      </c>
      <c r="B237">
        <v>145894</v>
      </c>
    </row>
    <row r="238" spans="1:2">
      <c r="A238" t="s">
        <v>2957</v>
      </c>
      <c r="B238">
        <v>145894</v>
      </c>
    </row>
    <row r="239" spans="1:2">
      <c r="A239" t="s">
        <v>2965</v>
      </c>
      <c r="B239">
        <v>145894</v>
      </c>
    </row>
    <row r="240" spans="1:2">
      <c r="A240" t="s">
        <v>2973</v>
      </c>
      <c r="B240">
        <v>145894</v>
      </c>
    </row>
    <row r="241" spans="1:2">
      <c r="A241" t="s">
        <v>2982</v>
      </c>
      <c r="B241">
        <v>146386</v>
      </c>
    </row>
    <row r="242" spans="1:2">
      <c r="A242" t="s">
        <v>2998</v>
      </c>
      <c r="B242">
        <v>146686</v>
      </c>
    </row>
    <row r="243" spans="1:2">
      <c r="A243" t="s">
        <v>3013</v>
      </c>
      <c r="B243">
        <v>146686</v>
      </c>
    </row>
    <row r="244" spans="1:2">
      <c r="A244" t="s">
        <v>3022</v>
      </c>
      <c r="B244">
        <v>146803</v>
      </c>
    </row>
    <row r="245" spans="1:2">
      <c r="A245" t="s">
        <v>3038</v>
      </c>
      <c r="B245">
        <v>146414</v>
      </c>
    </row>
    <row r="246" spans="1:2">
      <c r="A246" t="s">
        <v>3054</v>
      </c>
      <c r="B246">
        <v>146426</v>
      </c>
    </row>
    <row r="247" spans="1:2">
      <c r="A247" t="s">
        <v>3066</v>
      </c>
      <c r="B247">
        <v>146426</v>
      </c>
    </row>
    <row r="248" spans="1:2">
      <c r="A248" t="s">
        <v>3076</v>
      </c>
      <c r="B248">
        <v>150307</v>
      </c>
    </row>
    <row r="249" spans="1:2">
      <c r="A249" t="s">
        <v>3091</v>
      </c>
      <c r="B249">
        <v>146444</v>
      </c>
    </row>
    <row r="250" spans="1:2">
      <c r="A250" t="s">
        <v>3106</v>
      </c>
      <c r="B250">
        <v>146497</v>
      </c>
    </row>
    <row r="251" spans="1:2">
      <c r="A251" t="s">
        <v>3122</v>
      </c>
      <c r="B251">
        <v>146503</v>
      </c>
    </row>
    <row r="252" spans="1:2">
      <c r="A252" t="s">
        <v>3138</v>
      </c>
      <c r="B252">
        <v>146511</v>
      </c>
    </row>
    <row r="253" spans="1:2">
      <c r="A253" t="s">
        <v>3150</v>
      </c>
      <c r="B253">
        <v>146704</v>
      </c>
    </row>
    <row r="254" spans="1:2">
      <c r="A254" t="s">
        <v>3164</v>
      </c>
      <c r="B254">
        <v>146521</v>
      </c>
    </row>
    <row r="255" spans="1:2">
      <c r="A255" t="s">
        <v>3180</v>
      </c>
      <c r="B255">
        <v>146521</v>
      </c>
    </row>
    <row r="256" spans="1:2">
      <c r="A256" t="s">
        <v>3190</v>
      </c>
      <c r="B256">
        <v>146521</v>
      </c>
    </row>
    <row r="257" spans="1:2">
      <c r="A257" t="s">
        <v>3199</v>
      </c>
      <c r="B257">
        <v>146521</v>
      </c>
    </row>
    <row r="258" spans="1:2">
      <c r="A258" t="s">
        <v>3207</v>
      </c>
      <c r="B258">
        <v>146521</v>
      </c>
    </row>
    <row r="259" spans="1:2">
      <c r="A259" t="s">
        <v>3215</v>
      </c>
      <c r="B259">
        <v>146521</v>
      </c>
    </row>
    <row r="260" spans="1:2">
      <c r="A260" t="s">
        <v>3224</v>
      </c>
      <c r="B260">
        <v>146521</v>
      </c>
    </row>
    <row r="261" spans="1:2">
      <c r="A261" t="s">
        <v>3232</v>
      </c>
      <c r="B261">
        <v>146521</v>
      </c>
    </row>
    <row r="262" spans="1:2">
      <c r="A262" t="s">
        <v>3241</v>
      </c>
      <c r="B262">
        <v>146521</v>
      </c>
    </row>
    <row r="263" spans="1:2">
      <c r="A263" t="s">
        <v>3250</v>
      </c>
      <c r="B263">
        <v>146521</v>
      </c>
    </row>
    <row r="264" spans="1:2">
      <c r="A264" t="s">
        <v>3258</v>
      </c>
      <c r="B264">
        <v>146521</v>
      </c>
    </row>
    <row r="265" spans="1:2">
      <c r="A265" t="s">
        <v>3268</v>
      </c>
      <c r="B265">
        <v>146521</v>
      </c>
    </row>
    <row r="266" spans="1:2">
      <c r="A266" t="s">
        <v>3276</v>
      </c>
      <c r="B266">
        <v>146521</v>
      </c>
    </row>
    <row r="267" spans="1:2">
      <c r="A267" t="s">
        <v>3285</v>
      </c>
      <c r="B267">
        <v>146530</v>
      </c>
    </row>
    <row r="268" spans="1:2">
      <c r="A268" t="s">
        <v>3299</v>
      </c>
      <c r="B268">
        <v>146599</v>
      </c>
    </row>
    <row r="269" spans="1:2">
      <c r="A269" t="s">
        <v>3313</v>
      </c>
      <c r="B269">
        <v>146991</v>
      </c>
    </row>
    <row r="270" spans="1:2">
      <c r="A270" t="s">
        <v>3327</v>
      </c>
      <c r="B270">
        <v>146998</v>
      </c>
    </row>
    <row r="271" spans="1:2">
      <c r="A271" t="s">
        <v>3341</v>
      </c>
      <c r="B271">
        <v>146603</v>
      </c>
    </row>
    <row r="272" spans="1:2">
      <c r="A272" t="s">
        <v>3354</v>
      </c>
      <c r="B272">
        <v>146611</v>
      </c>
    </row>
    <row r="273" spans="1:2">
      <c r="A273" t="s">
        <v>3368</v>
      </c>
      <c r="B273">
        <v>146623</v>
      </c>
    </row>
    <row r="274" spans="1:2">
      <c r="A274" t="s">
        <v>3382</v>
      </c>
      <c r="B274">
        <v>146631</v>
      </c>
    </row>
    <row r="275" spans="1:2">
      <c r="A275" t="s">
        <v>3394</v>
      </c>
      <c r="B275">
        <v>146631</v>
      </c>
    </row>
    <row r="276" spans="1:2">
      <c r="A276" t="s">
        <v>3402</v>
      </c>
      <c r="B276">
        <v>146631</v>
      </c>
    </row>
    <row r="277" spans="1:2">
      <c r="A277" t="s">
        <v>3411</v>
      </c>
      <c r="B277">
        <v>146631</v>
      </c>
    </row>
    <row r="278" spans="1:2">
      <c r="A278" t="s">
        <v>3419</v>
      </c>
      <c r="B278">
        <v>146631</v>
      </c>
    </row>
    <row r="279" spans="1:2">
      <c r="A279" t="s">
        <v>3427</v>
      </c>
      <c r="B279">
        <v>146631</v>
      </c>
    </row>
    <row r="280" spans="1:2">
      <c r="A280" t="s">
        <v>3435</v>
      </c>
      <c r="B280">
        <v>146631</v>
      </c>
    </row>
    <row r="281" spans="1:2">
      <c r="A281" t="s">
        <v>3443</v>
      </c>
      <c r="B281">
        <v>146631</v>
      </c>
    </row>
    <row r="282" spans="1:2">
      <c r="A282" t="s">
        <v>3451</v>
      </c>
      <c r="B282">
        <v>146631</v>
      </c>
    </row>
    <row r="283" spans="1:2">
      <c r="A283" t="s">
        <v>3460</v>
      </c>
      <c r="B283">
        <v>146631</v>
      </c>
    </row>
    <row r="284" spans="1:2">
      <c r="A284" t="s">
        <v>3468</v>
      </c>
      <c r="B284">
        <v>146631</v>
      </c>
    </row>
    <row r="285" spans="1:2">
      <c r="A285" t="s">
        <v>3476</v>
      </c>
      <c r="B285">
        <v>146631</v>
      </c>
    </row>
    <row r="286" spans="1:2">
      <c r="A286" t="s">
        <v>3486</v>
      </c>
      <c r="B286">
        <v>146631</v>
      </c>
    </row>
    <row r="287" spans="1:2">
      <c r="A287" t="s">
        <v>3495</v>
      </c>
      <c r="B287">
        <v>146670</v>
      </c>
    </row>
    <row r="288" spans="1:2">
      <c r="A288" t="s">
        <v>3508</v>
      </c>
      <c r="B288">
        <v>146670</v>
      </c>
    </row>
    <row r="289" spans="1:2">
      <c r="A289" t="s">
        <v>3516</v>
      </c>
      <c r="B289">
        <v>146670</v>
      </c>
    </row>
    <row r="290" spans="1:2">
      <c r="A290" t="s">
        <v>3524</v>
      </c>
      <c r="B290">
        <v>146670</v>
      </c>
    </row>
    <row r="291" spans="1:2">
      <c r="A291" t="s">
        <v>3533</v>
      </c>
      <c r="B291">
        <v>146670</v>
      </c>
    </row>
    <row r="292" spans="1:2">
      <c r="A292" t="s">
        <v>3541</v>
      </c>
      <c r="B292">
        <v>146670</v>
      </c>
    </row>
    <row r="293" spans="1:2">
      <c r="A293" t="s">
        <v>3549</v>
      </c>
      <c r="B293">
        <v>146670</v>
      </c>
    </row>
    <row r="294" spans="1:2">
      <c r="A294" t="s">
        <v>3557</v>
      </c>
      <c r="B294">
        <v>146670</v>
      </c>
    </row>
    <row r="295" spans="1:2">
      <c r="A295" t="s">
        <v>3565</v>
      </c>
      <c r="B295">
        <v>146670</v>
      </c>
    </row>
    <row r="296" spans="1:2">
      <c r="A296" t="s">
        <v>3574</v>
      </c>
      <c r="B296">
        <v>146670</v>
      </c>
    </row>
    <row r="297" spans="1:2">
      <c r="A297" t="s">
        <v>3583</v>
      </c>
      <c r="B297">
        <v>146670</v>
      </c>
    </row>
    <row r="298" spans="1:2">
      <c r="A298" t="s">
        <v>3592</v>
      </c>
      <c r="B298">
        <v>146670</v>
      </c>
    </row>
    <row r="299" spans="1:2">
      <c r="A299" t="s">
        <v>3603</v>
      </c>
      <c r="B299">
        <v>146679</v>
      </c>
    </row>
    <row r="300" spans="1:2">
      <c r="A300" t="s">
        <v>3617</v>
      </c>
      <c r="B300">
        <v>146679</v>
      </c>
    </row>
    <row r="301" spans="1:2">
      <c r="A301" t="s">
        <v>3626</v>
      </c>
      <c r="B301">
        <v>146679</v>
      </c>
    </row>
    <row r="302" spans="1:2">
      <c r="A302" t="s">
        <v>3634</v>
      </c>
      <c r="B302">
        <v>146679</v>
      </c>
    </row>
    <row r="303" spans="1:2">
      <c r="A303" t="s">
        <v>3643</v>
      </c>
      <c r="B303">
        <v>147286</v>
      </c>
    </row>
    <row r="304" spans="1:2">
      <c r="A304" t="s">
        <v>3655</v>
      </c>
      <c r="B304">
        <v>147286</v>
      </c>
    </row>
    <row r="305" spans="1:2">
      <c r="A305" t="s">
        <v>3663</v>
      </c>
      <c r="B305">
        <v>144902</v>
      </c>
    </row>
    <row r="306" spans="1:2">
      <c r="A306" t="s">
        <v>3672</v>
      </c>
      <c r="B306">
        <v>147286</v>
      </c>
    </row>
    <row r="307" spans="1:2">
      <c r="A307" t="s">
        <v>3680</v>
      </c>
      <c r="B307">
        <v>145894</v>
      </c>
    </row>
    <row r="308" spans="1:2">
      <c r="A308" t="s">
        <v>3689</v>
      </c>
      <c r="B308">
        <v>147281</v>
      </c>
    </row>
    <row r="309" spans="1:2">
      <c r="A309" t="s">
        <v>3703</v>
      </c>
      <c r="B309">
        <v>152147</v>
      </c>
    </row>
    <row r="310" spans="1:2">
      <c r="A310" t="s">
        <v>3719</v>
      </c>
      <c r="B310">
        <v>147318</v>
      </c>
    </row>
    <row r="311" spans="1:2">
      <c r="A311" t="s">
        <v>3732</v>
      </c>
      <c r="B311">
        <v>147318</v>
      </c>
    </row>
    <row r="312" spans="1:2">
      <c r="A312" t="s">
        <v>3742</v>
      </c>
      <c r="B312">
        <v>147350</v>
      </c>
    </row>
    <row r="313" spans="1:2">
      <c r="A313" t="s">
        <v>3756</v>
      </c>
      <c r="B313">
        <v>147350</v>
      </c>
    </row>
    <row r="314" spans="1:2">
      <c r="A314" t="s">
        <v>3766</v>
      </c>
      <c r="B314">
        <v>147350</v>
      </c>
    </row>
    <row r="315" spans="1:2">
      <c r="A315" t="s">
        <v>3774</v>
      </c>
      <c r="B315">
        <v>147350</v>
      </c>
    </row>
    <row r="316" spans="1:2">
      <c r="A316" t="s">
        <v>3783</v>
      </c>
      <c r="B316">
        <v>147350</v>
      </c>
    </row>
    <row r="317" spans="1:2">
      <c r="A317" t="s">
        <v>3792</v>
      </c>
      <c r="B317">
        <v>147350</v>
      </c>
    </row>
    <row r="318" spans="1:2">
      <c r="A318" t="s">
        <v>3801</v>
      </c>
      <c r="B318">
        <v>147350</v>
      </c>
    </row>
    <row r="319" spans="1:2">
      <c r="A319" t="s">
        <v>3809</v>
      </c>
      <c r="B319">
        <v>147350</v>
      </c>
    </row>
    <row r="320" spans="1:2">
      <c r="A320" t="s">
        <v>3818</v>
      </c>
      <c r="B320">
        <v>147350</v>
      </c>
    </row>
    <row r="321" spans="1:2">
      <c r="A321" t="s">
        <v>3827</v>
      </c>
      <c r="B321">
        <v>147350</v>
      </c>
    </row>
    <row r="322" spans="1:2">
      <c r="A322" t="s">
        <v>3838</v>
      </c>
      <c r="B322">
        <v>147365</v>
      </c>
    </row>
    <row r="323" spans="1:2">
      <c r="A323" t="s">
        <v>3849</v>
      </c>
      <c r="B323">
        <v>147365</v>
      </c>
    </row>
    <row r="324" spans="1:2">
      <c r="A324" t="s">
        <v>3858</v>
      </c>
      <c r="B324">
        <v>147365</v>
      </c>
    </row>
    <row r="325" spans="1:2">
      <c r="A325" t="s">
        <v>3870</v>
      </c>
      <c r="B325">
        <v>147365</v>
      </c>
    </row>
    <row r="326" spans="1:2">
      <c r="A326" t="s">
        <v>3879</v>
      </c>
      <c r="B326">
        <v>147365</v>
      </c>
    </row>
    <row r="327" spans="1:2">
      <c r="A327" t="s">
        <v>3887</v>
      </c>
      <c r="B327">
        <v>147365</v>
      </c>
    </row>
    <row r="328" spans="1:2">
      <c r="A328" t="s">
        <v>3896</v>
      </c>
      <c r="B328">
        <v>147365</v>
      </c>
    </row>
    <row r="329" spans="1:2">
      <c r="A329" t="s">
        <v>3904</v>
      </c>
      <c r="B329">
        <v>147365</v>
      </c>
    </row>
    <row r="330" spans="1:2">
      <c r="A330" t="s">
        <v>3914</v>
      </c>
      <c r="B330">
        <v>147365</v>
      </c>
    </row>
    <row r="331" spans="1:2">
      <c r="A331" t="s">
        <v>3922</v>
      </c>
      <c r="B331">
        <v>147365</v>
      </c>
    </row>
    <row r="332" spans="1:2">
      <c r="A332" t="s">
        <v>3930</v>
      </c>
      <c r="B332">
        <v>147365</v>
      </c>
    </row>
    <row r="333" spans="1:2">
      <c r="A333" t="s">
        <v>3938</v>
      </c>
      <c r="B333">
        <v>147365</v>
      </c>
    </row>
    <row r="334" spans="1:2">
      <c r="A334" t="s">
        <v>3947</v>
      </c>
      <c r="B334">
        <v>147365</v>
      </c>
    </row>
    <row r="335" spans="1:2">
      <c r="A335" t="s">
        <v>3956</v>
      </c>
      <c r="B335">
        <v>147365</v>
      </c>
    </row>
    <row r="336" spans="1:2">
      <c r="A336" t="s">
        <v>3964</v>
      </c>
      <c r="B336">
        <v>147365</v>
      </c>
    </row>
    <row r="337" spans="1:2">
      <c r="A337" t="s">
        <v>3973</v>
      </c>
      <c r="B337">
        <v>147365</v>
      </c>
    </row>
    <row r="338" spans="1:2">
      <c r="A338" t="s">
        <v>3981</v>
      </c>
      <c r="B338">
        <v>147365</v>
      </c>
    </row>
    <row r="339" spans="1:2">
      <c r="A339" t="s">
        <v>3990</v>
      </c>
      <c r="B339">
        <v>147365</v>
      </c>
    </row>
    <row r="340" spans="1:2">
      <c r="A340" t="s">
        <v>3998</v>
      </c>
      <c r="B340">
        <v>147365</v>
      </c>
    </row>
    <row r="341" spans="1:2">
      <c r="A341" t="s">
        <v>4007</v>
      </c>
      <c r="B341">
        <v>147365</v>
      </c>
    </row>
    <row r="342" spans="1:2">
      <c r="A342" t="s">
        <v>4015</v>
      </c>
      <c r="B342">
        <v>147365</v>
      </c>
    </row>
    <row r="343" spans="1:2">
      <c r="A343" t="s">
        <v>4024</v>
      </c>
      <c r="B343">
        <v>147365</v>
      </c>
    </row>
    <row r="344" spans="1:2">
      <c r="A344" t="s">
        <v>4032</v>
      </c>
      <c r="B344">
        <v>147365</v>
      </c>
    </row>
    <row r="345" spans="1:2">
      <c r="A345" t="s">
        <v>4040</v>
      </c>
      <c r="B345">
        <v>147365</v>
      </c>
    </row>
    <row r="346" spans="1:2">
      <c r="A346" t="s">
        <v>4048</v>
      </c>
      <c r="B346">
        <v>147365</v>
      </c>
    </row>
    <row r="347" spans="1:2">
      <c r="A347" t="s">
        <v>4056</v>
      </c>
      <c r="B347">
        <v>147365</v>
      </c>
    </row>
    <row r="348" spans="1:2">
      <c r="A348" t="s">
        <v>4064</v>
      </c>
      <c r="B348">
        <v>147365</v>
      </c>
    </row>
    <row r="349" spans="1:2">
      <c r="A349" t="s">
        <v>4072</v>
      </c>
      <c r="B349">
        <v>147365</v>
      </c>
    </row>
    <row r="350" spans="1:2">
      <c r="A350" t="s">
        <v>4081</v>
      </c>
      <c r="B350">
        <v>147365</v>
      </c>
    </row>
    <row r="351" spans="1:2">
      <c r="A351" t="s">
        <v>4089</v>
      </c>
      <c r="B351">
        <v>147365</v>
      </c>
    </row>
    <row r="352" spans="1:2">
      <c r="A352" t="s">
        <v>4098</v>
      </c>
      <c r="B352">
        <v>147365</v>
      </c>
    </row>
    <row r="353" spans="1:2">
      <c r="A353" t="s">
        <v>4107</v>
      </c>
      <c r="B353">
        <v>147365</v>
      </c>
    </row>
    <row r="354" spans="1:2">
      <c r="A354" t="s">
        <v>4116</v>
      </c>
      <c r="B354">
        <v>147365</v>
      </c>
    </row>
    <row r="355" spans="1:2">
      <c r="A355" t="s">
        <v>4125</v>
      </c>
      <c r="B355">
        <v>147365</v>
      </c>
    </row>
    <row r="356" spans="1:2">
      <c r="A356" t="s">
        <v>4133</v>
      </c>
      <c r="B356">
        <v>147365</v>
      </c>
    </row>
    <row r="357" spans="1:2">
      <c r="A357" t="s">
        <v>4141</v>
      </c>
      <c r="B357">
        <v>147365</v>
      </c>
    </row>
    <row r="358" spans="1:2">
      <c r="A358" t="s">
        <v>4149</v>
      </c>
      <c r="B358">
        <v>147365</v>
      </c>
    </row>
    <row r="359" spans="1:2">
      <c r="A359" t="s">
        <v>4157</v>
      </c>
      <c r="B359">
        <v>147365</v>
      </c>
    </row>
    <row r="360" spans="1:2">
      <c r="A360" t="s">
        <v>4166</v>
      </c>
      <c r="B360">
        <v>147365</v>
      </c>
    </row>
    <row r="361" spans="1:2">
      <c r="A361" t="s">
        <v>4174</v>
      </c>
      <c r="B361">
        <v>147365</v>
      </c>
    </row>
    <row r="362" spans="1:2">
      <c r="A362" t="s">
        <v>4183</v>
      </c>
      <c r="B362">
        <v>147365</v>
      </c>
    </row>
    <row r="363" spans="1:2">
      <c r="A363" t="s">
        <v>4191</v>
      </c>
      <c r="B363">
        <v>147365</v>
      </c>
    </row>
    <row r="364" spans="1:2">
      <c r="A364" t="s">
        <v>4199</v>
      </c>
      <c r="B364">
        <v>147365</v>
      </c>
    </row>
    <row r="365" spans="1:2">
      <c r="A365" t="s">
        <v>4207</v>
      </c>
      <c r="B365">
        <v>147365</v>
      </c>
    </row>
    <row r="366" spans="1:2">
      <c r="A366" t="s">
        <v>4215</v>
      </c>
      <c r="B366">
        <v>147365</v>
      </c>
    </row>
    <row r="367" spans="1:2">
      <c r="A367" t="s">
        <v>4224</v>
      </c>
      <c r="B367">
        <v>147365</v>
      </c>
    </row>
    <row r="368" spans="1:2">
      <c r="A368" t="s">
        <v>4232</v>
      </c>
      <c r="B368">
        <v>147365</v>
      </c>
    </row>
    <row r="369" spans="1:2">
      <c r="A369" t="s">
        <v>4239</v>
      </c>
      <c r="B369">
        <v>147365</v>
      </c>
    </row>
    <row r="370" spans="1:2">
      <c r="A370" t="s">
        <v>4248</v>
      </c>
      <c r="B370">
        <v>147365</v>
      </c>
    </row>
    <row r="371" spans="1:2">
      <c r="A371" t="s">
        <v>4256</v>
      </c>
      <c r="B371">
        <v>147365</v>
      </c>
    </row>
    <row r="372" spans="1:2">
      <c r="A372" t="s">
        <v>4264</v>
      </c>
      <c r="B372">
        <v>147365</v>
      </c>
    </row>
    <row r="373" spans="1:2">
      <c r="A373" t="s">
        <v>4273</v>
      </c>
      <c r="B373">
        <v>147365</v>
      </c>
    </row>
    <row r="374" spans="1:2">
      <c r="A374" t="s">
        <v>4281</v>
      </c>
      <c r="B374">
        <v>147365</v>
      </c>
    </row>
    <row r="375" spans="1:2">
      <c r="A375" t="s">
        <v>4289</v>
      </c>
      <c r="B375">
        <v>147365</v>
      </c>
    </row>
    <row r="376" spans="1:2">
      <c r="A376" t="s">
        <v>4297</v>
      </c>
      <c r="B376">
        <v>147365</v>
      </c>
    </row>
    <row r="377" spans="1:2">
      <c r="A377" t="s">
        <v>4306</v>
      </c>
      <c r="B377">
        <v>147365</v>
      </c>
    </row>
    <row r="378" spans="1:2">
      <c r="A378" t="s">
        <v>4315</v>
      </c>
      <c r="B378">
        <v>147350</v>
      </c>
    </row>
    <row r="379" spans="1:2">
      <c r="A379" t="s">
        <v>4323</v>
      </c>
      <c r="B379">
        <v>147365</v>
      </c>
    </row>
    <row r="380" spans="1:2">
      <c r="A380" t="s">
        <v>4331</v>
      </c>
      <c r="B380">
        <v>147365</v>
      </c>
    </row>
    <row r="381" spans="1:2">
      <c r="A381" t="s">
        <v>4339</v>
      </c>
      <c r="B381">
        <v>147365</v>
      </c>
    </row>
    <row r="382" spans="1:2">
      <c r="A382" t="s">
        <v>4347</v>
      </c>
      <c r="B382">
        <v>147365</v>
      </c>
    </row>
    <row r="383" spans="1:2">
      <c r="A383" t="s">
        <v>4356</v>
      </c>
      <c r="B383">
        <v>147365</v>
      </c>
    </row>
    <row r="384" spans="1:2">
      <c r="A384" t="s">
        <v>4364</v>
      </c>
      <c r="B384">
        <v>147365</v>
      </c>
    </row>
    <row r="385" spans="1:2">
      <c r="A385" t="s">
        <v>4373</v>
      </c>
      <c r="B385">
        <v>147365</v>
      </c>
    </row>
    <row r="386" spans="1:2">
      <c r="A386" t="s">
        <v>4382</v>
      </c>
      <c r="B386">
        <v>147365</v>
      </c>
    </row>
    <row r="387" spans="1:2">
      <c r="A387" t="s">
        <v>4390</v>
      </c>
      <c r="B387">
        <v>145036</v>
      </c>
    </row>
    <row r="388" spans="1:2">
      <c r="A388" t="s">
        <v>4399</v>
      </c>
      <c r="B388">
        <v>146631</v>
      </c>
    </row>
    <row r="389" spans="1:2">
      <c r="A389" t="s">
        <v>4412</v>
      </c>
      <c r="B389">
        <v>147379</v>
      </c>
    </row>
    <row r="390" spans="1:2">
      <c r="A390" t="s">
        <v>4426</v>
      </c>
      <c r="B390">
        <v>147386</v>
      </c>
    </row>
    <row r="391" spans="1:2">
      <c r="A391" t="s">
        <v>4440</v>
      </c>
      <c r="B391">
        <v>147386</v>
      </c>
    </row>
    <row r="392" spans="1:2">
      <c r="A392" t="s">
        <v>4449</v>
      </c>
      <c r="B392">
        <v>146631</v>
      </c>
    </row>
    <row r="393" spans="1:2">
      <c r="A393" t="s">
        <v>4459</v>
      </c>
      <c r="B393">
        <v>147394</v>
      </c>
    </row>
    <row r="394" spans="1:2">
      <c r="A394" t="s">
        <v>4473</v>
      </c>
      <c r="B394">
        <v>147394</v>
      </c>
    </row>
    <row r="395" spans="1:2">
      <c r="A395" t="s">
        <v>4482</v>
      </c>
      <c r="B395">
        <v>147394</v>
      </c>
    </row>
    <row r="396" spans="1:2">
      <c r="A396" t="s">
        <v>4491</v>
      </c>
      <c r="B396">
        <v>147186</v>
      </c>
    </row>
    <row r="397" spans="1:2">
      <c r="A397" t="s">
        <v>4501</v>
      </c>
      <c r="B397">
        <v>147307</v>
      </c>
    </row>
    <row r="398" spans="1:2">
      <c r="A398" t="s">
        <v>4510</v>
      </c>
      <c r="B398">
        <v>147307</v>
      </c>
    </row>
    <row r="399" spans="1:2">
      <c r="A399" t="s">
        <v>4520</v>
      </c>
      <c r="B399">
        <v>146437</v>
      </c>
    </row>
    <row r="400" spans="1:2">
      <c r="A400" t="s">
        <v>4536</v>
      </c>
      <c r="B400">
        <v>146485</v>
      </c>
    </row>
    <row r="401" spans="1:2">
      <c r="A401" t="s">
        <v>4554</v>
      </c>
      <c r="B401">
        <v>146489</v>
      </c>
    </row>
    <row r="402" spans="1:2">
      <c r="A402" t="s">
        <v>4567</v>
      </c>
      <c r="B402">
        <v>146500</v>
      </c>
    </row>
    <row r="403" spans="1:2">
      <c r="A403" t="s">
        <v>4581</v>
      </c>
      <c r="B403">
        <v>146502</v>
      </c>
    </row>
    <row r="404" spans="1:2">
      <c r="A404" t="s">
        <v>4595</v>
      </c>
      <c r="B404">
        <v>146517</v>
      </c>
    </row>
    <row r="405" spans="1:2">
      <c r="A405" t="s">
        <v>4610</v>
      </c>
      <c r="B405">
        <v>146523</v>
      </c>
    </row>
    <row r="406" spans="1:2">
      <c r="A406" t="s">
        <v>4625</v>
      </c>
      <c r="B406">
        <v>146544</v>
      </c>
    </row>
    <row r="407" spans="1:2">
      <c r="A407" t="s">
        <v>4637</v>
      </c>
      <c r="B407">
        <v>145107</v>
      </c>
    </row>
    <row r="408" spans="1:2">
      <c r="A408" t="s">
        <v>4652</v>
      </c>
      <c r="B408">
        <v>145107</v>
      </c>
    </row>
    <row r="409" spans="1:2">
      <c r="A409" t="s">
        <v>4661</v>
      </c>
      <c r="B409">
        <v>150305</v>
      </c>
    </row>
    <row r="410" spans="1:2">
      <c r="A410" t="s">
        <v>4676</v>
      </c>
      <c r="B410">
        <v>152750</v>
      </c>
    </row>
    <row r="411" spans="1:2">
      <c r="A411" t="s">
        <v>4688</v>
      </c>
      <c r="B411">
        <v>145316</v>
      </c>
    </row>
    <row r="412" spans="1:2">
      <c r="A412" t="s">
        <v>4703</v>
      </c>
      <c r="B412">
        <v>145398</v>
      </c>
    </row>
    <row r="413" spans="1:2">
      <c r="A413" t="s">
        <v>4716</v>
      </c>
      <c r="B413">
        <v>145398</v>
      </c>
    </row>
    <row r="414" spans="1:2">
      <c r="A414" t="s">
        <v>4728</v>
      </c>
      <c r="B414">
        <v>145419</v>
      </c>
    </row>
    <row r="415" spans="1:2">
      <c r="A415" t="s">
        <v>4741</v>
      </c>
      <c r="B415">
        <v>145430</v>
      </c>
    </row>
    <row r="416" spans="1:2">
      <c r="A416" t="s">
        <v>4755</v>
      </c>
      <c r="B416">
        <v>145567</v>
      </c>
    </row>
    <row r="417" spans="1:2">
      <c r="A417" t="s">
        <v>4766</v>
      </c>
      <c r="B417">
        <v>151813</v>
      </c>
    </row>
    <row r="418" spans="1:2">
      <c r="A418" t="s">
        <v>4779</v>
      </c>
      <c r="B418">
        <v>150321</v>
      </c>
    </row>
    <row r="419" spans="1:2">
      <c r="A419" t="s">
        <v>4794</v>
      </c>
      <c r="B419">
        <v>150321</v>
      </c>
    </row>
    <row r="420" spans="1:2">
      <c r="A420" t="s">
        <v>4804</v>
      </c>
      <c r="B420">
        <v>145587</v>
      </c>
    </row>
    <row r="421" spans="1:2">
      <c r="A421" t="s">
        <v>4817</v>
      </c>
      <c r="B421">
        <v>146654</v>
      </c>
    </row>
    <row r="422" spans="1:2">
      <c r="A422" t="s">
        <v>4835</v>
      </c>
      <c r="B422">
        <v>146999</v>
      </c>
    </row>
    <row r="423" spans="1:2">
      <c r="A423" t="s">
        <v>4848</v>
      </c>
      <c r="B423">
        <v>147028</v>
      </c>
    </row>
    <row r="424" spans="1:2">
      <c r="A424" t="s">
        <v>4862</v>
      </c>
      <c r="B424">
        <v>147042</v>
      </c>
    </row>
    <row r="425" spans="1:2">
      <c r="A425" t="s">
        <v>4875</v>
      </c>
      <c r="B425">
        <v>147073</v>
      </c>
    </row>
    <row r="426" spans="1:2">
      <c r="A426" t="s">
        <v>4889</v>
      </c>
      <c r="B426">
        <v>147050</v>
      </c>
    </row>
    <row r="427" spans="1:2">
      <c r="A427" t="s">
        <v>4901</v>
      </c>
      <c r="B427">
        <v>147050</v>
      </c>
    </row>
    <row r="428" spans="1:2">
      <c r="A428" t="s">
        <v>4911</v>
      </c>
      <c r="B428">
        <v>147066</v>
      </c>
    </row>
    <row r="429" spans="1:2">
      <c r="A429" t="s">
        <v>4923</v>
      </c>
      <c r="B429">
        <v>147066</v>
      </c>
    </row>
    <row r="430" spans="1:2">
      <c r="A430" t="s">
        <v>4933</v>
      </c>
      <c r="B430">
        <v>147079</v>
      </c>
    </row>
    <row r="431" spans="1:2">
      <c r="A431" t="s">
        <v>4945</v>
      </c>
      <c r="B431">
        <v>147100</v>
      </c>
    </row>
    <row r="432" spans="1:2">
      <c r="A432" t="s">
        <v>4958</v>
      </c>
      <c r="B432">
        <v>147106</v>
      </c>
    </row>
    <row r="433" spans="1:2">
      <c r="A433" t="s">
        <v>4970</v>
      </c>
      <c r="B433">
        <v>147106</v>
      </c>
    </row>
    <row r="434" spans="1:2">
      <c r="A434" t="s">
        <v>4979</v>
      </c>
      <c r="B434">
        <v>151351</v>
      </c>
    </row>
    <row r="435" spans="1:2">
      <c r="A435" t="s">
        <v>4994</v>
      </c>
      <c r="B435">
        <v>147169</v>
      </c>
    </row>
    <row r="436" spans="1:2">
      <c r="A436" t="s">
        <v>5009</v>
      </c>
      <c r="B436">
        <v>147176</v>
      </c>
    </row>
    <row r="437" spans="1:2">
      <c r="A437" t="s">
        <v>5022</v>
      </c>
      <c r="B437">
        <v>147188</v>
      </c>
    </row>
    <row r="438" spans="1:2">
      <c r="A438" t="s">
        <v>5036</v>
      </c>
      <c r="B438">
        <v>147188</v>
      </c>
    </row>
    <row r="439" spans="1:2">
      <c r="A439" t="s">
        <v>5046</v>
      </c>
      <c r="B439">
        <v>147188</v>
      </c>
    </row>
    <row r="440" spans="1:2">
      <c r="A440" t="s">
        <v>5055</v>
      </c>
      <c r="B440">
        <v>147447</v>
      </c>
    </row>
    <row r="441" spans="1:2">
      <c r="A441" t="s">
        <v>5066</v>
      </c>
      <c r="B441">
        <v>147447</v>
      </c>
    </row>
    <row r="442" spans="1:2">
      <c r="A442" t="s">
        <v>5078</v>
      </c>
      <c r="B442">
        <v>144776</v>
      </c>
    </row>
    <row r="443" spans="1:2">
      <c r="A443" t="s">
        <v>5094</v>
      </c>
      <c r="B443">
        <v>144779</v>
      </c>
    </row>
    <row r="444" spans="1:2">
      <c r="A444" t="s">
        <v>5106</v>
      </c>
      <c r="B444">
        <v>144779</v>
      </c>
    </row>
    <row r="445" spans="1:2">
      <c r="A445" t="s">
        <v>5117</v>
      </c>
      <c r="B445">
        <v>144779</v>
      </c>
    </row>
    <row r="446" spans="1:2">
      <c r="A446" t="s">
        <v>5127</v>
      </c>
      <c r="B446">
        <v>144779</v>
      </c>
    </row>
    <row r="447" spans="1:2">
      <c r="A447" t="s">
        <v>5137</v>
      </c>
      <c r="B447">
        <v>144780</v>
      </c>
    </row>
    <row r="448" spans="1:2">
      <c r="A448" t="s">
        <v>5149</v>
      </c>
      <c r="B448">
        <v>144780</v>
      </c>
    </row>
    <row r="449" spans="1:2">
      <c r="A449" t="s">
        <v>5160</v>
      </c>
      <c r="B449">
        <v>144783</v>
      </c>
    </row>
    <row r="450" spans="1:2">
      <c r="A450" t="s">
        <v>5173</v>
      </c>
      <c r="B450">
        <v>144785</v>
      </c>
    </row>
    <row r="451" spans="1:2">
      <c r="A451" t="s">
        <v>5187</v>
      </c>
      <c r="B451">
        <v>145147</v>
      </c>
    </row>
    <row r="452" spans="1:2">
      <c r="A452" t="s">
        <v>5201</v>
      </c>
      <c r="B452">
        <v>145147</v>
      </c>
    </row>
    <row r="453" spans="1:2">
      <c r="A453" t="s">
        <v>5211</v>
      </c>
      <c r="B453">
        <v>145894</v>
      </c>
    </row>
    <row r="454" spans="1:2">
      <c r="A454" t="s">
        <v>5220</v>
      </c>
      <c r="B454">
        <v>146514</v>
      </c>
    </row>
    <row r="455" spans="1:2">
      <c r="A455" t="s">
        <v>5234</v>
      </c>
      <c r="B455">
        <v>144781</v>
      </c>
    </row>
    <row r="456" spans="1:2">
      <c r="A456" t="s">
        <v>5242</v>
      </c>
      <c r="B456">
        <v>144779</v>
      </c>
    </row>
    <row r="457" spans="1:2">
      <c r="A457" t="s">
        <v>5251</v>
      </c>
      <c r="B457">
        <v>144779</v>
      </c>
    </row>
    <row r="458" spans="1:2">
      <c r="A458" t="s">
        <v>5261</v>
      </c>
      <c r="B458">
        <v>144793</v>
      </c>
    </row>
    <row r="459" spans="1:2">
      <c r="A459" t="s">
        <v>5273</v>
      </c>
      <c r="B459">
        <v>144793</v>
      </c>
    </row>
    <row r="460" spans="1:2">
      <c r="A460" t="s">
        <v>5281</v>
      </c>
      <c r="B460">
        <v>144793</v>
      </c>
    </row>
    <row r="461" spans="1:2">
      <c r="A461" t="s">
        <v>5290</v>
      </c>
      <c r="B461">
        <v>144793</v>
      </c>
    </row>
    <row r="462" spans="1:2">
      <c r="A462" t="s">
        <v>5299</v>
      </c>
      <c r="B462">
        <v>144779</v>
      </c>
    </row>
    <row r="463" spans="1:2">
      <c r="A463" t="s">
        <v>5308</v>
      </c>
      <c r="B463">
        <v>147186</v>
      </c>
    </row>
    <row r="464" spans="1:2">
      <c r="A464" t="s">
        <v>5317</v>
      </c>
      <c r="B464">
        <v>153250</v>
      </c>
    </row>
    <row r="465" spans="1:2">
      <c r="A465" t="s">
        <v>5331</v>
      </c>
      <c r="B465">
        <v>146506</v>
      </c>
    </row>
    <row r="466" spans="1:2">
      <c r="A466" t="s">
        <v>5347</v>
      </c>
      <c r="B466">
        <v>146548</v>
      </c>
    </row>
    <row r="467" spans="1:2">
      <c r="A467" t="s">
        <v>5360</v>
      </c>
      <c r="B467">
        <v>146548</v>
      </c>
    </row>
    <row r="468" spans="1:2">
      <c r="A468" t="s">
        <v>5368</v>
      </c>
      <c r="B468">
        <v>146548</v>
      </c>
    </row>
    <row r="469" spans="1:2">
      <c r="A469" t="s">
        <v>5377</v>
      </c>
      <c r="B469">
        <v>146548</v>
      </c>
    </row>
    <row r="470" spans="1:2">
      <c r="A470" t="s">
        <v>5385</v>
      </c>
      <c r="B470">
        <v>146548</v>
      </c>
    </row>
    <row r="471" spans="1:2">
      <c r="A471" t="s">
        <v>5393</v>
      </c>
      <c r="B471">
        <v>146548</v>
      </c>
    </row>
    <row r="472" spans="1:2">
      <c r="A472" t="s">
        <v>5402</v>
      </c>
      <c r="B472">
        <v>146548</v>
      </c>
    </row>
    <row r="473" spans="1:2">
      <c r="A473" t="s">
        <v>5412</v>
      </c>
      <c r="B473">
        <v>146548</v>
      </c>
    </row>
    <row r="474" spans="1:2">
      <c r="A474" t="s">
        <v>5424</v>
      </c>
      <c r="B474">
        <v>146548</v>
      </c>
    </row>
    <row r="475" spans="1:2">
      <c r="A475" t="s">
        <v>5433</v>
      </c>
      <c r="B475">
        <v>146548</v>
      </c>
    </row>
    <row r="476" spans="1:2">
      <c r="A476" t="s">
        <v>5442</v>
      </c>
      <c r="B476">
        <v>146571</v>
      </c>
    </row>
    <row r="477" spans="1:2">
      <c r="A477" t="s">
        <v>5455</v>
      </c>
      <c r="B477">
        <v>146572</v>
      </c>
    </row>
    <row r="478" spans="1:2">
      <c r="A478" t="s">
        <v>5467</v>
      </c>
      <c r="B478">
        <v>146572</v>
      </c>
    </row>
    <row r="479" spans="1:2">
      <c r="A479" t="s">
        <v>5475</v>
      </c>
      <c r="B479">
        <v>146572</v>
      </c>
    </row>
    <row r="480" spans="1:2">
      <c r="A480" t="s">
        <v>5484</v>
      </c>
      <c r="B480">
        <v>146572</v>
      </c>
    </row>
    <row r="481" spans="1:2">
      <c r="A481" t="s">
        <v>5493</v>
      </c>
      <c r="B481">
        <v>145562</v>
      </c>
    </row>
    <row r="482" spans="1:2">
      <c r="A482" t="s">
        <v>5505</v>
      </c>
      <c r="B482">
        <v>146572</v>
      </c>
    </row>
    <row r="483" spans="1:2">
      <c r="A483" t="s">
        <v>5514</v>
      </c>
      <c r="B483">
        <v>145368</v>
      </c>
    </row>
    <row r="484" spans="1:2">
      <c r="A484" t="s">
        <v>5523</v>
      </c>
      <c r="B484">
        <v>145029</v>
      </c>
    </row>
    <row r="485" spans="1:2">
      <c r="A485" t="s">
        <v>5532</v>
      </c>
      <c r="B485">
        <v>145205</v>
      </c>
    </row>
    <row r="486" spans="1:2">
      <c r="A486" t="s">
        <v>5546</v>
      </c>
      <c r="B486">
        <v>145410</v>
      </c>
    </row>
    <row r="487" spans="1:2">
      <c r="A487" t="s">
        <v>5554</v>
      </c>
      <c r="B487">
        <v>149753</v>
      </c>
    </row>
    <row r="488" spans="1:2">
      <c r="A488" t="s">
        <v>5571</v>
      </c>
      <c r="B488">
        <v>147371</v>
      </c>
    </row>
    <row r="489" spans="1:2">
      <c r="A489" t="s">
        <v>5584</v>
      </c>
      <c r="B489">
        <v>147350</v>
      </c>
    </row>
    <row r="490" spans="1:2">
      <c r="A490" t="s">
        <v>5593</v>
      </c>
      <c r="B490">
        <v>147126</v>
      </c>
    </row>
    <row r="491" spans="1:2">
      <c r="A491" t="s">
        <v>5607</v>
      </c>
      <c r="B491">
        <v>146423</v>
      </c>
    </row>
    <row r="492" spans="1:2">
      <c r="A492" t="s">
        <v>5622</v>
      </c>
      <c r="B492">
        <v>146532</v>
      </c>
    </row>
    <row r="493" spans="1:2">
      <c r="A493" t="s">
        <v>5634</v>
      </c>
      <c r="B493">
        <v>146532</v>
      </c>
    </row>
    <row r="494" spans="1:2">
      <c r="A494" t="s">
        <v>5645</v>
      </c>
      <c r="B494">
        <v>146554</v>
      </c>
    </row>
    <row r="495" spans="1:2">
      <c r="A495" t="s">
        <v>5657</v>
      </c>
      <c r="B495">
        <v>146554</v>
      </c>
    </row>
    <row r="496" spans="1:2">
      <c r="A496" t="s">
        <v>5666</v>
      </c>
      <c r="B496">
        <v>146561</v>
      </c>
    </row>
    <row r="497" spans="1:2">
      <c r="A497" t="s">
        <v>5679</v>
      </c>
      <c r="B497">
        <v>146561</v>
      </c>
    </row>
    <row r="498" spans="1:2">
      <c r="A498" t="s">
        <v>5689</v>
      </c>
      <c r="B498">
        <v>146566</v>
      </c>
    </row>
    <row r="499" spans="1:2">
      <c r="A499" t="s">
        <v>5702</v>
      </c>
      <c r="B499">
        <v>152160</v>
      </c>
    </row>
    <row r="500" spans="1:2">
      <c r="A500" t="s">
        <v>5715</v>
      </c>
      <c r="B500">
        <v>152160</v>
      </c>
    </row>
    <row r="501" spans="1:2">
      <c r="A501" t="s">
        <v>5724</v>
      </c>
      <c r="B501">
        <v>152162</v>
      </c>
    </row>
    <row r="502" spans="1:2">
      <c r="A502" t="s">
        <v>5736</v>
      </c>
      <c r="B502">
        <v>151809</v>
      </c>
    </row>
    <row r="503" spans="1:2">
      <c r="A503" t="s">
        <v>5748</v>
      </c>
      <c r="B503">
        <v>146670</v>
      </c>
    </row>
    <row r="504" spans="1:2">
      <c r="A504" t="s">
        <v>5758</v>
      </c>
      <c r="B504">
        <v>149749</v>
      </c>
    </row>
    <row r="505" spans="1:2">
      <c r="A505" t="s">
        <v>5770</v>
      </c>
      <c r="B505">
        <v>144779</v>
      </c>
    </row>
    <row r="506" spans="1:2">
      <c r="A506" t="s">
        <v>5779</v>
      </c>
      <c r="B506">
        <v>147365</v>
      </c>
    </row>
    <row r="507" spans="1:2">
      <c r="A507" t="s">
        <v>5790</v>
      </c>
      <c r="B507">
        <v>145008</v>
      </c>
    </row>
    <row r="508" spans="1:2">
      <c r="A508" t="s">
        <v>5808</v>
      </c>
      <c r="B508">
        <v>147340</v>
      </c>
    </row>
    <row r="509" spans="1:2">
      <c r="A509" t="s">
        <v>5823</v>
      </c>
      <c r="B509">
        <v>152491</v>
      </c>
    </row>
    <row r="510" spans="1:2">
      <c r="A510" t="s">
        <v>5836</v>
      </c>
      <c r="B510">
        <v>145894</v>
      </c>
    </row>
    <row r="511" spans="1:2">
      <c r="A511" t="s">
        <v>5846</v>
      </c>
      <c r="B511">
        <v>145894</v>
      </c>
    </row>
    <row r="512" spans="1:2">
      <c r="A512" t="s">
        <v>5855</v>
      </c>
      <c r="B512">
        <v>146574</v>
      </c>
    </row>
    <row r="513" spans="1:2">
      <c r="A513" t="s">
        <v>5863</v>
      </c>
      <c r="B513">
        <v>147307</v>
      </c>
    </row>
    <row r="514" spans="1:2">
      <c r="A514" t="s">
        <v>5874</v>
      </c>
      <c r="B514">
        <v>145368</v>
      </c>
    </row>
    <row r="515" spans="1:2">
      <c r="A515" t="s">
        <v>5884</v>
      </c>
      <c r="B515">
        <v>145515</v>
      </c>
    </row>
    <row r="516" spans="1:2">
      <c r="A516" t="s">
        <v>5896</v>
      </c>
      <c r="B516">
        <v>147035</v>
      </c>
    </row>
    <row r="517" spans="1:2">
      <c r="A517" t="s">
        <v>5909</v>
      </c>
      <c r="B517">
        <v>147350</v>
      </c>
    </row>
    <row r="518" spans="1:2">
      <c r="A518" t="s">
        <v>5918</v>
      </c>
      <c r="B518">
        <v>147066</v>
      </c>
    </row>
    <row r="519" spans="1:2">
      <c r="A519" t="s">
        <v>5927</v>
      </c>
      <c r="B519">
        <v>147066</v>
      </c>
    </row>
    <row r="520" spans="1:2">
      <c r="A520" t="s">
        <v>5937</v>
      </c>
      <c r="B520">
        <v>147455</v>
      </c>
    </row>
    <row r="521" spans="1:2">
      <c r="A521" t="s">
        <v>5949</v>
      </c>
      <c r="B521">
        <v>144880</v>
      </c>
    </row>
    <row r="522" spans="1:2">
      <c r="A522" t="s">
        <v>5959</v>
      </c>
      <c r="B522">
        <v>147189</v>
      </c>
    </row>
    <row r="523" spans="1:2">
      <c r="A523" t="s">
        <v>5974</v>
      </c>
      <c r="B523">
        <v>147350</v>
      </c>
    </row>
    <row r="524" spans="1:2">
      <c r="A524" t="s">
        <v>5983</v>
      </c>
      <c r="B524">
        <v>147350</v>
      </c>
    </row>
    <row r="525" spans="1:2">
      <c r="A525" t="s">
        <v>5992</v>
      </c>
      <c r="B525">
        <v>145894</v>
      </c>
    </row>
    <row r="526" spans="1:2">
      <c r="A526" t="s">
        <v>6001</v>
      </c>
      <c r="B526">
        <v>145522</v>
      </c>
    </row>
    <row r="527" spans="1:2">
      <c r="A527" t="s">
        <v>6010</v>
      </c>
      <c r="B527">
        <v>145499</v>
      </c>
    </row>
    <row r="528" spans="1:2">
      <c r="A528" t="s">
        <v>6019</v>
      </c>
      <c r="B528">
        <v>147350</v>
      </c>
    </row>
    <row r="529" spans="1:2">
      <c r="A529" t="s">
        <v>6030</v>
      </c>
      <c r="B529">
        <v>145510</v>
      </c>
    </row>
    <row r="530" spans="1:2">
      <c r="A530" t="s">
        <v>6041</v>
      </c>
      <c r="B530">
        <v>146727</v>
      </c>
    </row>
    <row r="531" spans="1:2">
      <c r="A531" t="s">
        <v>6054</v>
      </c>
      <c r="B531">
        <v>147150</v>
      </c>
    </row>
    <row r="532" spans="1:2">
      <c r="A532" t="s">
        <v>6068</v>
      </c>
      <c r="B532">
        <v>147018</v>
      </c>
    </row>
    <row r="533" spans="1:2">
      <c r="A533" t="s">
        <v>6079</v>
      </c>
      <c r="B533">
        <v>145029</v>
      </c>
    </row>
    <row r="534" spans="1:2">
      <c r="A534" t="s">
        <v>6087</v>
      </c>
      <c r="B534">
        <v>144898</v>
      </c>
    </row>
    <row r="535" spans="1:2">
      <c r="A535" t="s">
        <v>6095</v>
      </c>
      <c r="B535">
        <v>146572</v>
      </c>
    </row>
    <row r="536" spans="1:2">
      <c r="A536" t="s">
        <v>6104</v>
      </c>
      <c r="B536">
        <v>146572</v>
      </c>
    </row>
    <row r="537" spans="1:2">
      <c r="A537" t="s">
        <v>6112</v>
      </c>
      <c r="B537">
        <v>146572</v>
      </c>
    </row>
    <row r="538" spans="1:2">
      <c r="A538" t="s">
        <v>6120</v>
      </c>
      <c r="B538">
        <v>145534</v>
      </c>
    </row>
    <row r="539" spans="1:2">
      <c r="A539" t="s">
        <v>6130</v>
      </c>
      <c r="B539">
        <v>147040</v>
      </c>
    </row>
    <row r="540" spans="1:2">
      <c r="A540" t="s">
        <v>6142</v>
      </c>
      <c r="B540">
        <v>145029</v>
      </c>
    </row>
    <row r="541" spans="1:2">
      <c r="A541" t="s">
        <v>6151</v>
      </c>
      <c r="B541">
        <v>150305</v>
      </c>
    </row>
    <row r="542" spans="1:2">
      <c r="A542" t="s">
        <v>6160</v>
      </c>
      <c r="B542">
        <v>146631</v>
      </c>
    </row>
    <row r="543" spans="1:2">
      <c r="A543" t="s">
        <v>6169</v>
      </c>
      <c r="B543">
        <v>152148</v>
      </c>
    </row>
    <row r="544" spans="1:2">
      <c r="A544" t="s">
        <v>6180</v>
      </c>
      <c r="B544">
        <v>147350</v>
      </c>
    </row>
    <row r="545" spans="1:2">
      <c r="A545" t="s">
        <v>6190</v>
      </c>
      <c r="B545">
        <v>145499</v>
      </c>
    </row>
    <row r="546" spans="1:2">
      <c r="A546" t="s">
        <v>6201</v>
      </c>
      <c r="B546">
        <v>147350</v>
      </c>
    </row>
    <row r="547" spans="1:2">
      <c r="A547" t="s">
        <v>6210</v>
      </c>
      <c r="B547">
        <v>147350</v>
      </c>
    </row>
    <row r="548" spans="1:2">
      <c r="A548" t="s">
        <v>6220</v>
      </c>
      <c r="B548">
        <v>152386</v>
      </c>
    </row>
    <row r="549" spans="1:2">
      <c r="A549" t="s">
        <v>6232</v>
      </c>
      <c r="B549">
        <v>145499</v>
      </c>
    </row>
    <row r="550" spans="1:2">
      <c r="A550" t="s">
        <v>6242</v>
      </c>
      <c r="B550">
        <v>152840</v>
      </c>
    </row>
    <row r="551" spans="1:2">
      <c r="A551" t="s">
        <v>6258</v>
      </c>
      <c r="B551">
        <v>146670</v>
      </c>
    </row>
    <row r="552" spans="1:2">
      <c r="A552" t="s">
        <v>6269</v>
      </c>
      <c r="B552">
        <v>144853</v>
      </c>
    </row>
    <row r="553" spans="1:2">
      <c r="A553" t="s">
        <v>6281</v>
      </c>
      <c r="B553">
        <v>147365</v>
      </c>
    </row>
    <row r="554" spans="1:2">
      <c r="A554" t="s">
        <v>6289</v>
      </c>
      <c r="B554">
        <v>147350</v>
      </c>
    </row>
    <row r="555" spans="1:2">
      <c r="A555" t="s">
        <v>6300</v>
      </c>
      <c r="B555">
        <v>151833</v>
      </c>
    </row>
    <row r="556" spans="1:2">
      <c r="A556" t="s">
        <v>6312</v>
      </c>
      <c r="B556">
        <v>147365</v>
      </c>
    </row>
    <row r="557" spans="1:2">
      <c r="A557" t="s">
        <v>6320</v>
      </c>
      <c r="B557">
        <v>144898</v>
      </c>
    </row>
    <row r="558" spans="1:2">
      <c r="A558" t="s">
        <v>6329</v>
      </c>
      <c r="B558">
        <v>144779</v>
      </c>
    </row>
    <row r="559" spans="1:2">
      <c r="A559" t="s">
        <v>6337</v>
      </c>
      <c r="B559">
        <v>147160</v>
      </c>
    </row>
    <row r="560" spans="1:2">
      <c r="A560" t="s">
        <v>6345</v>
      </c>
      <c r="B560">
        <v>146670</v>
      </c>
    </row>
    <row r="561" spans="1:2">
      <c r="A561" t="s">
        <v>6354</v>
      </c>
      <c r="B561">
        <v>146391</v>
      </c>
    </row>
    <row r="562" spans="1:2">
      <c r="A562" t="s">
        <v>6368</v>
      </c>
      <c r="B562">
        <v>145894</v>
      </c>
    </row>
    <row r="563" spans="1:2">
      <c r="A563" t="s">
        <v>6378</v>
      </c>
      <c r="B563">
        <v>146400</v>
      </c>
    </row>
    <row r="564" spans="1:2">
      <c r="A564" t="s">
        <v>6389</v>
      </c>
      <c r="B564">
        <v>152840</v>
      </c>
    </row>
    <row r="565" spans="1:2">
      <c r="A565" t="s">
        <v>6397</v>
      </c>
      <c r="B565">
        <v>147350</v>
      </c>
    </row>
    <row r="566" spans="1:2">
      <c r="A566" t="s">
        <v>6405</v>
      </c>
      <c r="B566">
        <v>147350</v>
      </c>
    </row>
    <row r="567" spans="1:2">
      <c r="A567" t="s">
        <v>6413</v>
      </c>
      <c r="B567">
        <v>147350</v>
      </c>
    </row>
    <row r="568" spans="1:2">
      <c r="A568" t="s">
        <v>6421</v>
      </c>
      <c r="B568">
        <v>147350</v>
      </c>
    </row>
    <row r="569" spans="1:2">
      <c r="A569" t="s">
        <v>6429</v>
      </c>
      <c r="B569">
        <v>147350</v>
      </c>
    </row>
    <row r="570" spans="1:2">
      <c r="A570" t="s">
        <v>6437</v>
      </c>
      <c r="B570">
        <v>147350</v>
      </c>
    </row>
    <row r="571" spans="1:2">
      <c r="A571" t="s">
        <v>6445</v>
      </c>
      <c r="B571">
        <v>147350</v>
      </c>
    </row>
    <row r="572" spans="1:2">
      <c r="A572" t="s">
        <v>6456</v>
      </c>
      <c r="B572">
        <v>152747</v>
      </c>
    </row>
    <row r="573" spans="1:2">
      <c r="A573" t="s">
        <v>6468</v>
      </c>
      <c r="B573">
        <v>147186</v>
      </c>
    </row>
    <row r="574" spans="1:2">
      <c r="A574" t="s">
        <v>6478</v>
      </c>
      <c r="B574">
        <v>152748</v>
      </c>
    </row>
    <row r="575" spans="1:2">
      <c r="A575" t="s">
        <v>6491</v>
      </c>
      <c r="B575">
        <v>145534</v>
      </c>
    </row>
    <row r="576" spans="1:2">
      <c r="A576" t="s">
        <v>6500</v>
      </c>
      <c r="B576">
        <v>144779</v>
      </c>
    </row>
    <row r="577" spans="1:2">
      <c r="A577" t="s">
        <v>6509</v>
      </c>
      <c r="B577">
        <v>147307</v>
      </c>
    </row>
    <row r="578" spans="1:2">
      <c r="A578" t="s">
        <v>6518</v>
      </c>
      <c r="B578">
        <v>145328</v>
      </c>
    </row>
    <row r="579" spans="1:2">
      <c r="A579" t="s">
        <v>6526</v>
      </c>
      <c r="B579">
        <v>147350</v>
      </c>
    </row>
    <row r="580" spans="1:2">
      <c r="A580" t="s">
        <v>6534</v>
      </c>
      <c r="B580">
        <v>146631</v>
      </c>
    </row>
    <row r="581" spans="1:2">
      <c r="A581" t="s">
        <v>6543</v>
      </c>
      <c r="B581">
        <v>145515</v>
      </c>
    </row>
    <row r="582" spans="1:2">
      <c r="A582" t="s">
        <v>6551</v>
      </c>
      <c r="B582">
        <v>145029</v>
      </c>
    </row>
    <row r="583" spans="1:2">
      <c r="A583" t="s">
        <v>6560</v>
      </c>
      <c r="B583">
        <v>152648</v>
      </c>
    </row>
    <row r="584" spans="1:2">
      <c r="A584" t="s">
        <v>6571</v>
      </c>
      <c r="B584">
        <v>152648</v>
      </c>
    </row>
    <row r="585" spans="1:2">
      <c r="A585" t="s">
        <v>6577</v>
      </c>
      <c r="B585">
        <v>147350</v>
      </c>
    </row>
    <row r="586" spans="1:2">
      <c r="A586" t="s">
        <v>6585</v>
      </c>
      <c r="B586">
        <v>147350</v>
      </c>
    </row>
    <row r="587" spans="1:2">
      <c r="A587" t="s">
        <v>6594</v>
      </c>
      <c r="B587">
        <v>145682</v>
      </c>
    </row>
    <row r="588" spans="1:2">
      <c r="A588" t="s">
        <v>6608</v>
      </c>
      <c r="B588">
        <v>145410</v>
      </c>
    </row>
    <row r="589" spans="1:2">
      <c r="A589" t="s">
        <v>6616</v>
      </c>
      <c r="B589">
        <v>152747</v>
      </c>
    </row>
    <row r="590" spans="1:2">
      <c r="A590" t="s">
        <v>6625</v>
      </c>
      <c r="B590">
        <v>144843</v>
      </c>
    </row>
    <row r="591" spans="1:2">
      <c r="A591" t="s">
        <v>6636</v>
      </c>
      <c r="B591">
        <v>150301</v>
      </c>
    </row>
    <row r="592" spans="1:2">
      <c r="A592" t="s">
        <v>6649</v>
      </c>
      <c r="B592">
        <v>144843</v>
      </c>
    </row>
    <row r="593" spans="1:2">
      <c r="A593" t="s">
        <v>6657</v>
      </c>
      <c r="B593">
        <v>147160</v>
      </c>
    </row>
    <row r="594" spans="1:2">
      <c r="A594" t="s">
        <v>6667</v>
      </c>
      <c r="B594">
        <v>145358</v>
      </c>
    </row>
    <row r="595" spans="1:2">
      <c r="A595" t="s">
        <v>6680</v>
      </c>
      <c r="B595">
        <v>150329</v>
      </c>
    </row>
    <row r="596" spans="1:2">
      <c r="A596" t="s">
        <v>6693</v>
      </c>
      <c r="B596">
        <v>147455</v>
      </c>
    </row>
    <row r="597" spans="1:2">
      <c r="A597" t="s">
        <v>6702</v>
      </c>
      <c r="B597">
        <v>146496</v>
      </c>
    </row>
    <row r="598" spans="1:2">
      <c r="A598" t="s">
        <v>6714</v>
      </c>
      <c r="B598">
        <v>146521</v>
      </c>
    </row>
    <row r="599" spans="1:2">
      <c r="A599" t="s">
        <v>6725</v>
      </c>
      <c r="B599">
        <v>146466</v>
      </c>
    </row>
    <row r="600" spans="1:2">
      <c r="A600" t="s">
        <v>6737</v>
      </c>
      <c r="B600">
        <v>145533</v>
      </c>
    </row>
    <row r="601" spans="1:2">
      <c r="A601" t="s">
        <v>6750</v>
      </c>
      <c r="B601">
        <v>147182</v>
      </c>
    </row>
    <row r="602" spans="1:2">
      <c r="A602" t="s">
        <v>6764</v>
      </c>
      <c r="B602">
        <v>145099</v>
      </c>
    </row>
    <row r="603" spans="1:2">
      <c r="A603" t="s">
        <v>6777</v>
      </c>
      <c r="B603">
        <v>147438</v>
      </c>
    </row>
    <row r="604" spans="1:2">
      <c r="A604" t="s">
        <v>6791</v>
      </c>
      <c r="B604">
        <v>147444</v>
      </c>
    </row>
    <row r="605" spans="1:2">
      <c r="A605" t="s">
        <v>6806</v>
      </c>
      <c r="B605">
        <v>144870</v>
      </c>
    </row>
    <row r="606" spans="1:2">
      <c r="A606" t="s">
        <v>6818</v>
      </c>
      <c r="B606">
        <v>147160</v>
      </c>
    </row>
    <row r="607" spans="1:2">
      <c r="A607" t="s">
        <v>6826</v>
      </c>
      <c r="B607">
        <v>145410</v>
      </c>
    </row>
    <row r="608" spans="1:2">
      <c r="A608" t="s">
        <v>6835</v>
      </c>
      <c r="B608">
        <v>147365</v>
      </c>
    </row>
    <row r="609" spans="1:2">
      <c r="A609" t="s">
        <v>6843</v>
      </c>
      <c r="B609">
        <v>145029</v>
      </c>
    </row>
    <row r="610" spans="1:2">
      <c r="A610" t="s">
        <v>6854</v>
      </c>
      <c r="B610">
        <v>146631</v>
      </c>
    </row>
    <row r="611" spans="1:2">
      <c r="A611" t="s">
        <v>6862</v>
      </c>
      <c r="B611">
        <v>144899</v>
      </c>
    </row>
    <row r="612" spans="1:2">
      <c r="A612" t="s">
        <v>6870</v>
      </c>
      <c r="B612">
        <v>146548</v>
      </c>
    </row>
    <row r="613" spans="1:2">
      <c r="A613" t="s">
        <v>6879</v>
      </c>
      <c r="B613">
        <v>145515</v>
      </c>
    </row>
    <row r="614" spans="1:2">
      <c r="A614" t="s">
        <v>6887</v>
      </c>
      <c r="B614">
        <v>145410</v>
      </c>
    </row>
    <row r="615" spans="1:2">
      <c r="A615" t="s">
        <v>6902</v>
      </c>
      <c r="B615">
        <v>152612</v>
      </c>
    </row>
    <row r="616" spans="1:2">
      <c r="A616" t="s">
        <v>6914</v>
      </c>
      <c r="B616">
        <v>147365</v>
      </c>
    </row>
    <row r="617" spans="1:2">
      <c r="A617" t="s">
        <v>6923</v>
      </c>
      <c r="B617">
        <v>147120</v>
      </c>
    </row>
    <row r="618" spans="1:2">
      <c r="A618" t="s">
        <v>6934</v>
      </c>
      <c r="B618">
        <v>152611</v>
      </c>
    </row>
    <row r="619" spans="1:2">
      <c r="A619" t="s">
        <v>6947</v>
      </c>
      <c r="B619">
        <v>147458</v>
      </c>
    </row>
    <row r="620" spans="1:2">
      <c r="A620" t="s">
        <v>6959</v>
      </c>
      <c r="B620">
        <v>147307</v>
      </c>
    </row>
    <row r="621" spans="1:2">
      <c r="A621" t="s">
        <v>6967</v>
      </c>
      <c r="B621">
        <v>147365</v>
      </c>
    </row>
    <row r="622" spans="1:2">
      <c r="A622" t="s">
        <v>6976</v>
      </c>
      <c r="B622">
        <v>144831</v>
      </c>
    </row>
    <row r="623" spans="1:2">
      <c r="A623" t="s">
        <v>6985</v>
      </c>
      <c r="B623">
        <v>146679</v>
      </c>
    </row>
    <row r="624" spans="1:2">
      <c r="A624" t="s">
        <v>6994</v>
      </c>
      <c r="B624">
        <v>146572</v>
      </c>
    </row>
    <row r="625" spans="1:2">
      <c r="A625" t="s">
        <v>7003</v>
      </c>
      <c r="B625">
        <v>144779</v>
      </c>
    </row>
    <row r="626" spans="1:2">
      <c r="A626" t="s">
        <v>7012</v>
      </c>
      <c r="B626">
        <v>146631</v>
      </c>
    </row>
    <row r="627" spans="1:2">
      <c r="A627" t="s">
        <v>7020</v>
      </c>
      <c r="B627">
        <v>145522</v>
      </c>
    </row>
    <row r="628" spans="1:2">
      <c r="A628" t="s">
        <v>7028</v>
      </c>
      <c r="B628">
        <v>146521</v>
      </c>
    </row>
    <row r="629" spans="1:2">
      <c r="A629" t="s">
        <v>7037</v>
      </c>
      <c r="B629">
        <v>147441</v>
      </c>
    </row>
    <row r="630" spans="1:2">
      <c r="A630" t="s">
        <v>7050</v>
      </c>
      <c r="B630">
        <v>147458</v>
      </c>
    </row>
    <row r="631" spans="1:2">
      <c r="A631" t="s">
        <v>7058</v>
      </c>
      <c r="B631">
        <v>145419</v>
      </c>
    </row>
    <row r="632" spans="1:2">
      <c r="A632" t="s">
        <v>7066</v>
      </c>
      <c r="B632">
        <v>146631</v>
      </c>
    </row>
    <row r="633" spans="1:2">
      <c r="A633" t="s">
        <v>7075</v>
      </c>
      <c r="B633">
        <v>153247</v>
      </c>
    </row>
    <row r="634" spans="1:2">
      <c r="A634" t="s">
        <v>7086</v>
      </c>
      <c r="B634">
        <v>145515</v>
      </c>
    </row>
    <row r="635" spans="1:2">
      <c r="A635" t="s">
        <v>7094</v>
      </c>
      <c r="B635">
        <v>144899</v>
      </c>
    </row>
    <row r="636" spans="1:2">
      <c r="A636" t="s">
        <v>7103</v>
      </c>
      <c r="B636">
        <v>144899</v>
      </c>
    </row>
    <row r="637" spans="1:2">
      <c r="A637" t="s">
        <v>7111</v>
      </c>
      <c r="B637">
        <v>153326</v>
      </c>
    </row>
    <row r="638" spans="1:2">
      <c r="A638" t="s">
        <v>7124</v>
      </c>
      <c r="B638">
        <v>147181</v>
      </c>
    </row>
    <row r="639" spans="1:2">
      <c r="A639" t="s">
        <v>7136</v>
      </c>
      <c r="B639">
        <v>146572</v>
      </c>
    </row>
    <row r="640" spans="1:2">
      <c r="A640" t="s">
        <v>7144</v>
      </c>
      <c r="B640">
        <v>147307</v>
      </c>
    </row>
    <row r="641" spans="1:2">
      <c r="A641" t="s">
        <v>7153</v>
      </c>
      <c r="B641">
        <v>145151</v>
      </c>
    </row>
    <row r="642" spans="1:2">
      <c r="A642" t="s">
        <v>7165</v>
      </c>
      <c r="B642">
        <v>145026</v>
      </c>
    </row>
    <row r="643" spans="1:2">
      <c r="A643" t="s">
        <v>7178</v>
      </c>
      <c r="B643">
        <v>144779</v>
      </c>
    </row>
    <row r="644" spans="1:2">
      <c r="A644" t="s">
        <v>7191</v>
      </c>
      <c r="B644">
        <v>153255</v>
      </c>
    </row>
    <row r="645" spans="1:2">
      <c r="A645" t="s">
        <v>7207</v>
      </c>
      <c r="B645">
        <v>153248</v>
      </c>
    </row>
    <row r="646" spans="1:2">
      <c r="A646" t="s">
        <v>7222</v>
      </c>
      <c r="B646">
        <v>153285</v>
      </c>
    </row>
    <row r="647" spans="1:2">
      <c r="A647" t="s">
        <v>7238</v>
      </c>
      <c r="B647">
        <v>147007</v>
      </c>
    </row>
    <row r="648" spans="1:2">
      <c r="A648" t="s">
        <v>7252</v>
      </c>
      <c r="B648">
        <v>153324</v>
      </c>
    </row>
    <row r="649" spans="1:2">
      <c r="A649" t="s">
        <v>7265</v>
      </c>
      <c r="B649">
        <v>153245</v>
      </c>
    </row>
    <row r="650" spans="1:2">
      <c r="A650" t="s">
        <v>7280</v>
      </c>
      <c r="B650">
        <v>147133</v>
      </c>
    </row>
    <row r="651" spans="1:2">
      <c r="A651" t="s">
        <v>7294</v>
      </c>
      <c r="B651">
        <v>145537</v>
      </c>
    </row>
    <row r="652" spans="1:2">
      <c r="A652" t="s">
        <v>7310</v>
      </c>
      <c r="B652">
        <v>153403</v>
      </c>
    </row>
    <row r="653" spans="1:2">
      <c r="A653" t="s">
        <v>7323</v>
      </c>
      <c r="B653">
        <v>145029</v>
      </c>
    </row>
    <row r="654" spans="1:2">
      <c r="A654" t="s">
        <v>7335</v>
      </c>
      <c r="B654">
        <v>147081</v>
      </c>
    </row>
    <row r="655" spans="1:2">
      <c r="A655" t="s">
        <v>7348</v>
      </c>
      <c r="B655">
        <v>145538</v>
      </c>
    </row>
    <row r="656" spans="1:2">
      <c r="A656" t="s">
        <v>7361</v>
      </c>
      <c r="B656">
        <v>153334</v>
      </c>
    </row>
    <row r="657" spans="1:2">
      <c r="A657" t="s">
        <v>7373</v>
      </c>
      <c r="B657">
        <v>144779</v>
      </c>
    </row>
    <row r="658" spans="1:2">
      <c r="A658" t="s">
        <v>7382</v>
      </c>
      <c r="B658">
        <v>144898</v>
      </c>
    </row>
    <row r="659" spans="1:2">
      <c r="A659" t="s">
        <v>7393</v>
      </c>
      <c r="B659">
        <v>153518</v>
      </c>
    </row>
    <row r="660" spans="1:2">
      <c r="A660" t="s">
        <v>7405</v>
      </c>
      <c r="B660">
        <v>147120</v>
      </c>
    </row>
    <row r="661" spans="1:2">
      <c r="A661" t="s">
        <v>7416</v>
      </c>
      <c r="B661">
        <v>146572</v>
      </c>
    </row>
    <row r="662" spans="1:2">
      <c r="A662" t="s">
        <v>7429</v>
      </c>
      <c r="B662">
        <v>153553</v>
      </c>
    </row>
    <row r="663" spans="1:2">
      <c r="A663" t="s">
        <v>7440</v>
      </c>
      <c r="B663">
        <v>144831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C6D-72D0-4ED7-A000-1CD8379CC2F8}">
  <sheetPr codeName="Hoja2"/>
  <dimension ref="A3:A4"/>
  <sheetViews>
    <sheetView workbookViewId="0">
      <selection activeCell="J11" sqref="J11"/>
    </sheetView>
  </sheetViews>
  <sheetFormatPr defaultColWidth="11.42578125" defaultRowHeight="14.45"/>
  <sheetData>
    <row r="3" spans="1:1" ht="51.95">
      <c r="A3" s="11" t="s">
        <v>7500</v>
      </c>
    </row>
    <row r="4" spans="1:1" ht="39">
      <c r="A4" s="11" t="s">
        <v>7501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DED6-BF26-48BE-9628-8EF0D2457954}">
  <sheetPr filterMode="1"/>
  <dimension ref="A1:AQ664"/>
  <sheetViews>
    <sheetView workbookViewId="0">
      <selection activeCell="B3" sqref="B3"/>
    </sheetView>
  </sheetViews>
  <sheetFormatPr defaultColWidth="11.42578125" defaultRowHeight="14.45"/>
  <cols>
    <col min="4" max="11" width="10.85546875" hidden="1" customWidth="1"/>
    <col min="12" max="12" width="19.42578125" hidden="1" customWidth="1"/>
    <col min="13" max="13" width="25.7109375" hidden="1" customWidth="1"/>
    <col min="14" max="17" width="10.85546875" hidden="1" customWidth="1"/>
    <col min="18" max="18" width="27.85546875" hidden="1" customWidth="1"/>
    <col min="19" max="20" width="10.85546875" hidden="1" customWidth="1"/>
    <col min="21" max="32" width="10.85546875" customWidth="1"/>
    <col min="35" max="35" width="19.140625" customWidth="1"/>
  </cols>
  <sheetData>
    <row r="1" spans="1:43" ht="87">
      <c r="D1" s="36" t="s">
        <v>7502</v>
      </c>
      <c r="E1" s="37" t="s">
        <v>7503</v>
      </c>
      <c r="F1" s="37" t="s">
        <v>7504</v>
      </c>
      <c r="G1" s="37" t="s">
        <v>7505</v>
      </c>
      <c r="H1" s="37" t="s">
        <v>7506</v>
      </c>
      <c r="I1" s="38" t="s">
        <v>7507</v>
      </c>
      <c r="J1" s="39" t="s">
        <v>7508</v>
      </c>
      <c r="K1" s="39" t="s">
        <v>7509</v>
      </c>
      <c r="L1" s="40" t="s">
        <v>7510</v>
      </c>
      <c r="M1" s="41" t="s">
        <v>7511</v>
      </c>
      <c r="N1" s="37" t="s">
        <v>7512</v>
      </c>
      <c r="O1" s="37" t="s">
        <v>7513</v>
      </c>
      <c r="P1" s="37" t="s">
        <v>7514</v>
      </c>
      <c r="Q1" s="37" t="s">
        <v>7515</v>
      </c>
      <c r="R1" s="37" t="s">
        <v>7516</v>
      </c>
      <c r="S1" s="37" t="s">
        <v>7517</v>
      </c>
      <c r="T1" s="37" t="s">
        <v>7518</v>
      </c>
      <c r="U1" s="37" t="s">
        <v>7519</v>
      </c>
      <c r="V1" s="37" t="s">
        <v>7520</v>
      </c>
      <c r="W1" s="37" t="s">
        <v>7521</v>
      </c>
      <c r="X1" s="37" t="s">
        <v>7522</v>
      </c>
      <c r="Y1" s="37" t="s">
        <v>7523</v>
      </c>
      <c r="Z1" s="37" t="s">
        <v>7524</v>
      </c>
      <c r="AA1" s="37" t="s">
        <v>7525</v>
      </c>
      <c r="AB1" s="37" t="s">
        <v>7526</v>
      </c>
      <c r="AC1" s="42" t="s">
        <v>7527</v>
      </c>
      <c r="AD1" s="43" t="s">
        <v>36</v>
      </c>
      <c r="AE1" s="44" t="s">
        <v>105</v>
      </c>
      <c r="AF1" s="44" t="s">
        <v>37</v>
      </c>
      <c r="AG1" s="45" t="s">
        <v>7528</v>
      </c>
      <c r="AH1" s="45" t="s">
        <v>7529</v>
      </c>
      <c r="AI1" s="46" t="s">
        <v>7530</v>
      </c>
      <c r="AJ1" s="37" t="s">
        <v>7531</v>
      </c>
      <c r="AK1" s="37" t="s">
        <v>7532</v>
      </c>
      <c r="AL1" s="37" t="s">
        <v>7533</v>
      </c>
      <c r="AM1" s="37" t="s">
        <v>7534</v>
      </c>
      <c r="AN1" s="37" t="s">
        <v>7535</v>
      </c>
      <c r="AO1" s="37" t="s">
        <v>7536</v>
      </c>
      <c r="AP1" s="37" t="s">
        <v>7537</v>
      </c>
      <c r="AQ1" s="47" t="s">
        <v>7538</v>
      </c>
    </row>
    <row r="2" spans="1:43" s="51" customFormat="1">
      <c r="A2" s="49" t="s">
        <v>128</v>
      </c>
      <c r="B2" s="50" t="s">
        <v>128</v>
      </c>
      <c r="C2" s="51" t="e">
        <v>#REF!</v>
      </c>
      <c r="D2" t="str">
        <f>B2</f>
        <v>001-2026</v>
      </c>
      <c r="E2" t="e">
        <f>VLOOKUP(D2,'MATRIZ 2026'!$G$2:$Q$667,14,FALSE)</f>
        <v>#N/A</v>
      </c>
      <c r="F2" t="e">
        <f>VLOOKUP(B2,'MATRIZ 2026'!$G$2:$Q$667,3,FALSE)</f>
        <v>#N/A</v>
      </c>
      <c r="G2" t="e">
        <f>VLOOKUP(B2,'MATRIZ 2026'!$G$2:$Q$667,22,FALSE)</f>
        <v>#N/A</v>
      </c>
      <c r="H2"/>
      <c r="I2" t="e">
        <f>VLOOKUP(B2,'MATRIZ 2026'!$G$2:$Q$667,84,FALSE)</f>
        <v>#N/A</v>
      </c>
      <c r="J2" t="e">
        <f>VLOOKUP(B2,'MATRIZ 2026'!$G$2:$Q$667,49,FALSE)</f>
        <v>#N/A</v>
      </c>
      <c r="K2" t="e">
        <f>VLOOKUP(B2,'MATRIZ 2026'!$G$2:$Q$667,50,FALSE)</f>
        <v>#N/A</v>
      </c>
      <c r="L2" s="48" t="e">
        <f>VLOOKUP(B2,'MATRIZ 2026'!$G$2:$Q$667,45,FALSE)</f>
        <v>#N/A</v>
      </c>
      <c r="M2" s="48" t="e">
        <f>VLOOKUP(B2,'MATRIZ 2026'!$G$2:$Q$667,46,FALSE)</f>
        <v>#N/A</v>
      </c>
      <c r="N2" t="e">
        <f>VLOOKUP(B2,'MATRIZ 2026'!$G$2:$Q$667,16,FALSE)</f>
        <v>#N/A</v>
      </c>
      <c r="O2" t="e">
        <f>VLOOKUP(B2,'MATRIZ 2026'!$G$2:$Q$667,93,FALSE)</f>
        <v>#N/A</v>
      </c>
      <c r="P2" t="e">
        <f>VLOOKUP(D2,'MATRIZ 2026'!$G$2:$Q$667,31,FALSE)</f>
        <v>#N/A</v>
      </c>
      <c r="Q2" t="e">
        <f>VLOOKUP(M2,'MATRIZ 2026'!$G$2:$Q$667,3,FALSE)</f>
        <v>#N/A</v>
      </c>
      <c r="R2" t="e">
        <f>VLOOKUP(B2,'MATRIZ 2026'!$G$2:$Q$667,32,FALSE)</f>
        <v>#N/A</v>
      </c>
      <c r="S2" t="e">
        <f>VLOOKUP(O2,'MATRIZ 2026'!$G$2:$Q$667,3,FALSE)</f>
        <v>#N/A</v>
      </c>
      <c r="T2" t="e">
        <f>VLOOKUP(B2,'MATRIZ 2026'!$G$2:$Q$667,95,FALSE)</f>
        <v>#N/A</v>
      </c>
      <c r="U2" s="51">
        <f>VLOOKUP(B2,Hoja3!A1:B663,2,FALSE)</f>
        <v>144866</v>
      </c>
      <c r="V2" s="51" t="e">
        <f>VLOOKUP(B2,'MATRIZ 2026'!$G$2:$Q$667,40,FALSE)</f>
        <v>#N/A</v>
      </c>
      <c r="W2" s="51" t="e">
        <f>VLOOKUP(S2,'MATRIZ 2026'!$G$2:$Q$667,3,FALSE)</f>
        <v>#N/A</v>
      </c>
      <c r="X2" s="51" t="e">
        <f>VLOOKUP(T2,'MATRIZ 2026'!$G$2:$Q$667,3,FALSE)</f>
        <v>#N/A</v>
      </c>
      <c r="Y2" s="51" t="e">
        <f>VLOOKUP(U2,'MATRIZ 2026'!$G$2:$Q$667,3,FALSE)</f>
        <v>#N/A</v>
      </c>
      <c r="Z2" s="51" t="e">
        <f>VLOOKUP(V2,'MATRIZ 2026'!$G$2:$Q$667,3,FALSE)</f>
        <v>#N/A</v>
      </c>
      <c r="AA2" s="51" t="e">
        <f>VLOOKUP(W2,'MATRIZ 2026'!$G$2:$Q$667,3,FALSE)</f>
        <v>#N/A</v>
      </c>
      <c r="AB2" s="51" t="e">
        <f>VLOOKUP(B2,'MATRIZ 2026'!$G$2:$Q$667,28,FALSE)</f>
        <v>#N/A</v>
      </c>
      <c r="AC2" s="51" t="e">
        <f>VLOOKUP(B2,'MATRIZ 2026'!$G$2:$Q$667,27,FALSE)</f>
        <v>#N/A</v>
      </c>
      <c r="AD2" s="51" t="e">
        <f>VLOOKUP(B2,'MATRIZ 2026'!$G$2:$Q$667,29,FALSE)</f>
        <v>#N/A</v>
      </c>
      <c r="AE2" s="51" t="e">
        <f>VLOOKUP(B2,'MATRIZ 2026'!$G$2:$Q$667,96,FALSE)</f>
        <v>#N/A</v>
      </c>
      <c r="AF2" s="51" t="e">
        <f>VLOOKUP(B2,'MATRIZ 2026'!$G$2:$Q$667,30,FALSE)</f>
        <v>#N/A</v>
      </c>
      <c r="AG2" s="51" t="e">
        <f>VLOOKUP(B2,'cuentas bancarias'!$A$2:$E$201,3,FALSE)</f>
        <v>#N/A</v>
      </c>
      <c r="AH2" s="51" t="e">
        <f>VLOOKUP(B2,'cuentas bancarias'!$A$2:$E$201,4,FALSE)</f>
        <v>#N/A</v>
      </c>
      <c r="AI2" s="51" t="e">
        <f>VLOOKUP(B2,'cuentas bancarias'!$A$2:$E$201,5,FALSE)</f>
        <v>#N/A</v>
      </c>
      <c r="AJ2" s="51" t="e">
        <f>VLOOKUP(B2,'MATRIZ 2026'!$G$2:$Q$667,25,FALSE)</f>
        <v>#N/A</v>
      </c>
      <c r="AL2" s="51" t="e">
        <f>VLOOKUP(AH2,'MATRIZ 2026'!$G$2:$Q$667,3,FALSE)</f>
        <v>#N/A</v>
      </c>
      <c r="AM2" s="51" t="e">
        <f>VLOOKUP(AI2,'MATRIZ 2026'!$G$2:$Q$667,3,FALSE)</f>
        <v>#N/A</v>
      </c>
      <c r="AN2" s="51" t="e">
        <f>VLOOKUP(AJ2,'MATRIZ 2026'!$G$2:$Q$667,3,FALSE)</f>
        <v>#N/A</v>
      </c>
      <c r="AO2" s="51" t="e">
        <f>VLOOKUP(AK2,'MATRIZ 2026'!$G$2:$Q$667,3,FALSE)</f>
        <v>#N/A</v>
      </c>
      <c r="AP2" s="51" t="e">
        <f>VLOOKUP(AL2,'MATRIZ 2026'!$G$2:$Q$667,3,FALSE)</f>
        <v>#N/A</v>
      </c>
      <c r="AQ2" s="51" t="e">
        <f>VLOOKUP(AM2,'MATRIZ 2026'!$G$2:$Q$667,3,FALSE)</f>
        <v>#N/A</v>
      </c>
    </row>
    <row r="3" spans="1:43">
      <c r="A3" s="24" t="s">
        <v>179</v>
      </c>
      <c r="B3" s="19" t="s">
        <v>157</v>
      </c>
      <c r="C3" t="e">
        <v>#REF!</v>
      </c>
      <c r="D3" t="str">
        <f>B3</f>
        <v>002-2026</v>
      </c>
      <c r="E3" t="e">
        <f>VLOOKUP(D3,'MATRIZ 2026'!$G$2:$Q$667,14,FALSE)</f>
        <v>#N/A</v>
      </c>
      <c r="F3" t="e">
        <f>VLOOKUP(B3,'MATRIZ 2026'!$G$2:$Q$667,3,FALSE)</f>
        <v>#N/A</v>
      </c>
      <c r="G3" t="e">
        <f>VLOOKUP(B3,'MATRIZ 2026'!$G$2:$Q$667,22,FALSE)</f>
        <v>#N/A</v>
      </c>
      <c r="I3" t="e">
        <f>VLOOKUP(B3,'MATRIZ 2026'!$G$2:$Q$667,84,FALSE)</f>
        <v>#N/A</v>
      </c>
      <c r="J3" t="e">
        <f>VLOOKUP(B3,'MATRIZ 2026'!$G$2:$Q$667,49,FALSE)</f>
        <v>#N/A</v>
      </c>
      <c r="K3" t="e">
        <f>VLOOKUP(B3,'MATRIZ 2026'!$G$2:$Q$667,50,FALSE)</f>
        <v>#N/A</v>
      </c>
      <c r="L3" s="48" t="e">
        <f>VLOOKUP(B3,'MATRIZ 2026'!$G$2:$Q$667,45,FALSE)</f>
        <v>#N/A</v>
      </c>
      <c r="M3" s="48" t="e">
        <f>VLOOKUP(B3,'MATRIZ 2026'!$G$2:$Q$667,46,FALSE)</f>
        <v>#N/A</v>
      </c>
      <c r="N3" t="e">
        <f>VLOOKUP(B3,'MATRIZ 2026'!$G$2:$Q$667,16,FALSE)</f>
        <v>#N/A</v>
      </c>
      <c r="O3" t="e">
        <f>VLOOKUP(B3,'MATRIZ 2026'!$G$2:$Q$667,93,FALSE)</f>
        <v>#N/A</v>
      </c>
      <c r="P3" t="e">
        <f>VLOOKUP(D3,'MATRIZ 2026'!$G$2:$Q$667,31,FALSE)</f>
        <v>#N/A</v>
      </c>
      <c r="Q3" t="e">
        <f>VLOOKUP(M3,'MATRIZ 2026'!$G$2:$Q$667,3,FALSE)</f>
        <v>#N/A</v>
      </c>
      <c r="R3" t="e">
        <f>VLOOKUP(B3,'MATRIZ 2026'!$G$2:$Q$667,32,FALSE)</f>
        <v>#N/A</v>
      </c>
      <c r="S3" t="e">
        <f>VLOOKUP(O3,'MATRIZ 2026'!$G$2:$Q$667,3,FALSE)</f>
        <v>#N/A</v>
      </c>
      <c r="T3" t="e">
        <f>VLOOKUP(B3,'MATRIZ 2026'!$G$2:$Q$667,95,FALSE)</f>
        <v>#N/A</v>
      </c>
      <c r="U3">
        <f>VLOOKUP(B3,Hoja3!A2:B664,2,FALSE)</f>
        <v>145104</v>
      </c>
      <c r="V3" t="e">
        <f>VLOOKUP(B3,'MATRIZ 2026'!$G$2:$Q$667,40,FALSE)</f>
        <v>#N/A</v>
      </c>
      <c r="W3" t="e">
        <f>VLOOKUP(S3,'MATRIZ 2026'!$G$2:$Q$667,3,FALSE)</f>
        <v>#N/A</v>
      </c>
      <c r="X3" t="e">
        <f>VLOOKUP(T3,'MATRIZ 2026'!$G$2:$Q$667,3,FALSE)</f>
        <v>#N/A</v>
      </c>
      <c r="Y3" t="e">
        <f>VLOOKUP(U3,'MATRIZ 2026'!$G$2:$Q$667,3,FALSE)</f>
        <v>#N/A</v>
      </c>
      <c r="Z3" t="e">
        <f>VLOOKUP(V3,'MATRIZ 2026'!$G$2:$Q$667,3,FALSE)</f>
        <v>#N/A</v>
      </c>
      <c r="AA3" t="e">
        <f>VLOOKUP(W3,'MATRIZ 2026'!$G$2:$Q$667,3,FALSE)</f>
        <v>#N/A</v>
      </c>
      <c r="AB3" t="e">
        <f>VLOOKUP(B3,'MATRIZ 2026'!$G$2:$Q$667,28,FALSE)</f>
        <v>#N/A</v>
      </c>
      <c r="AC3" t="e">
        <f>VLOOKUP(B3,'MATRIZ 2026'!$G$2:$Q$667,27,FALSE)</f>
        <v>#N/A</v>
      </c>
      <c r="AD3" t="e">
        <f>VLOOKUP(B3,'MATRIZ 2026'!$G$2:$Q$667,29,FALSE)</f>
        <v>#N/A</v>
      </c>
      <c r="AE3" t="e">
        <f>VLOOKUP(B3,'MATRIZ 2026'!$G$2:$Q$667,96,FALSE)</f>
        <v>#N/A</v>
      </c>
      <c r="AF3" t="e">
        <f>VLOOKUP(B3,'MATRIZ 2026'!$G$2:$Q$667,30,FALSE)</f>
        <v>#N/A</v>
      </c>
      <c r="AG3" t="str">
        <f>VLOOKUP(B3,'cuentas bancarias'!$A$2:$E$201,3,FALSE)</f>
        <v>DAVIVIENDA</v>
      </c>
      <c r="AH3" t="str">
        <f>VLOOKUP(B3,'cuentas bancarias'!$A$2:$E$201,4,FALSE)</f>
        <v>AHORROS</v>
      </c>
      <c r="AI3">
        <f>VLOOKUP(B3,'cuentas bancarias'!$A$2:$E$201,5,FALSE)</f>
        <v>550488421726230</v>
      </c>
      <c r="AJ3" t="e">
        <f>VLOOKUP(B3,'MATRIZ 2026'!$G$2:$Q$667,25,FALSE)</f>
        <v>#N/A</v>
      </c>
      <c r="AL3" t="e">
        <f>VLOOKUP(AH3,'MATRIZ 2026'!$G$2:$Q$667,3,FALSE)</f>
        <v>#N/A</v>
      </c>
      <c r="AM3" t="e">
        <f>VLOOKUP(AI3,'MATRIZ 2026'!$G$2:$Q$667,3,FALSE)</f>
        <v>#N/A</v>
      </c>
      <c r="AN3" t="e">
        <f>VLOOKUP(AJ3,'MATRIZ 2026'!$G$2:$Q$667,3,FALSE)</f>
        <v>#N/A</v>
      </c>
      <c r="AO3" t="e">
        <f>VLOOKUP(AK3,'MATRIZ 2026'!$G$2:$Q$667,3,FALSE)</f>
        <v>#N/A</v>
      </c>
      <c r="AP3" t="e">
        <f>VLOOKUP(AL3,'MATRIZ 2026'!$G$2:$Q$667,3,FALSE)</f>
        <v>#N/A</v>
      </c>
      <c r="AQ3" t="e">
        <f>VLOOKUP(AM3,'MATRIZ 2026'!$G$2:$Q$667,3,FALSE)</f>
        <v>#N/A</v>
      </c>
    </row>
    <row r="4" spans="1:43" hidden="1">
      <c r="A4" s="23" t="s">
        <v>196</v>
      </c>
      <c r="B4" s="21" t="s">
        <v>179</v>
      </c>
      <c r="C4" t="e">
        <v>#REF!</v>
      </c>
      <c r="L4" s="48"/>
    </row>
    <row r="5" spans="1:43" hidden="1">
      <c r="A5" s="24" t="s">
        <v>211</v>
      </c>
      <c r="B5" s="19" t="s">
        <v>196</v>
      </c>
      <c r="C5" t="e">
        <v>#REF!</v>
      </c>
      <c r="L5" s="48"/>
    </row>
    <row r="6" spans="1:43" hidden="1">
      <c r="A6" s="23" t="s">
        <v>228</v>
      </c>
      <c r="B6" s="21" t="s">
        <v>211</v>
      </c>
      <c r="C6" t="e">
        <v>#REF!</v>
      </c>
      <c r="L6" s="48"/>
    </row>
    <row r="7" spans="1:43" hidden="1">
      <c r="A7" s="24" t="s">
        <v>238</v>
      </c>
      <c r="B7" s="19" t="s">
        <v>228</v>
      </c>
      <c r="C7" t="e">
        <v>#REF!</v>
      </c>
      <c r="L7" s="48"/>
    </row>
    <row r="8" spans="1:43" hidden="1">
      <c r="A8" s="23" t="s">
        <v>249</v>
      </c>
      <c r="B8" s="21" t="s">
        <v>238</v>
      </c>
      <c r="C8" t="e">
        <v>#REF!</v>
      </c>
      <c r="L8" s="48"/>
    </row>
    <row r="9" spans="1:43" hidden="1">
      <c r="A9" s="25" t="s">
        <v>264</v>
      </c>
      <c r="B9" s="19" t="s">
        <v>249</v>
      </c>
      <c r="C9" t="e">
        <v>#REF!</v>
      </c>
      <c r="L9" s="48"/>
    </row>
    <row r="10" spans="1:43" hidden="1">
      <c r="A10" s="23" t="s">
        <v>279</v>
      </c>
      <c r="B10" s="21" t="s">
        <v>264</v>
      </c>
      <c r="C10" t="e">
        <v>#REF!</v>
      </c>
      <c r="L10" s="48"/>
    </row>
    <row r="11" spans="1:43" hidden="1">
      <c r="A11" s="24" t="s">
        <v>295</v>
      </c>
      <c r="B11" s="19" t="s">
        <v>279</v>
      </c>
      <c r="C11" t="e">
        <v>#REF!</v>
      </c>
      <c r="L11" s="48"/>
    </row>
    <row r="12" spans="1:43" hidden="1">
      <c r="A12" s="26" t="s">
        <v>308</v>
      </c>
      <c r="B12" s="21" t="s">
        <v>295</v>
      </c>
      <c r="C12" t="e">
        <v>#REF!</v>
      </c>
      <c r="L12" s="48"/>
    </row>
    <row r="13" spans="1:43" hidden="1">
      <c r="A13" s="25" t="s">
        <v>317</v>
      </c>
      <c r="B13" s="19" t="s">
        <v>308</v>
      </c>
      <c r="C13" t="e">
        <v>#REF!</v>
      </c>
      <c r="L13" s="48"/>
    </row>
    <row r="14" spans="1:43" hidden="1">
      <c r="A14" s="23" t="s">
        <v>327</v>
      </c>
      <c r="B14" s="21" t="s">
        <v>317</v>
      </c>
      <c r="C14" t="e">
        <v>#REF!</v>
      </c>
      <c r="L14" s="48"/>
    </row>
    <row r="15" spans="1:43" hidden="1">
      <c r="A15" s="25" t="s">
        <v>336</v>
      </c>
      <c r="B15" s="19" t="s">
        <v>327</v>
      </c>
      <c r="C15" t="e">
        <v>#REF!</v>
      </c>
      <c r="L15" s="48"/>
    </row>
    <row r="16" spans="1:43" hidden="1">
      <c r="A16" s="23" t="s">
        <v>347</v>
      </c>
      <c r="B16" s="21" t="s">
        <v>336</v>
      </c>
      <c r="C16" t="e">
        <v>#REF!</v>
      </c>
      <c r="L16" s="48"/>
    </row>
    <row r="17" spans="1:12" hidden="1">
      <c r="A17" s="25" t="s">
        <v>356</v>
      </c>
      <c r="B17" s="19" t="s">
        <v>347</v>
      </c>
      <c r="C17" t="e">
        <v>#REF!</v>
      </c>
      <c r="L17" s="48"/>
    </row>
    <row r="18" spans="1:12" hidden="1">
      <c r="A18" s="23" t="s">
        <v>366</v>
      </c>
      <c r="B18" s="21" t="s">
        <v>356</v>
      </c>
      <c r="C18" t="e">
        <v>#REF!</v>
      </c>
      <c r="L18" s="48"/>
    </row>
    <row r="19" spans="1:12" hidden="1">
      <c r="A19" s="25" t="s">
        <v>376</v>
      </c>
      <c r="B19" s="19" t="s">
        <v>366</v>
      </c>
      <c r="C19" t="e">
        <v>#REF!</v>
      </c>
      <c r="L19" s="48"/>
    </row>
    <row r="20" spans="1:12" hidden="1">
      <c r="A20" s="26" t="s">
        <v>391</v>
      </c>
      <c r="B20" s="21" t="s">
        <v>376</v>
      </c>
      <c r="C20" t="e">
        <v>#REF!</v>
      </c>
      <c r="L20" s="48"/>
    </row>
    <row r="21" spans="1:12" hidden="1">
      <c r="A21" s="25" t="s">
        <v>405</v>
      </c>
      <c r="B21" s="19" t="s">
        <v>391</v>
      </c>
      <c r="C21" t="e">
        <v>#REF!</v>
      </c>
      <c r="L21" s="48"/>
    </row>
    <row r="22" spans="1:12" hidden="1">
      <c r="A22" s="26" t="s">
        <v>413</v>
      </c>
      <c r="B22" s="21" t="s">
        <v>405</v>
      </c>
      <c r="C22" t="e">
        <v>#REF!</v>
      </c>
      <c r="L22" s="48"/>
    </row>
    <row r="23" spans="1:12" hidden="1">
      <c r="A23" s="25" t="s">
        <v>422</v>
      </c>
      <c r="B23" s="19" t="s">
        <v>413</v>
      </c>
      <c r="C23" t="e">
        <v>#REF!</v>
      </c>
      <c r="L23" s="48"/>
    </row>
    <row r="24" spans="1:12" hidden="1">
      <c r="A24" s="26" t="s">
        <v>431</v>
      </c>
      <c r="B24" s="21" t="s">
        <v>422</v>
      </c>
      <c r="C24" t="e">
        <v>#REF!</v>
      </c>
      <c r="L24" s="48"/>
    </row>
    <row r="25" spans="1:12" hidden="1">
      <c r="A25" s="25" t="s">
        <v>440</v>
      </c>
      <c r="B25" s="19" t="s">
        <v>431</v>
      </c>
      <c r="C25" t="e">
        <v>#REF!</v>
      </c>
      <c r="L25" s="48"/>
    </row>
    <row r="26" spans="1:12" hidden="1">
      <c r="A26" s="26" t="s">
        <v>456</v>
      </c>
      <c r="B26" s="21" t="s">
        <v>440</v>
      </c>
      <c r="C26" t="e">
        <v>#REF!</v>
      </c>
      <c r="L26" s="48"/>
    </row>
    <row r="27" spans="1:12" hidden="1">
      <c r="A27" s="25" t="s">
        <v>467</v>
      </c>
      <c r="B27" s="19" t="s">
        <v>456</v>
      </c>
      <c r="C27" t="e">
        <v>#REF!</v>
      </c>
      <c r="L27" s="48"/>
    </row>
    <row r="28" spans="1:12" hidden="1">
      <c r="A28" s="26" t="s">
        <v>478</v>
      </c>
      <c r="B28" s="21" t="s">
        <v>467</v>
      </c>
      <c r="C28" t="e">
        <v>#REF!</v>
      </c>
      <c r="L28" s="48"/>
    </row>
    <row r="29" spans="1:12" hidden="1">
      <c r="A29" s="25" t="s">
        <v>490</v>
      </c>
      <c r="B29" s="19" t="s">
        <v>478</v>
      </c>
      <c r="C29" t="e">
        <v>#REF!</v>
      </c>
      <c r="L29" s="48"/>
    </row>
    <row r="30" spans="1:12" hidden="1">
      <c r="A30" s="23" t="s">
        <v>505</v>
      </c>
      <c r="B30" s="21" t="s">
        <v>490</v>
      </c>
      <c r="C30" t="e">
        <v>#REF!</v>
      </c>
      <c r="L30" s="48"/>
    </row>
    <row r="31" spans="1:12" hidden="1">
      <c r="A31" s="25" t="s">
        <v>519</v>
      </c>
      <c r="B31" s="19" t="s">
        <v>505</v>
      </c>
      <c r="C31" t="e">
        <v>#REF!</v>
      </c>
      <c r="L31" s="48"/>
    </row>
    <row r="32" spans="1:12" hidden="1">
      <c r="A32" s="23" t="s">
        <v>531</v>
      </c>
      <c r="B32" s="21" t="s">
        <v>519</v>
      </c>
      <c r="C32" t="e">
        <v>#REF!</v>
      </c>
      <c r="L32" s="48"/>
    </row>
    <row r="33" spans="1:12" hidden="1">
      <c r="A33" s="25" t="s">
        <v>540</v>
      </c>
      <c r="B33" s="19" t="s">
        <v>531</v>
      </c>
      <c r="C33" t="e">
        <v>#REF!</v>
      </c>
      <c r="L33" s="48"/>
    </row>
    <row r="34" spans="1:12" hidden="1">
      <c r="A34" s="23" t="s">
        <v>554</v>
      </c>
      <c r="B34" s="21" t="s">
        <v>540</v>
      </c>
      <c r="C34" t="e">
        <v>#REF!</v>
      </c>
      <c r="L34" s="48"/>
    </row>
    <row r="35" spans="1:12" hidden="1">
      <c r="A35" s="25" t="s">
        <v>568</v>
      </c>
      <c r="B35" s="19" t="s">
        <v>554</v>
      </c>
      <c r="C35" t="e">
        <v>#REF!</v>
      </c>
      <c r="L35" s="48"/>
    </row>
    <row r="36" spans="1:12" hidden="1">
      <c r="A36" s="23" t="s">
        <v>581</v>
      </c>
      <c r="B36" s="21" t="s">
        <v>568</v>
      </c>
      <c r="C36" t="e">
        <v>#REF!</v>
      </c>
      <c r="L36" s="48"/>
    </row>
    <row r="37" spans="1:12" hidden="1">
      <c r="A37" s="25" t="s">
        <v>596</v>
      </c>
      <c r="B37" s="19" t="s">
        <v>581</v>
      </c>
      <c r="C37" t="e">
        <v>#REF!</v>
      </c>
      <c r="L37" s="48"/>
    </row>
    <row r="38" spans="1:12" hidden="1">
      <c r="A38" s="23" t="s">
        <v>610</v>
      </c>
      <c r="B38" s="21" t="s">
        <v>596</v>
      </c>
      <c r="C38" t="e">
        <v>#REF!</v>
      </c>
      <c r="L38" s="48"/>
    </row>
    <row r="39" spans="1:12" hidden="1">
      <c r="A39" s="25" t="s">
        <v>624</v>
      </c>
      <c r="B39" s="19" t="s">
        <v>610</v>
      </c>
      <c r="C39" t="e">
        <v>#REF!</v>
      </c>
      <c r="L39" s="48"/>
    </row>
    <row r="40" spans="1:12" hidden="1">
      <c r="A40" s="23" t="s">
        <v>633</v>
      </c>
      <c r="B40" s="21" t="s">
        <v>624</v>
      </c>
      <c r="C40" t="e">
        <v>#REF!</v>
      </c>
      <c r="L40" s="48"/>
    </row>
    <row r="41" spans="1:12" hidden="1">
      <c r="A41" s="25" t="s">
        <v>647</v>
      </c>
      <c r="B41" s="19" t="s">
        <v>633</v>
      </c>
      <c r="C41" t="e">
        <v>#REF!</v>
      </c>
      <c r="L41" s="48"/>
    </row>
    <row r="42" spans="1:12" hidden="1">
      <c r="A42" s="23" t="s">
        <v>663</v>
      </c>
      <c r="B42" s="21" t="s">
        <v>647</v>
      </c>
      <c r="C42" t="e">
        <v>#REF!</v>
      </c>
      <c r="L42" s="48"/>
    </row>
    <row r="43" spans="1:12" hidden="1">
      <c r="A43" s="25" t="s">
        <v>672</v>
      </c>
      <c r="B43" s="19" t="s">
        <v>663</v>
      </c>
      <c r="C43" t="e">
        <v>#REF!</v>
      </c>
      <c r="L43" s="48"/>
    </row>
    <row r="44" spans="1:12" hidden="1">
      <c r="A44" s="27" t="s">
        <v>682</v>
      </c>
      <c r="B44" s="21" t="s">
        <v>672</v>
      </c>
      <c r="C44" t="e">
        <v>#REF!</v>
      </c>
      <c r="L44" s="48"/>
    </row>
    <row r="45" spans="1:12" hidden="1">
      <c r="A45" s="25" t="s">
        <v>696</v>
      </c>
      <c r="B45" s="19" t="s">
        <v>682</v>
      </c>
      <c r="C45" t="e">
        <v>#REF!</v>
      </c>
      <c r="L45" s="48"/>
    </row>
    <row r="46" spans="1:12" hidden="1">
      <c r="A46" s="23" t="s">
        <v>711</v>
      </c>
      <c r="B46" s="21" t="s">
        <v>696</v>
      </c>
      <c r="C46" t="e">
        <v>#REF!</v>
      </c>
      <c r="L46" s="48"/>
    </row>
    <row r="47" spans="1:12" hidden="1">
      <c r="A47" s="25" t="s">
        <v>724</v>
      </c>
      <c r="B47" s="19" t="s">
        <v>711</v>
      </c>
      <c r="C47" t="e">
        <v>#REF!</v>
      </c>
      <c r="L47" s="48"/>
    </row>
    <row r="48" spans="1:12" hidden="1">
      <c r="A48" s="23" t="s">
        <v>736</v>
      </c>
      <c r="B48" s="21" t="s">
        <v>724</v>
      </c>
      <c r="C48" t="e">
        <v>#REF!</v>
      </c>
      <c r="L48" s="48"/>
    </row>
    <row r="49" spans="1:12" hidden="1">
      <c r="A49" s="25" t="s">
        <v>750</v>
      </c>
      <c r="B49" s="19" t="s">
        <v>736</v>
      </c>
      <c r="C49" t="e">
        <v>#REF!</v>
      </c>
      <c r="L49" s="48"/>
    </row>
    <row r="50" spans="1:12" hidden="1">
      <c r="A50" s="23" t="s">
        <v>762</v>
      </c>
      <c r="B50" s="21" t="s">
        <v>750</v>
      </c>
      <c r="C50" t="e">
        <v>#REF!</v>
      </c>
      <c r="L50" s="48"/>
    </row>
    <row r="51" spans="1:12" hidden="1">
      <c r="A51" s="25" t="s">
        <v>770</v>
      </c>
      <c r="B51" s="19" t="s">
        <v>762</v>
      </c>
      <c r="C51" t="e">
        <v>#REF!</v>
      </c>
      <c r="L51" s="48"/>
    </row>
    <row r="52" spans="1:12" hidden="1">
      <c r="A52" s="23" t="s">
        <v>781</v>
      </c>
      <c r="B52" s="21" t="s">
        <v>770</v>
      </c>
      <c r="C52" t="e">
        <v>#REF!</v>
      </c>
      <c r="L52" s="48"/>
    </row>
    <row r="53" spans="1:12" hidden="1">
      <c r="A53" s="25" t="s">
        <v>789</v>
      </c>
      <c r="B53" s="19" t="s">
        <v>781</v>
      </c>
      <c r="C53" t="e">
        <v>#REF!</v>
      </c>
      <c r="L53" s="48"/>
    </row>
    <row r="54" spans="1:12" hidden="1">
      <c r="A54" s="23" t="s">
        <v>797</v>
      </c>
      <c r="B54" s="21" t="s">
        <v>789</v>
      </c>
      <c r="C54" t="e">
        <v>#REF!</v>
      </c>
      <c r="L54" s="48"/>
    </row>
    <row r="55" spans="1:12" hidden="1">
      <c r="A55" s="25" t="s">
        <v>807</v>
      </c>
      <c r="B55" s="19" t="s">
        <v>797</v>
      </c>
      <c r="C55" t="e">
        <v>#REF!</v>
      </c>
      <c r="L55" s="48"/>
    </row>
    <row r="56" spans="1:12" hidden="1">
      <c r="A56" s="23" t="s">
        <v>815</v>
      </c>
      <c r="B56" s="21" t="s">
        <v>807</v>
      </c>
      <c r="C56" t="e">
        <v>#REF!</v>
      </c>
      <c r="L56" s="48"/>
    </row>
    <row r="57" spans="1:12" hidden="1">
      <c r="A57" s="25" t="s">
        <v>825</v>
      </c>
      <c r="B57" s="19" t="s">
        <v>815</v>
      </c>
      <c r="C57" t="e">
        <v>#REF!</v>
      </c>
      <c r="L57" s="48"/>
    </row>
    <row r="58" spans="1:12" hidden="1">
      <c r="A58" s="23" t="s">
        <v>839</v>
      </c>
      <c r="B58" s="21" t="s">
        <v>825</v>
      </c>
      <c r="C58" t="e">
        <v>#REF!</v>
      </c>
      <c r="L58" s="48"/>
    </row>
    <row r="59" spans="1:12" hidden="1">
      <c r="A59" s="25" t="s">
        <v>855</v>
      </c>
      <c r="B59" s="19" t="s">
        <v>839</v>
      </c>
      <c r="C59" t="e">
        <v>#REF!</v>
      </c>
      <c r="L59" s="48"/>
    </row>
    <row r="60" spans="1:12" hidden="1">
      <c r="A60" s="23" t="s">
        <v>871</v>
      </c>
      <c r="B60" s="21" t="s">
        <v>855</v>
      </c>
      <c r="C60" t="e">
        <v>#REF!</v>
      </c>
      <c r="L60" s="48"/>
    </row>
    <row r="61" spans="1:12" hidden="1">
      <c r="A61" s="25" t="s">
        <v>885</v>
      </c>
      <c r="B61" s="19" t="s">
        <v>871</v>
      </c>
      <c r="C61" t="e">
        <v>#REF!</v>
      </c>
      <c r="L61" s="48"/>
    </row>
    <row r="62" spans="1:12" hidden="1">
      <c r="A62" s="23" t="s">
        <v>902</v>
      </c>
      <c r="B62" s="21" t="s">
        <v>885</v>
      </c>
      <c r="C62" t="e">
        <v>#REF!</v>
      </c>
      <c r="L62" s="48"/>
    </row>
    <row r="63" spans="1:12" hidden="1">
      <c r="A63" s="25" t="s">
        <v>917</v>
      </c>
      <c r="B63" s="19" t="s">
        <v>902</v>
      </c>
      <c r="C63" t="e">
        <v>#REF!</v>
      </c>
      <c r="L63" s="48"/>
    </row>
    <row r="64" spans="1:12" hidden="1">
      <c r="A64" s="23" t="s">
        <v>936</v>
      </c>
      <c r="B64" s="21" t="s">
        <v>917</v>
      </c>
      <c r="C64" t="e">
        <v>#REF!</v>
      </c>
      <c r="L64" s="48"/>
    </row>
    <row r="65" spans="1:43" hidden="1">
      <c r="A65" s="25" t="s">
        <v>950</v>
      </c>
      <c r="B65" s="19" t="s">
        <v>936</v>
      </c>
      <c r="C65" t="e">
        <v>#REF!</v>
      </c>
      <c r="L65" s="48"/>
    </row>
    <row r="66" spans="1:43" hidden="1">
      <c r="A66" s="23" t="s">
        <v>961</v>
      </c>
      <c r="B66" s="21" t="s">
        <v>950</v>
      </c>
      <c r="C66" t="e">
        <v>#REF!</v>
      </c>
      <c r="L66" s="48"/>
    </row>
    <row r="67" spans="1:43" hidden="1">
      <c r="A67" s="25" t="s">
        <v>975</v>
      </c>
      <c r="B67" s="19" t="s">
        <v>961</v>
      </c>
      <c r="C67" t="e">
        <v>#REF!</v>
      </c>
      <c r="L67" s="48"/>
    </row>
    <row r="68" spans="1:43" hidden="1">
      <c r="A68" s="23" t="s">
        <v>994</v>
      </c>
      <c r="B68" s="21" t="s">
        <v>975</v>
      </c>
      <c r="C68" t="e">
        <v>#REF!</v>
      </c>
      <c r="L68" s="48"/>
    </row>
    <row r="69" spans="1:43" hidden="1">
      <c r="A69" s="25" t="s">
        <v>1006</v>
      </c>
      <c r="B69" s="19" t="s">
        <v>994</v>
      </c>
      <c r="C69" t="e">
        <v>#REF!</v>
      </c>
      <c r="L69" s="48"/>
    </row>
    <row r="70" spans="1:43" hidden="1">
      <c r="A70" s="23" t="s">
        <v>1015</v>
      </c>
      <c r="B70" s="21" t="s">
        <v>1006</v>
      </c>
      <c r="C70" t="e">
        <v>#REF!</v>
      </c>
      <c r="L70" s="48"/>
    </row>
    <row r="71" spans="1:43" hidden="1">
      <c r="A71" s="25" t="s">
        <v>1025</v>
      </c>
      <c r="B71" s="19" t="s">
        <v>1015</v>
      </c>
      <c r="C71" t="e">
        <v>#REF!</v>
      </c>
      <c r="L71" s="48"/>
    </row>
    <row r="72" spans="1:43" hidden="1">
      <c r="A72" s="23" t="s">
        <v>1040</v>
      </c>
      <c r="B72" s="21" t="s">
        <v>1025</v>
      </c>
      <c r="C72" t="e">
        <v>#REF!</v>
      </c>
      <c r="L72" s="48"/>
    </row>
    <row r="73" spans="1:43" hidden="1">
      <c r="A73" s="25" t="s">
        <v>1057</v>
      </c>
      <c r="B73" s="19" t="s">
        <v>1040</v>
      </c>
      <c r="C73" t="e">
        <v>#REF!</v>
      </c>
      <c r="L73" s="48"/>
    </row>
    <row r="74" spans="1:43" hidden="1">
      <c r="A74" s="23" t="s">
        <v>1073</v>
      </c>
      <c r="B74" s="21" t="s">
        <v>1057</v>
      </c>
      <c r="C74" t="e">
        <v>#REF!</v>
      </c>
      <c r="L74" s="48"/>
    </row>
    <row r="75" spans="1:43" hidden="1">
      <c r="A75" s="25" t="s">
        <v>1086</v>
      </c>
      <c r="B75" s="19" t="s">
        <v>1073</v>
      </c>
      <c r="C75" t="e">
        <v>#REF!</v>
      </c>
      <c r="L75" s="48"/>
    </row>
    <row r="76" spans="1:43" hidden="1">
      <c r="A76" s="28" t="s">
        <v>1100</v>
      </c>
      <c r="B76" s="21" t="s">
        <v>1086</v>
      </c>
      <c r="C76" t="e">
        <v>#REF!</v>
      </c>
      <c r="L76" s="48"/>
    </row>
    <row r="77" spans="1:43" hidden="1">
      <c r="A77" s="29" t="s">
        <v>1128</v>
      </c>
      <c r="B77" s="19" t="s">
        <v>1100</v>
      </c>
      <c r="C77" t="e">
        <v>#REF!</v>
      </c>
      <c r="L77" s="48"/>
    </row>
    <row r="78" spans="1:43">
      <c r="A78" s="23" t="s">
        <v>1138</v>
      </c>
      <c r="B78" s="21" t="s">
        <v>1115</v>
      </c>
      <c r="C78" t="e">
        <v>#REF!</v>
      </c>
      <c r="D78" t="str">
        <f>B78</f>
        <v>079-2026</v>
      </c>
      <c r="E78" t="e">
        <f>VLOOKUP(D78,'MATRIZ 2026'!$G$2:$Q$667,14,FALSE)</f>
        <v>#N/A</v>
      </c>
      <c r="F78" t="e">
        <f>VLOOKUP(B78,'MATRIZ 2026'!$G$2:$Q$667,3,FALSE)</f>
        <v>#N/A</v>
      </c>
      <c r="G78" t="e">
        <f>VLOOKUP(B78,'MATRIZ 2026'!$G$2:$Q$667,22,FALSE)</f>
        <v>#N/A</v>
      </c>
      <c r="I78" t="e">
        <f>VLOOKUP(B78,'MATRIZ 2026'!$G$2:$Q$667,84,FALSE)</f>
        <v>#N/A</v>
      </c>
      <c r="J78" t="e">
        <f>VLOOKUP(B78,'MATRIZ 2026'!$G$2:$Q$667,49,FALSE)</f>
        <v>#N/A</v>
      </c>
      <c r="K78" t="e">
        <f>VLOOKUP(B78,'MATRIZ 2026'!$G$2:$Q$667,50,FALSE)</f>
        <v>#N/A</v>
      </c>
      <c r="L78" s="48" t="e">
        <f>VLOOKUP(B78,'MATRIZ 2026'!$G$2:$Q$667,45,FALSE)</f>
        <v>#N/A</v>
      </c>
      <c r="M78" s="48" t="e">
        <f>VLOOKUP(B78,'MATRIZ 2026'!$G$2:$Q$667,46,FALSE)</f>
        <v>#N/A</v>
      </c>
      <c r="N78" t="e">
        <f>VLOOKUP(B78,'MATRIZ 2026'!$G$2:$Q$667,16,FALSE)</f>
        <v>#N/A</v>
      </c>
      <c r="O78" t="e">
        <f>VLOOKUP(B78,'MATRIZ 2026'!$G$2:$Q$667,93,FALSE)</f>
        <v>#N/A</v>
      </c>
      <c r="P78" t="e">
        <f>VLOOKUP(D78,'MATRIZ 2026'!$G$2:$Q$667,31,FALSE)</f>
        <v>#N/A</v>
      </c>
      <c r="Q78" t="e">
        <f>VLOOKUP(M78,'MATRIZ 2026'!$G$2:$Q$667,3,FALSE)</f>
        <v>#N/A</v>
      </c>
      <c r="R78" t="e">
        <f>VLOOKUP(B78,'MATRIZ 2026'!$G$2:$Q$667,32,FALSE)</f>
        <v>#N/A</v>
      </c>
      <c r="S78" t="e">
        <f>VLOOKUP(O78,'MATRIZ 2026'!$G$2:$Q$667,3,FALSE)</f>
        <v>#N/A</v>
      </c>
      <c r="T78" t="e">
        <f>VLOOKUP(B78,'MATRIZ 2026'!$G$2:$Q$667,95,FALSE)</f>
        <v>#N/A</v>
      </c>
      <c r="U78">
        <f>VLOOKUP(B78,Hoja3!A77:B739,2,FALSE)</f>
        <v>145318</v>
      </c>
      <c r="V78" t="e">
        <f>VLOOKUP(B78,'MATRIZ 2026'!$G$2:$Q$667,40,FALSE)</f>
        <v>#N/A</v>
      </c>
      <c r="W78" t="e">
        <f>VLOOKUP(S78,'MATRIZ 2026'!$G$2:$Q$667,3,FALSE)</f>
        <v>#N/A</v>
      </c>
      <c r="X78" t="e">
        <f>VLOOKUP(T78,'MATRIZ 2026'!$G$2:$Q$667,3,FALSE)</f>
        <v>#N/A</v>
      </c>
      <c r="Y78" t="e">
        <f>VLOOKUP(U78,'MATRIZ 2026'!$G$2:$Q$667,3,FALSE)</f>
        <v>#N/A</v>
      </c>
      <c r="Z78" t="e">
        <f>VLOOKUP(V78,'MATRIZ 2026'!$G$2:$Q$667,3,FALSE)</f>
        <v>#N/A</v>
      </c>
      <c r="AA78" t="e">
        <f>VLOOKUP(W78,'MATRIZ 2026'!$G$2:$Q$667,3,FALSE)</f>
        <v>#N/A</v>
      </c>
      <c r="AB78" t="e">
        <f>VLOOKUP(B78,'MATRIZ 2026'!$G$2:$Q$667,28,FALSE)</f>
        <v>#N/A</v>
      </c>
      <c r="AC78" t="e">
        <f>VLOOKUP(B78,'MATRIZ 2026'!$G$2:$Q$667,27,FALSE)</f>
        <v>#N/A</v>
      </c>
      <c r="AD78" t="e">
        <f>VLOOKUP(B78,'MATRIZ 2026'!$G$2:$Q$667,29,FALSE)</f>
        <v>#N/A</v>
      </c>
      <c r="AE78" t="e">
        <f>VLOOKUP(B78,'MATRIZ 2026'!$G$2:$Q$667,96,FALSE)</f>
        <v>#N/A</v>
      </c>
      <c r="AF78" t="e">
        <f>VLOOKUP(B78,'MATRIZ 2026'!$G$2:$Q$667,30,FALSE)</f>
        <v>#N/A</v>
      </c>
      <c r="AG78" t="str">
        <f>VLOOKUP(B78,'cuentas bancarias'!$A$2:$E$201,3,FALSE)</f>
        <v>BANCOLOMBIA</v>
      </c>
      <c r="AH78" t="str">
        <f>VLOOKUP(B78,'cuentas bancarias'!$A$2:$E$201,4,FALSE)</f>
        <v>AHORROS</v>
      </c>
      <c r="AI78">
        <f>VLOOKUP(B78,'cuentas bancarias'!$A$2:$E$201,5,FALSE)</f>
        <v>74368938860</v>
      </c>
      <c r="AJ78" t="e">
        <f>VLOOKUP(B78,'MATRIZ 2026'!$G$2:$Q$667,25,FALSE)</f>
        <v>#N/A</v>
      </c>
      <c r="AL78" t="e">
        <f>VLOOKUP(AH78,'MATRIZ 2026'!$G$2:$Q$667,3,FALSE)</f>
        <v>#N/A</v>
      </c>
      <c r="AM78" t="e">
        <f>VLOOKUP(AI78,'MATRIZ 2026'!$G$2:$Q$667,3,FALSE)</f>
        <v>#N/A</v>
      </c>
      <c r="AN78" t="e">
        <f>VLOOKUP(AJ78,'MATRIZ 2026'!$G$2:$Q$667,3,FALSE)</f>
        <v>#N/A</v>
      </c>
      <c r="AO78" t="e">
        <f>VLOOKUP(AK78,'MATRIZ 2026'!$G$2:$Q$667,3,FALSE)</f>
        <v>#N/A</v>
      </c>
      <c r="AP78" t="e">
        <f>VLOOKUP(AL78,'MATRIZ 2026'!$G$2:$Q$667,3,FALSE)</f>
        <v>#N/A</v>
      </c>
      <c r="AQ78" t="e">
        <f>VLOOKUP(AM78,'MATRIZ 2026'!$G$2:$Q$667,3,FALSE)</f>
        <v>#N/A</v>
      </c>
    </row>
    <row r="79" spans="1:43" hidden="1">
      <c r="A79" s="25" t="s">
        <v>1149</v>
      </c>
      <c r="B79" s="19" t="s">
        <v>1128</v>
      </c>
      <c r="C79" t="e">
        <v>#REF!</v>
      </c>
      <c r="L79" s="48"/>
    </row>
    <row r="80" spans="1:43" hidden="1">
      <c r="A80" s="23" t="s">
        <v>1162</v>
      </c>
      <c r="B80" s="21" t="s">
        <v>1138</v>
      </c>
      <c r="C80" t="e">
        <v>#REF!</v>
      </c>
      <c r="L80" s="48"/>
    </row>
    <row r="81" spans="1:43" hidden="1">
      <c r="A81" s="25" t="s">
        <v>1171</v>
      </c>
      <c r="B81" s="19" t="s">
        <v>1149</v>
      </c>
      <c r="C81" t="e">
        <v>#REF!</v>
      </c>
      <c r="L81" s="48"/>
    </row>
    <row r="82" spans="1:43" hidden="1">
      <c r="A82" s="23" t="s">
        <v>1182</v>
      </c>
      <c r="B82" s="21" t="s">
        <v>1162</v>
      </c>
      <c r="C82" t="e">
        <v>#REF!</v>
      </c>
      <c r="L82" s="48"/>
    </row>
    <row r="83" spans="1:43" hidden="1">
      <c r="A83" s="25" t="s">
        <v>1196</v>
      </c>
      <c r="B83" s="19" t="s">
        <v>1171</v>
      </c>
      <c r="C83" t="e">
        <v>#REF!</v>
      </c>
      <c r="L83" s="48"/>
    </row>
    <row r="84" spans="1:43" hidden="1">
      <c r="A84" s="23" t="s">
        <v>1207</v>
      </c>
      <c r="B84" s="21" t="s">
        <v>1182</v>
      </c>
      <c r="C84" t="e">
        <v>#REF!</v>
      </c>
      <c r="L84" s="48"/>
    </row>
    <row r="85" spans="1:43" hidden="1">
      <c r="A85" s="25" t="s">
        <v>1217</v>
      </c>
      <c r="B85" s="19" t="s">
        <v>1196</v>
      </c>
      <c r="C85" t="e">
        <v>#REF!</v>
      </c>
      <c r="L85" s="48"/>
    </row>
    <row r="86" spans="1:43" hidden="1">
      <c r="A86" s="23" t="s">
        <v>1226</v>
      </c>
      <c r="B86" s="21" t="s">
        <v>1207</v>
      </c>
      <c r="C86" t="e">
        <v>#REF!</v>
      </c>
      <c r="L86" s="48"/>
    </row>
    <row r="87" spans="1:43" hidden="1">
      <c r="A87" s="25" t="s">
        <v>1235</v>
      </c>
      <c r="B87" s="19" t="s">
        <v>1217</v>
      </c>
      <c r="C87" t="e">
        <v>#REF!</v>
      </c>
      <c r="L87" s="48"/>
    </row>
    <row r="88" spans="1:43" hidden="1">
      <c r="A88" s="23" t="s">
        <v>1244</v>
      </c>
      <c r="B88" s="21" t="s">
        <v>1226</v>
      </c>
      <c r="C88" t="e">
        <v>#REF!</v>
      </c>
      <c r="L88" s="48"/>
    </row>
    <row r="89" spans="1:43" hidden="1">
      <c r="A89" s="25" t="s">
        <v>1254</v>
      </c>
      <c r="B89" s="19" t="s">
        <v>1235</v>
      </c>
      <c r="C89" t="e">
        <v>#REF!</v>
      </c>
      <c r="L89" s="48"/>
    </row>
    <row r="90" spans="1:43" hidden="1">
      <c r="A90" s="23" t="s">
        <v>1280</v>
      </c>
      <c r="B90" s="21" t="s">
        <v>1244</v>
      </c>
      <c r="C90" t="e">
        <v>#REF!</v>
      </c>
      <c r="L90" s="48"/>
    </row>
    <row r="91" spans="1:43" hidden="1">
      <c r="A91" s="25" t="s">
        <v>1289</v>
      </c>
      <c r="B91" s="19" t="s">
        <v>1254</v>
      </c>
      <c r="C91" t="e">
        <v>#REF!</v>
      </c>
      <c r="L91" s="48"/>
    </row>
    <row r="92" spans="1:43">
      <c r="A92" s="23" t="s">
        <v>1298</v>
      </c>
      <c r="B92" s="21" t="s">
        <v>1264</v>
      </c>
      <c r="C92" t="e">
        <v>#REF!</v>
      </c>
      <c r="D92" t="str">
        <f>B92</f>
        <v>093-2026</v>
      </c>
      <c r="E92" t="e">
        <f>VLOOKUP(D92,'MATRIZ 2026'!$G$2:$Q$667,14,FALSE)</f>
        <v>#N/A</v>
      </c>
      <c r="F92" t="e">
        <f>VLOOKUP(B92,'MATRIZ 2026'!$G$2:$Q$667,3,FALSE)</f>
        <v>#N/A</v>
      </c>
      <c r="G92" t="e">
        <f>VLOOKUP(B92,'MATRIZ 2026'!$G$2:$Q$667,22,FALSE)</f>
        <v>#N/A</v>
      </c>
      <c r="I92" t="e">
        <f>VLOOKUP(B92,'MATRIZ 2026'!$G$2:$Q$667,84,FALSE)</f>
        <v>#N/A</v>
      </c>
      <c r="J92" t="e">
        <f>VLOOKUP(B92,'MATRIZ 2026'!$G$2:$Q$667,49,FALSE)</f>
        <v>#N/A</v>
      </c>
      <c r="K92" t="e">
        <f>VLOOKUP(B92,'MATRIZ 2026'!$G$2:$Q$667,50,FALSE)</f>
        <v>#N/A</v>
      </c>
      <c r="L92" s="48" t="e">
        <f>VLOOKUP(B92,'MATRIZ 2026'!$G$2:$Q$667,45,FALSE)</f>
        <v>#N/A</v>
      </c>
      <c r="M92" s="48" t="e">
        <f>VLOOKUP(B92,'MATRIZ 2026'!$G$2:$Q$667,46,FALSE)</f>
        <v>#N/A</v>
      </c>
      <c r="N92" t="e">
        <f>VLOOKUP(B92,'MATRIZ 2026'!$G$2:$Q$667,16,FALSE)</f>
        <v>#N/A</v>
      </c>
      <c r="O92" t="e">
        <f>VLOOKUP(B92,'MATRIZ 2026'!$G$2:$Q$667,93,FALSE)</f>
        <v>#N/A</v>
      </c>
      <c r="P92" t="e">
        <f>VLOOKUP(D92,'MATRIZ 2026'!$G$2:$Q$667,31,FALSE)</f>
        <v>#N/A</v>
      </c>
      <c r="Q92" t="e">
        <f>VLOOKUP(M92,'MATRIZ 2026'!$G$2:$Q$667,3,FALSE)</f>
        <v>#N/A</v>
      </c>
      <c r="R92" t="e">
        <f>VLOOKUP(B92,'MATRIZ 2026'!$G$2:$Q$667,32,FALSE)</f>
        <v>#N/A</v>
      </c>
      <c r="S92" t="e">
        <f>VLOOKUP(O92,'MATRIZ 2026'!$G$2:$Q$667,3,FALSE)</f>
        <v>#N/A</v>
      </c>
      <c r="T92" t="e">
        <f>VLOOKUP(B92,'MATRIZ 2026'!$G$2:$Q$667,95,FALSE)</f>
        <v>#N/A</v>
      </c>
      <c r="U92">
        <f>VLOOKUP(B92,Hoja3!A91:B753,2,FALSE)</f>
        <v>145410</v>
      </c>
      <c r="V92" t="e">
        <f>VLOOKUP(B92,'MATRIZ 2026'!$G$2:$Q$667,40,FALSE)</f>
        <v>#N/A</v>
      </c>
      <c r="W92" t="e">
        <f>VLOOKUP(S92,'MATRIZ 2026'!$G$2:$Q$667,3,FALSE)</f>
        <v>#N/A</v>
      </c>
      <c r="X92" t="e">
        <f>VLOOKUP(T92,'MATRIZ 2026'!$G$2:$Q$667,3,FALSE)</f>
        <v>#N/A</v>
      </c>
      <c r="Y92" t="e">
        <f>VLOOKUP(U92,'MATRIZ 2026'!$G$2:$Q$667,3,FALSE)</f>
        <v>#N/A</v>
      </c>
      <c r="Z92" t="e">
        <f>VLOOKUP(V92,'MATRIZ 2026'!$G$2:$Q$667,3,FALSE)</f>
        <v>#N/A</v>
      </c>
      <c r="AA92" t="e">
        <f>VLOOKUP(W92,'MATRIZ 2026'!$G$2:$Q$667,3,FALSE)</f>
        <v>#N/A</v>
      </c>
      <c r="AB92" t="e">
        <f>VLOOKUP(B92,'MATRIZ 2026'!$G$2:$Q$667,28,FALSE)</f>
        <v>#N/A</v>
      </c>
      <c r="AC92" t="e">
        <f>VLOOKUP(B92,'MATRIZ 2026'!$G$2:$Q$667,27,FALSE)</f>
        <v>#N/A</v>
      </c>
      <c r="AD92" t="e">
        <f>VLOOKUP(B92,'MATRIZ 2026'!$G$2:$Q$667,29,FALSE)</f>
        <v>#N/A</v>
      </c>
      <c r="AE92" t="e">
        <f>VLOOKUP(B92,'MATRIZ 2026'!$G$2:$Q$667,96,FALSE)</f>
        <v>#N/A</v>
      </c>
      <c r="AF92" t="e">
        <f>VLOOKUP(B92,'MATRIZ 2026'!$G$2:$Q$667,30,FALSE)</f>
        <v>#N/A</v>
      </c>
      <c r="AG92" t="str">
        <f>VLOOKUP(B92,'cuentas bancarias'!$A$2:$E$201,3,FALSE)</f>
        <v>BANCOLOMBIA</v>
      </c>
      <c r="AH92" t="str">
        <f>VLOOKUP(B92,'cuentas bancarias'!$A$2:$E$201,4,FALSE)</f>
        <v>AHORROS</v>
      </c>
      <c r="AI92">
        <f>VLOOKUP(B92,'cuentas bancarias'!$A$2:$E$201,5,FALSE)</f>
        <v>17804960791</v>
      </c>
      <c r="AJ92" t="e">
        <f>VLOOKUP(B92,'MATRIZ 2026'!$G$2:$Q$667,25,FALSE)</f>
        <v>#N/A</v>
      </c>
      <c r="AL92" t="e">
        <f>VLOOKUP(AH92,'MATRIZ 2026'!$G$2:$Q$667,3,FALSE)</f>
        <v>#N/A</v>
      </c>
      <c r="AM92" t="e">
        <f>VLOOKUP(AI92,'MATRIZ 2026'!$G$2:$Q$667,3,FALSE)</f>
        <v>#N/A</v>
      </c>
      <c r="AN92" t="e">
        <f>VLOOKUP(AJ92,'MATRIZ 2026'!$G$2:$Q$667,3,FALSE)</f>
        <v>#N/A</v>
      </c>
      <c r="AO92" t="e">
        <f>VLOOKUP(AK92,'MATRIZ 2026'!$G$2:$Q$667,3,FALSE)</f>
        <v>#N/A</v>
      </c>
      <c r="AP92" t="e">
        <f>VLOOKUP(AL92,'MATRIZ 2026'!$G$2:$Q$667,3,FALSE)</f>
        <v>#N/A</v>
      </c>
      <c r="AQ92" t="e">
        <f>VLOOKUP(AM92,'MATRIZ 2026'!$G$2:$Q$667,3,FALSE)</f>
        <v>#N/A</v>
      </c>
    </row>
    <row r="93" spans="1:43" hidden="1">
      <c r="A93" s="25" t="s">
        <v>1307</v>
      </c>
      <c r="B93" s="19" t="s">
        <v>1280</v>
      </c>
      <c r="C93" t="e">
        <v>#REF!</v>
      </c>
      <c r="L93" s="48"/>
    </row>
    <row r="94" spans="1:43" hidden="1">
      <c r="A94" s="23" t="s">
        <v>1321</v>
      </c>
      <c r="B94" s="21" t="s">
        <v>1289</v>
      </c>
      <c r="C94" t="e">
        <v>#REF!</v>
      </c>
      <c r="L94" s="48"/>
    </row>
    <row r="95" spans="1:43" hidden="1">
      <c r="A95" s="25" t="s">
        <v>1334</v>
      </c>
      <c r="B95" s="19" t="s">
        <v>1298</v>
      </c>
      <c r="C95" t="e">
        <v>#REF!</v>
      </c>
      <c r="L95" s="48"/>
    </row>
    <row r="96" spans="1:43" hidden="1">
      <c r="A96" s="23" t="s">
        <v>1351</v>
      </c>
      <c r="B96" s="21" t="s">
        <v>1307</v>
      </c>
      <c r="C96" t="e">
        <v>#REF!</v>
      </c>
      <c r="L96" s="48"/>
    </row>
    <row r="97" spans="1:12" hidden="1">
      <c r="A97" s="25" t="s">
        <v>1367</v>
      </c>
      <c r="B97" s="19" t="s">
        <v>1321</v>
      </c>
      <c r="C97" t="e">
        <v>#REF!</v>
      </c>
      <c r="L97" s="48"/>
    </row>
    <row r="98" spans="1:12" hidden="1">
      <c r="A98" s="23" t="s">
        <v>1384</v>
      </c>
      <c r="B98" s="21" t="s">
        <v>1334</v>
      </c>
      <c r="C98" t="e">
        <v>#REF!</v>
      </c>
      <c r="L98" s="48"/>
    </row>
    <row r="99" spans="1:12" hidden="1">
      <c r="A99" s="25" t="s">
        <v>1398</v>
      </c>
      <c r="B99" s="19" t="s">
        <v>1351</v>
      </c>
      <c r="C99" t="e">
        <v>#REF!</v>
      </c>
      <c r="L99" s="48"/>
    </row>
    <row r="100" spans="1:12" hidden="1">
      <c r="A100" s="23" t="s">
        <v>1411</v>
      </c>
      <c r="B100" s="21" t="s">
        <v>1367</v>
      </c>
      <c r="C100" t="e">
        <v>#REF!</v>
      </c>
      <c r="L100" s="48"/>
    </row>
    <row r="101" spans="1:12" hidden="1">
      <c r="A101" s="25" t="s">
        <v>1424</v>
      </c>
      <c r="B101" s="19" t="s">
        <v>1384</v>
      </c>
      <c r="C101" t="e">
        <v>#REF!</v>
      </c>
      <c r="L101" s="48"/>
    </row>
    <row r="102" spans="1:12" hidden="1">
      <c r="A102" s="23" t="s">
        <v>1437</v>
      </c>
      <c r="B102" s="21" t="s">
        <v>1398</v>
      </c>
      <c r="C102" t="e">
        <v>#REF!</v>
      </c>
      <c r="L102" s="48"/>
    </row>
    <row r="103" spans="1:12" hidden="1">
      <c r="A103" s="29" t="s">
        <v>1455</v>
      </c>
      <c r="B103" s="19" t="s">
        <v>1411</v>
      </c>
      <c r="C103" t="e">
        <v>#REF!</v>
      </c>
      <c r="L103" s="48"/>
    </row>
    <row r="104" spans="1:12" hidden="1">
      <c r="A104" s="27" t="s">
        <v>1471</v>
      </c>
      <c r="B104" s="21" t="s">
        <v>1424</v>
      </c>
      <c r="C104" t="e">
        <v>#REF!</v>
      </c>
      <c r="L104" s="48"/>
    </row>
    <row r="105" spans="1:12" hidden="1">
      <c r="A105" s="25" t="s">
        <v>1485</v>
      </c>
      <c r="B105" s="19" t="s">
        <v>1437</v>
      </c>
      <c r="C105" t="e">
        <v>#REF!</v>
      </c>
      <c r="L105" s="48"/>
    </row>
    <row r="106" spans="1:12" hidden="1">
      <c r="A106" s="23" t="s">
        <v>1499</v>
      </c>
      <c r="B106" s="21" t="s">
        <v>1455</v>
      </c>
      <c r="C106" t="e">
        <v>#REF!</v>
      </c>
      <c r="L106" s="48"/>
    </row>
    <row r="107" spans="1:12" hidden="1">
      <c r="A107" s="25" t="s">
        <v>1512</v>
      </c>
      <c r="B107" s="19" t="s">
        <v>1471</v>
      </c>
      <c r="C107" t="e">
        <v>#REF!</v>
      </c>
      <c r="L107" s="48"/>
    </row>
    <row r="108" spans="1:12" hidden="1">
      <c r="A108" s="23" t="s">
        <v>1525</v>
      </c>
      <c r="B108" s="21" t="s">
        <v>1485</v>
      </c>
      <c r="C108" t="e">
        <v>#REF!</v>
      </c>
      <c r="L108" s="48"/>
    </row>
    <row r="109" spans="1:12" hidden="1">
      <c r="A109" s="25" t="s">
        <v>1538</v>
      </c>
      <c r="B109" s="19" t="s">
        <v>1499</v>
      </c>
      <c r="C109" t="e">
        <v>#REF!</v>
      </c>
      <c r="L109" s="48"/>
    </row>
    <row r="110" spans="1:12" hidden="1">
      <c r="A110" s="23" t="s">
        <v>1547</v>
      </c>
      <c r="B110" s="21" t="s">
        <v>1512</v>
      </c>
      <c r="C110" t="e">
        <v>#REF!</v>
      </c>
      <c r="L110" s="48"/>
    </row>
    <row r="111" spans="1:12" hidden="1">
      <c r="A111" s="25" t="s">
        <v>1560</v>
      </c>
      <c r="B111" s="19" t="s">
        <v>1525</v>
      </c>
      <c r="C111" t="e">
        <v>#REF!</v>
      </c>
      <c r="L111" s="48"/>
    </row>
    <row r="112" spans="1:12" hidden="1">
      <c r="A112" s="23" t="s">
        <v>1574</v>
      </c>
      <c r="B112" s="21" t="s">
        <v>1538</v>
      </c>
      <c r="C112" t="e">
        <v>#REF!</v>
      </c>
      <c r="L112" s="48"/>
    </row>
    <row r="113" spans="1:12" hidden="1">
      <c r="A113" s="25" t="s">
        <v>1588</v>
      </c>
      <c r="B113" s="19" t="s">
        <v>1547</v>
      </c>
      <c r="C113" t="e">
        <v>#REF!</v>
      </c>
      <c r="L113" s="48"/>
    </row>
    <row r="114" spans="1:12" hidden="1">
      <c r="A114" s="23" t="s">
        <v>1602</v>
      </c>
      <c r="B114" s="21" t="s">
        <v>1560</v>
      </c>
      <c r="C114" t="e">
        <v>#REF!</v>
      </c>
      <c r="L114" s="48"/>
    </row>
    <row r="115" spans="1:12" hidden="1">
      <c r="A115" s="25" t="s">
        <v>1615</v>
      </c>
      <c r="B115" s="19" t="s">
        <v>1574</v>
      </c>
      <c r="C115" t="e">
        <v>#REF!</v>
      </c>
      <c r="L115" s="48"/>
    </row>
    <row r="116" spans="1:12" hidden="1">
      <c r="A116" s="23" t="s">
        <v>1633</v>
      </c>
      <c r="B116" s="21" t="s">
        <v>1588</v>
      </c>
      <c r="C116" t="e">
        <v>#REF!</v>
      </c>
      <c r="L116" s="48"/>
    </row>
    <row r="117" spans="1:12" hidden="1">
      <c r="A117" s="25" t="s">
        <v>1642</v>
      </c>
      <c r="B117" s="19" t="s">
        <v>1602</v>
      </c>
      <c r="C117" t="e">
        <v>#REF!</v>
      </c>
      <c r="L117" s="48"/>
    </row>
    <row r="118" spans="1:12" hidden="1">
      <c r="A118" s="23" t="s">
        <v>1655</v>
      </c>
      <c r="B118" s="21" t="s">
        <v>1615</v>
      </c>
      <c r="C118" t="e">
        <v>#REF!</v>
      </c>
      <c r="L118" s="48"/>
    </row>
    <row r="119" spans="1:12" hidden="1">
      <c r="A119" s="25" t="s">
        <v>1665</v>
      </c>
      <c r="B119" s="19" t="s">
        <v>1633</v>
      </c>
      <c r="C119" t="e">
        <v>#REF!</v>
      </c>
      <c r="L119" s="48"/>
    </row>
    <row r="120" spans="1:12" hidden="1">
      <c r="A120" s="23" t="s">
        <v>1679</v>
      </c>
      <c r="B120" s="21" t="s">
        <v>1642</v>
      </c>
      <c r="C120" t="e">
        <v>#REF!</v>
      </c>
      <c r="L120" s="48"/>
    </row>
    <row r="121" spans="1:12" hidden="1">
      <c r="A121" s="25" t="s">
        <v>1693</v>
      </c>
      <c r="B121" s="19" t="s">
        <v>1655</v>
      </c>
      <c r="C121" t="e">
        <v>#REF!</v>
      </c>
      <c r="L121" s="48"/>
    </row>
    <row r="122" spans="1:12" hidden="1">
      <c r="A122" s="23" t="s">
        <v>1707</v>
      </c>
      <c r="B122" s="21" t="s">
        <v>1665</v>
      </c>
      <c r="C122" t="e">
        <v>#REF!</v>
      </c>
      <c r="L122" s="48"/>
    </row>
    <row r="123" spans="1:12" hidden="1">
      <c r="A123" s="25" t="s">
        <v>1716</v>
      </c>
      <c r="B123" s="19" t="s">
        <v>1679</v>
      </c>
      <c r="C123" t="e">
        <v>#REF!</v>
      </c>
      <c r="L123" s="48"/>
    </row>
    <row r="124" spans="1:12" hidden="1">
      <c r="A124" s="23" t="s">
        <v>1726</v>
      </c>
      <c r="B124" s="21" t="s">
        <v>1693</v>
      </c>
      <c r="C124" t="e">
        <v>#REF!</v>
      </c>
      <c r="L124" s="48"/>
    </row>
    <row r="125" spans="1:12" hidden="1">
      <c r="A125" s="28" t="s">
        <v>1740</v>
      </c>
      <c r="B125" s="19" t="s">
        <v>1707</v>
      </c>
      <c r="C125" t="e">
        <v>#REF!</v>
      </c>
      <c r="L125" s="48"/>
    </row>
    <row r="126" spans="1:12" hidden="1">
      <c r="A126" s="23" t="s">
        <v>1753</v>
      </c>
      <c r="B126" s="21" t="s">
        <v>1716</v>
      </c>
      <c r="C126" t="e">
        <v>#REF!</v>
      </c>
      <c r="L126" s="48"/>
    </row>
    <row r="127" spans="1:12" hidden="1">
      <c r="A127" s="25" t="s">
        <v>1767</v>
      </c>
      <c r="B127" s="19" t="s">
        <v>1726</v>
      </c>
      <c r="C127" t="e">
        <v>#REF!</v>
      </c>
      <c r="L127" s="48"/>
    </row>
    <row r="128" spans="1:12" hidden="1">
      <c r="A128" s="23" t="s">
        <v>1781</v>
      </c>
      <c r="B128" s="21" t="s">
        <v>1740</v>
      </c>
      <c r="C128" t="e">
        <v>#REF!</v>
      </c>
      <c r="L128" s="48"/>
    </row>
    <row r="129" spans="1:12" hidden="1">
      <c r="A129" s="25" t="s">
        <v>1798</v>
      </c>
      <c r="B129" s="19" t="s">
        <v>1753</v>
      </c>
      <c r="C129" t="e">
        <v>#REF!</v>
      </c>
      <c r="L129" s="48"/>
    </row>
    <row r="130" spans="1:12" hidden="1">
      <c r="A130" s="23" t="s">
        <v>1810</v>
      </c>
      <c r="B130" s="21" t="s">
        <v>1767</v>
      </c>
      <c r="C130" t="e">
        <v>#REF!</v>
      </c>
      <c r="L130" s="48"/>
    </row>
    <row r="131" spans="1:12" hidden="1">
      <c r="A131" s="25" t="s">
        <v>1819</v>
      </c>
      <c r="B131" s="19" t="s">
        <v>1781</v>
      </c>
      <c r="C131" t="e">
        <v>#REF!</v>
      </c>
      <c r="L131" s="48"/>
    </row>
    <row r="132" spans="1:12" hidden="1">
      <c r="A132" s="23" t="s">
        <v>1830</v>
      </c>
      <c r="B132" s="21" t="s">
        <v>1798</v>
      </c>
      <c r="C132" t="e">
        <v>#REF!</v>
      </c>
      <c r="L132" s="48"/>
    </row>
    <row r="133" spans="1:12" hidden="1">
      <c r="A133" s="25" t="s">
        <v>1843</v>
      </c>
      <c r="B133" s="19" t="s">
        <v>1810</v>
      </c>
      <c r="C133" t="e">
        <v>#REF!</v>
      </c>
      <c r="L133" s="48"/>
    </row>
    <row r="134" spans="1:12" hidden="1">
      <c r="A134" s="23" t="s">
        <v>1853</v>
      </c>
      <c r="B134" s="21" t="s">
        <v>1819</v>
      </c>
      <c r="C134" t="e">
        <v>#REF!</v>
      </c>
      <c r="L134" s="48"/>
    </row>
    <row r="135" spans="1:12" hidden="1">
      <c r="A135" s="25" t="s">
        <v>1871</v>
      </c>
      <c r="B135" s="19" t="s">
        <v>1830</v>
      </c>
      <c r="C135" t="e">
        <v>#REF!</v>
      </c>
      <c r="L135" s="48"/>
    </row>
    <row r="136" spans="1:12" hidden="1">
      <c r="A136" s="23" t="s">
        <v>1881</v>
      </c>
      <c r="B136" s="21" t="s">
        <v>1843</v>
      </c>
      <c r="C136" t="e">
        <v>#REF!</v>
      </c>
      <c r="L136" s="48"/>
    </row>
    <row r="137" spans="1:12" hidden="1">
      <c r="A137" s="25" t="s">
        <v>1894</v>
      </c>
      <c r="B137" s="19" t="s">
        <v>1853</v>
      </c>
      <c r="C137" t="e">
        <v>#REF!</v>
      </c>
      <c r="L137" s="48"/>
    </row>
    <row r="138" spans="1:12" hidden="1">
      <c r="A138" s="27" t="s">
        <v>1909</v>
      </c>
      <c r="B138" s="21" t="s">
        <v>1871</v>
      </c>
      <c r="C138" t="e">
        <v>#REF!</v>
      </c>
      <c r="L138" s="48"/>
    </row>
    <row r="139" spans="1:12" hidden="1">
      <c r="A139" s="25" t="s">
        <v>1918</v>
      </c>
      <c r="B139" s="19" t="s">
        <v>1881</v>
      </c>
      <c r="C139" t="e">
        <v>#REF!</v>
      </c>
      <c r="L139" s="48"/>
    </row>
    <row r="140" spans="1:12" hidden="1">
      <c r="A140" s="27" t="s">
        <v>1933</v>
      </c>
      <c r="B140" s="21" t="s">
        <v>1894</v>
      </c>
      <c r="C140" t="e">
        <v>#REF!</v>
      </c>
      <c r="L140" s="48"/>
    </row>
    <row r="141" spans="1:12" hidden="1">
      <c r="A141" s="25" t="s">
        <v>1948</v>
      </c>
      <c r="B141" s="19" t="s">
        <v>1909</v>
      </c>
      <c r="C141" t="e">
        <v>#REF!</v>
      </c>
      <c r="L141" s="48"/>
    </row>
    <row r="142" spans="1:12" hidden="1">
      <c r="A142" s="23" t="s">
        <v>1962</v>
      </c>
      <c r="B142" s="21" t="s">
        <v>1918</v>
      </c>
      <c r="C142" t="e">
        <v>#REF!</v>
      </c>
      <c r="L142" s="48"/>
    </row>
    <row r="143" spans="1:12" hidden="1">
      <c r="A143" s="25" t="s">
        <v>1977</v>
      </c>
      <c r="B143" s="19" t="s">
        <v>1933</v>
      </c>
      <c r="C143" t="e">
        <v>#REF!</v>
      </c>
      <c r="L143" s="48"/>
    </row>
    <row r="144" spans="1:12" hidden="1">
      <c r="A144" s="23" t="s">
        <v>1990</v>
      </c>
      <c r="B144" s="21" t="s">
        <v>1948</v>
      </c>
      <c r="C144" t="e">
        <v>#REF!</v>
      </c>
      <c r="L144" s="48"/>
    </row>
    <row r="145" spans="1:12" hidden="1">
      <c r="A145" s="25" t="s">
        <v>1999</v>
      </c>
      <c r="B145" s="19" t="s">
        <v>1962</v>
      </c>
      <c r="C145" t="e">
        <v>#REF!</v>
      </c>
      <c r="L145" s="48"/>
    </row>
    <row r="146" spans="1:12" hidden="1">
      <c r="A146" s="23" t="s">
        <v>2015</v>
      </c>
      <c r="B146" s="21" t="s">
        <v>1977</v>
      </c>
      <c r="C146" t="e">
        <v>#REF!</v>
      </c>
      <c r="L146" s="48"/>
    </row>
    <row r="147" spans="1:12" hidden="1">
      <c r="A147" s="25" t="s">
        <v>2029</v>
      </c>
      <c r="B147" s="19" t="s">
        <v>1990</v>
      </c>
      <c r="C147" t="e">
        <v>#REF!</v>
      </c>
      <c r="L147" s="48"/>
    </row>
    <row r="148" spans="1:12" hidden="1">
      <c r="A148" s="23" t="s">
        <v>2041</v>
      </c>
      <c r="B148" s="21" t="s">
        <v>1999</v>
      </c>
      <c r="C148" t="e">
        <v>#REF!</v>
      </c>
      <c r="L148" s="48"/>
    </row>
    <row r="149" spans="1:12" hidden="1">
      <c r="A149" s="25" t="s">
        <v>2049</v>
      </c>
      <c r="B149" s="19" t="s">
        <v>2015</v>
      </c>
      <c r="C149" t="e">
        <v>#REF!</v>
      </c>
      <c r="L149" s="48"/>
    </row>
    <row r="150" spans="1:12" hidden="1">
      <c r="A150" s="23" t="s">
        <v>2058</v>
      </c>
      <c r="B150" s="21" t="s">
        <v>2029</v>
      </c>
      <c r="C150" t="e">
        <v>#REF!</v>
      </c>
      <c r="L150" s="48"/>
    </row>
    <row r="151" spans="1:12" hidden="1">
      <c r="A151" s="25" t="s">
        <v>2067</v>
      </c>
      <c r="B151" s="19" t="s">
        <v>2041</v>
      </c>
      <c r="C151" t="e">
        <v>#REF!</v>
      </c>
      <c r="L151" s="48"/>
    </row>
    <row r="152" spans="1:12" hidden="1">
      <c r="A152" s="23" t="s">
        <v>2077</v>
      </c>
      <c r="B152" s="21" t="s">
        <v>2049</v>
      </c>
      <c r="C152" t="e">
        <v>#REF!</v>
      </c>
      <c r="L152" s="48"/>
    </row>
    <row r="153" spans="1:12" hidden="1">
      <c r="A153" s="25" t="s">
        <v>2091</v>
      </c>
      <c r="B153" s="19" t="s">
        <v>2058</v>
      </c>
      <c r="C153" t="e">
        <v>#REF!</v>
      </c>
      <c r="L153" s="48"/>
    </row>
    <row r="154" spans="1:12" hidden="1">
      <c r="A154" s="23" t="s">
        <v>2105</v>
      </c>
      <c r="B154" s="21" t="s">
        <v>2067</v>
      </c>
      <c r="C154" t="e">
        <v>#REF!</v>
      </c>
      <c r="L154" s="48"/>
    </row>
    <row r="155" spans="1:12" hidden="1">
      <c r="A155" s="25" t="s">
        <v>2114</v>
      </c>
      <c r="B155" s="19" t="s">
        <v>2077</v>
      </c>
      <c r="C155" t="e">
        <v>#REF!</v>
      </c>
      <c r="L155" s="48"/>
    </row>
    <row r="156" spans="1:12" hidden="1">
      <c r="A156" s="23" t="s">
        <v>2122</v>
      </c>
      <c r="B156" s="21" t="s">
        <v>2091</v>
      </c>
      <c r="C156" t="e">
        <v>#REF!</v>
      </c>
      <c r="L156" s="48"/>
    </row>
    <row r="157" spans="1:12" hidden="1">
      <c r="A157" s="25" t="s">
        <v>2131</v>
      </c>
      <c r="B157" s="19" t="s">
        <v>2105</v>
      </c>
      <c r="C157" t="e">
        <v>#REF!</v>
      </c>
      <c r="L157" s="48"/>
    </row>
    <row r="158" spans="1:12" hidden="1">
      <c r="A158" s="23" t="s">
        <v>2140</v>
      </c>
      <c r="B158" s="21" t="s">
        <v>2114</v>
      </c>
      <c r="C158" t="e">
        <v>#REF!</v>
      </c>
      <c r="L158" s="48"/>
    </row>
    <row r="159" spans="1:12" hidden="1">
      <c r="A159" s="25" t="s">
        <v>2149</v>
      </c>
      <c r="B159" s="19" t="s">
        <v>2122</v>
      </c>
      <c r="C159" t="e">
        <v>#REF!</v>
      </c>
      <c r="L159" s="48"/>
    </row>
    <row r="160" spans="1:12" hidden="1">
      <c r="A160" s="23" t="s">
        <v>2162</v>
      </c>
      <c r="B160" s="21" t="s">
        <v>2131</v>
      </c>
      <c r="C160" t="e">
        <v>#REF!</v>
      </c>
      <c r="L160" s="48"/>
    </row>
    <row r="161" spans="1:12" hidden="1">
      <c r="A161" s="25" t="s">
        <v>2173</v>
      </c>
      <c r="B161" s="19" t="s">
        <v>2140</v>
      </c>
      <c r="C161" t="e">
        <v>#REF!</v>
      </c>
      <c r="L161" s="48"/>
    </row>
    <row r="162" spans="1:12" hidden="1">
      <c r="A162" s="23" t="s">
        <v>2189</v>
      </c>
      <c r="B162" s="21" t="s">
        <v>2149</v>
      </c>
      <c r="C162" t="e">
        <v>#REF!</v>
      </c>
      <c r="L162" s="48"/>
    </row>
    <row r="163" spans="1:12" hidden="1">
      <c r="A163" s="25" t="s">
        <v>2200</v>
      </c>
      <c r="B163" s="19" t="s">
        <v>2162</v>
      </c>
      <c r="C163" t="e">
        <v>#REF!</v>
      </c>
      <c r="L163" s="48"/>
    </row>
    <row r="164" spans="1:12" hidden="1">
      <c r="A164" s="23" t="s">
        <v>2212</v>
      </c>
      <c r="B164" s="21" t="s">
        <v>2173</v>
      </c>
      <c r="C164" t="e">
        <v>#REF!</v>
      </c>
      <c r="L164" s="48"/>
    </row>
    <row r="165" spans="1:12" hidden="1">
      <c r="A165" s="25" t="s">
        <v>2226</v>
      </c>
      <c r="B165" s="19" t="s">
        <v>2189</v>
      </c>
      <c r="C165" t="e">
        <v>#REF!</v>
      </c>
      <c r="L165" s="48"/>
    </row>
    <row r="166" spans="1:12" hidden="1">
      <c r="A166" s="23" t="s">
        <v>2239</v>
      </c>
      <c r="B166" s="21" t="s">
        <v>2200</v>
      </c>
      <c r="C166" t="e">
        <v>#REF!</v>
      </c>
      <c r="L166" s="48"/>
    </row>
    <row r="167" spans="1:12" hidden="1">
      <c r="A167" s="25" t="s">
        <v>2248</v>
      </c>
      <c r="B167" s="19" t="s">
        <v>2212</v>
      </c>
      <c r="C167" t="e">
        <v>#REF!</v>
      </c>
      <c r="L167" s="48"/>
    </row>
    <row r="168" spans="1:12" hidden="1">
      <c r="A168" s="23" t="s">
        <v>2257</v>
      </c>
      <c r="B168" s="21" t="s">
        <v>2226</v>
      </c>
      <c r="C168" t="e">
        <v>#REF!</v>
      </c>
      <c r="L168" s="48"/>
    </row>
    <row r="169" spans="1:12" hidden="1">
      <c r="A169" s="25" t="s">
        <v>2268</v>
      </c>
      <c r="B169" s="19" t="s">
        <v>2239</v>
      </c>
      <c r="C169" t="e">
        <v>#REF!</v>
      </c>
      <c r="L169" s="48"/>
    </row>
    <row r="170" spans="1:12" hidden="1">
      <c r="A170" s="23" t="s">
        <v>2277</v>
      </c>
      <c r="B170" s="21" t="s">
        <v>2248</v>
      </c>
      <c r="C170" t="e">
        <v>#REF!</v>
      </c>
      <c r="L170" s="48"/>
    </row>
    <row r="171" spans="1:12" hidden="1">
      <c r="A171" s="25" t="s">
        <v>2286</v>
      </c>
      <c r="B171" s="19" t="s">
        <v>2257</v>
      </c>
      <c r="C171" t="e">
        <v>#REF!</v>
      </c>
      <c r="L171" s="48"/>
    </row>
    <row r="172" spans="1:12" hidden="1">
      <c r="A172" s="23" t="s">
        <v>2298</v>
      </c>
      <c r="B172" s="21" t="s">
        <v>2268</v>
      </c>
      <c r="C172" t="e">
        <v>#REF!</v>
      </c>
      <c r="L172" s="48"/>
    </row>
    <row r="173" spans="1:12" hidden="1">
      <c r="A173" s="25" t="s">
        <v>2307</v>
      </c>
      <c r="B173" s="19" t="s">
        <v>2277</v>
      </c>
      <c r="C173" t="e">
        <v>#REF!</v>
      </c>
      <c r="L173" s="48"/>
    </row>
    <row r="174" spans="1:12" hidden="1">
      <c r="A174" s="23" t="s">
        <v>2322</v>
      </c>
      <c r="B174" s="21" t="s">
        <v>2286</v>
      </c>
      <c r="C174" t="e">
        <v>#REF!</v>
      </c>
      <c r="L174" s="48"/>
    </row>
    <row r="175" spans="1:12" hidden="1">
      <c r="A175" s="25" t="s">
        <v>2336</v>
      </c>
      <c r="B175" s="19" t="s">
        <v>2298</v>
      </c>
      <c r="C175" t="e">
        <v>#REF!</v>
      </c>
      <c r="L175" s="48"/>
    </row>
    <row r="176" spans="1:12" hidden="1">
      <c r="A176" s="23" t="s">
        <v>2346</v>
      </c>
      <c r="B176" s="21" t="s">
        <v>2307</v>
      </c>
      <c r="C176" t="e">
        <v>#REF!</v>
      </c>
      <c r="L176" s="48"/>
    </row>
    <row r="177" spans="1:43" hidden="1">
      <c r="A177" s="25" t="s">
        <v>2354</v>
      </c>
      <c r="B177" s="19" t="s">
        <v>2322</v>
      </c>
      <c r="C177" t="e">
        <v>#REF!</v>
      </c>
      <c r="L177" s="48"/>
    </row>
    <row r="178" spans="1:43" hidden="1">
      <c r="A178" s="23" t="s">
        <v>2362</v>
      </c>
      <c r="B178" s="21" t="s">
        <v>2336</v>
      </c>
      <c r="C178" t="e">
        <v>#REF!</v>
      </c>
      <c r="L178" s="48"/>
    </row>
    <row r="179" spans="1:43" hidden="1">
      <c r="A179" s="25" t="s">
        <v>2370</v>
      </c>
      <c r="B179" s="19" t="s">
        <v>2346</v>
      </c>
      <c r="C179" t="e">
        <v>#REF!</v>
      </c>
      <c r="L179" s="48"/>
    </row>
    <row r="180" spans="1:43" hidden="1">
      <c r="A180" s="23" t="s">
        <v>2386</v>
      </c>
      <c r="B180" s="21" t="s">
        <v>2354</v>
      </c>
      <c r="C180" t="e">
        <v>#REF!</v>
      </c>
      <c r="L180" s="48"/>
    </row>
    <row r="181" spans="1:43" hidden="1">
      <c r="A181" s="25" t="s">
        <v>2394</v>
      </c>
      <c r="B181" s="19" t="s">
        <v>2362</v>
      </c>
      <c r="C181" t="e">
        <v>#REF!</v>
      </c>
      <c r="L181" s="48"/>
    </row>
    <row r="182" spans="1:43" hidden="1">
      <c r="A182" s="23" t="s">
        <v>2403</v>
      </c>
      <c r="B182" s="21" t="s">
        <v>2370</v>
      </c>
      <c r="C182" t="e">
        <v>#REF!</v>
      </c>
      <c r="L182" s="48"/>
    </row>
    <row r="183" spans="1:43">
      <c r="A183" s="25" t="s">
        <v>2412</v>
      </c>
      <c r="B183" s="19" t="s">
        <v>2378</v>
      </c>
      <c r="C183" t="e">
        <v>#REF!</v>
      </c>
      <c r="D183" t="str">
        <f>B183</f>
        <v>185-2026</v>
      </c>
      <c r="E183" t="e">
        <f>VLOOKUP(D183,'MATRIZ 2026'!$G$2:$Q$667,14,FALSE)</f>
        <v>#N/A</v>
      </c>
      <c r="F183" t="e">
        <f>VLOOKUP(B183,'MATRIZ 2026'!$G$2:$Q$667,3,FALSE)</f>
        <v>#N/A</v>
      </c>
      <c r="G183" t="e">
        <f>VLOOKUP(B183,'MATRIZ 2026'!$G$2:$Q$667,22,FALSE)</f>
        <v>#N/A</v>
      </c>
      <c r="I183" t="e">
        <f>VLOOKUP(B183,'MATRIZ 2026'!$G$2:$Q$667,84,FALSE)</f>
        <v>#N/A</v>
      </c>
      <c r="J183" t="e">
        <f>VLOOKUP(B183,'MATRIZ 2026'!$G$2:$Q$667,49,FALSE)</f>
        <v>#N/A</v>
      </c>
      <c r="K183" t="e">
        <f>VLOOKUP(B183,'MATRIZ 2026'!$G$2:$Q$667,50,FALSE)</f>
        <v>#N/A</v>
      </c>
      <c r="L183" s="48" t="e">
        <f>VLOOKUP(B183,'MATRIZ 2026'!$G$2:$Q$667,45,FALSE)</f>
        <v>#N/A</v>
      </c>
      <c r="M183" s="48" t="e">
        <f>VLOOKUP(B183,'MATRIZ 2026'!$G$2:$Q$667,46,FALSE)</f>
        <v>#N/A</v>
      </c>
      <c r="N183" t="e">
        <f>VLOOKUP(B183,'MATRIZ 2026'!$G$2:$Q$667,16,FALSE)</f>
        <v>#N/A</v>
      </c>
      <c r="O183" t="e">
        <f>VLOOKUP(B183,'MATRIZ 2026'!$G$2:$Q$667,93,FALSE)</f>
        <v>#N/A</v>
      </c>
      <c r="P183" t="e">
        <f>VLOOKUP(D183,'MATRIZ 2026'!$G$2:$Q$667,31,FALSE)</f>
        <v>#N/A</v>
      </c>
      <c r="Q183" t="e">
        <f>VLOOKUP(M183,'MATRIZ 2026'!$G$2:$Q$667,3,FALSE)</f>
        <v>#N/A</v>
      </c>
      <c r="R183" t="e">
        <f>VLOOKUP(B183,'MATRIZ 2026'!$G$2:$Q$667,32,FALSE)</f>
        <v>#N/A</v>
      </c>
      <c r="S183" t="e">
        <f>VLOOKUP(O183,'MATRIZ 2026'!$G$2:$Q$667,3,FALSE)</f>
        <v>#N/A</v>
      </c>
      <c r="T183" t="e">
        <f>VLOOKUP(B183,'MATRIZ 2026'!$G$2:$Q$667,95,FALSE)</f>
        <v>#N/A</v>
      </c>
      <c r="U183">
        <f>VLOOKUP(B183,Hoja3!A182:B844,2,FALSE)</f>
        <v>145515</v>
      </c>
      <c r="V183" t="e">
        <f>VLOOKUP(B183,'MATRIZ 2026'!$G$2:$Q$667,40,FALSE)</f>
        <v>#N/A</v>
      </c>
      <c r="W183" t="e">
        <f>VLOOKUP(S183,'MATRIZ 2026'!$G$2:$Q$667,3,FALSE)</f>
        <v>#N/A</v>
      </c>
      <c r="X183" t="e">
        <f>VLOOKUP(T183,'MATRIZ 2026'!$G$2:$Q$667,3,FALSE)</f>
        <v>#N/A</v>
      </c>
      <c r="Y183" t="e">
        <f>VLOOKUP(U183,'MATRIZ 2026'!$G$2:$Q$667,3,FALSE)</f>
        <v>#N/A</v>
      </c>
      <c r="Z183" t="e">
        <f>VLOOKUP(V183,'MATRIZ 2026'!$G$2:$Q$667,3,FALSE)</f>
        <v>#N/A</v>
      </c>
      <c r="AA183" t="e">
        <f>VLOOKUP(W183,'MATRIZ 2026'!$G$2:$Q$667,3,FALSE)</f>
        <v>#N/A</v>
      </c>
      <c r="AB183" t="e">
        <f>VLOOKUP(B183,'MATRIZ 2026'!$G$2:$Q$667,28,FALSE)</f>
        <v>#N/A</v>
      </c>
      <c r="AC183" t="e">
        <f>VLOOKUP(B183,'MATRIZ 2026'!$G$2:$Q$667,27,FALSE)</f>
        <v>#N/A</v>
      </c>
      <c r="AD183" t="e">
        <f>VLOOKUP(B183,'MATRIZ 2026'!$G$2:$Q$667,29,FALSE)</f>
        <v>#N/A</v>
      </c>
      <c r="AE183" t="e">
        <f>VLOOKUP(B183,'MATRIZ 2026'!$G$2:$Q$667,96,FALSE)</f>
        <v>#N/A</v>
      </c>
      <c r="AF183" t="e">
        <f>VLOOKUP(B183,'MATRIZ 2026'!$G$2:$Q$667,30,FALSE)</f>
        <v>#N/A</v>
      </c>
      <c r="AG183" t="str">
        <f>VLOOKUP(B183,'cuentas bancarias'!$A$2:$E$201,3,FALSE)</f>
        <v>CAJA SOCIAL</v>
      </c>
      <c r="AH183" t="str">
        <f>VLOOKUP(B183,'cuentas bancarias'!$A$2:$E$201,4,FALSE)</f>
        <v>AHORROS</v>
      </c>
      <c r="AI183">
        <f>VLOOKUP(B183,'cuentas bancarias'!$A$2:$E$201,5,FALSE)</f>
        <v>24113836101</v>
      </c>
      <c r="AJ183" t="e">
        <f>VLOOKUP(B183,'MATRIZ 2026'!$G$2:$Q$667,25,FALSE)</f>
        <v>#N/A</v>
      </c>
      <c r="AL183" t="e">
        <f>VLOOKUP(AH183,'MATRIZ 2026'!$G$2:$Q$667,3,FALSE)</f>
        <v>#N/A</v>
      </c>
      <c r="AM183" t="e">
        <f>VLOOKUP(AI183,'MATRIZ 2026'!$G$2:$Q$667,3,FALSE)</f>
        <v>#N/A</v>
      </c>
      <c r="AN183" t="e">
        <f>VLOOKUP(AJ183,'MATRIZ 2026'!$G$2:$Q$667,3,FALSE)</f>
        <v>#N/A</v>
      </c>
      <c r="AO183" t="e">
        <f>VLOOKUP(AK183,'MATRIZ 2026'!$G$2:$Q$667,3,FALSE)</f>
        <v>#N/A</v>
      </c>
      <c r="AP183" t="e">
        <f>VLOOKUP(AL183,'MATRIZ 2026'!$G$2:$Q$667,3,FALSE)</f>
        <v>#N/A</v>
      </c>
      <c r="AQ183" t="e">
        <f>VLOOKUP(AM183,'MATRIZ 2026'!$G$2:$Q$667,3,FALSE)</f>
        <v>#N/A</v>
      </c>
    </row>
    <row r="184" spans="1:43" hidden="1">
      <c r="A184" s="23" t="s">
        <v>2421</v>
      </c>
      <c r="B184" s="21" t="s">
        <v>2386</v>
      </c>
      <c r="C184" t="e">
        <v>#REF!</v>
      </c>
      <c r="L184" s="48"/>
    </row>
    <row r="185" spans="1:43" hidden="1">
      <c r="A185" s="25" t="s">
        <v>2431</v>
      </c>
      <c r="B185" s="19" t="s">
        <v>2394</v>
      </c>
      <c r="C185" t="e">
        <v>#REF!</v>
      </c>
      <c r="L185" s="48"/>
    </row>
    <row r="186" spans="1:43" hidden="1">
      <c r="A186" s="23" t="s">
        <v>2440</v>
      </c>
      <c r="B186" s="21" t="s">
        <v>2403</v>
      </c>
      <c r="C186" t="e">
        <v>#REF!</v>
      </c>
      <c r="L186" s="48"/>
    </row>
    <row r="187" spans="1:43" hidden="1">
      <c r="A187" s="25" t="s">
        <v>2450</v>
      </c>
      <c r="B187" s="19" t="s">
        <v>2412</v>
      </c>
      <c r="C187" t="e">
        <v>#REF!</v>
      </c>
      <c r="L187" s="48"/>
    </row>
    <row r="188" spans="1:43" hidden="1">
      <c r="A188" s="23" t="s">
        <v>2466</v>
      </c>
      <c r="B188" s="21" t="s">
        <v>2421</v>
      </c>
      <c r="C188" t="e">
        <v>#REF!</v>
      </c>
      <c r="L188" s="48"/>
    </row>
    <row r="189" spans="1:43" hidden="1">
      <c r="A189" s="25" t="s">
        <v>2475</v>
      </c>
      <c r="B189" s="19" t="s">
        <v>2431</v>
      </c>
      <c r="C189" t="e">
        <v>#REF!</v>
      </c>
      <c r="L189" s="48"/>
    </row>
    <row r="190" spans="1:43" hidden="1">
      <c r="A190" s="23" t="s">
        <v>2484</v>
      </c>
      <c r="B190" s="21" t="s">
        <v>2440</v>
      </c>
      <c r="C190" t="e">
        <v>#REF!</v>
      </c>
      <c r="L190" s="48"/>
    </row>
    <row r="191" spans="1:43" hidden="1">
      <c r="A191" s="25" t="s">
        <v>2492</v>
      </c>
      <c r="B191" s="19" t="s">
        <v>2450</v>
      </c>
      <c r="C191" t="e">
        <v>#REF!</v>
      </c>
      <c r="L191" s="48"/>
    </row>
    <row r="192" spans="1:43" hidden="1">
      <c r="A192" s="23" t="s">
        <v>2502</v>
      </c>
      <c r="B192" s="21" t="s">
        <v>2466</v>
      </c>
      <c r="C192" t="e">
        <v>#REF!</v>
      </c>
      <c r="L192" s="48"/>
    </row>
    <row r="193" spans="1:43" hidden="1">
      <c r="A193" s="25" t="s">
        <v>2518</v>
      </c>
      <c r="B193" s="19" t="s">
        <v>2475</v>
      </c>
      <c r="C193" t="e">
        <v>#REF!</v>
      </c>
      <c r="L193" s="48"/>
    </row>
    <row r="194" spans="1:43" hidden="1">
      <c r="A194" s="23" t="s">
        <v>2527</v>
      </c>
      <c r="B194" s="21" t="s">
        <v>2484</v>
      </c>
      <c r="C194" t="e">
        <v>#REF!</v>
      </c>
      <c r="L194" s="48"/>
    </row>
    <row r="195" spans="1:43" hidden="1">
      <c r="A195" s="25" t="s">
        <v>2535</v>
      </c>
      <c r="B195" s="19" t="s">
        <v>2492</v>
      </c>
      <c r="C195" t="e">
        <v>#REF!</v>
      </c>
      <c r="L195" s="48"/>
    </row>
    <row r="196" spans="1:43" hidden="1">
      <c r="A196" s="23" t="s">
        <v>2545</v>
      </c>
      <c r="B196" s="21" t="s">
        <v>2502</v>
      </c>
      <c r="C196" t="e">
        <v>#REF!</v>
      </c>
      <c r="L196" s="48"/>
    </row>
    <row r="197" spans="1:43">
      <c r="A197" s="25" t="s">
        <v>2553</v>
      </c>
      <c r="B197" s="19" t="s">
        <v>2510</v>
      </c>
      <c r="C197" t="e">
        <v>#REF!</v>
      </c>
      <c r="D197" t="str">
        <f>B197</f>
        <v>199-2026</v>
      </c>
      <c r="E197" t="e">
        <f>VLOOKUP(D197,'MATRIZ 2026'!$G$2:$Q$667,14,FALSE)</f>
        <v>#N/A</v>
      </c>
      <c r="F197" t="e">
        <f>VLOOKUP(B197,'MATRIZ 2026'!$G$2:$Q$667,3,FALSE)</f>
        <v>#N/A</v>
      </c>
      <c r="G197" t="e">
        <f>VLOOKUP(B197,'MATRIZ 2026'!$G$2:$Q$667,22,FALSE)</f>
        <v>#N/A</v>
      </c>
      <c r="I197" t="e">
        <f>VLOOKUP(B197,'MATRIZ 2026'!$G$2:$Q$667,84,FALSE)</f>
        <v>#N/A</v>
      </c>
      <c r="J197" t="e">
        <f>VLOOKUP(B197,'MATRIZ 2026'!$G$2:$Q$667,49,FALSE)</f>
        <v>#N/A</v>
      </c>
      <c r="K197" t="e">
        <f>VLOOKUP(B197,'MATRIZ 2026'!$G$2:$Q$667,50,FALSE)</f>
        <v>#N/A</v>
      </c>
      <c r="L197" s="48" t="e">
        <f>VLOOKUP(B197,'MATRIZ 2026'!$G$2:$Q$667,45,FALSE)</f>
        <v>#N/A</v>
      </c>
      <c r="M197" s="48" t="e">
        <f>VLOOKUP(B197,'MATRIZ 2026'!$G$2:$Q$667,46,FALSE)</f>
        <v>#N/A</v>
      </c>
      <c r="N197" t="e">
        <f>VLOOKUP(B197,'MATRIZ 2026'!$G$2:$Q$667,16,FALSE)</f>
        <v>#N/A</v>
      </c>
      <c r="O197" t="e">
        <f>VLOOKUP(B197,'MATRIZ 2026'!$G$2:$Q$667,93,FALSE)</f>
        <v>#N/A</v>
      </c>
      <c r="P197" t="e">
        <f>VLOOKUP(D197,'MATRIZ 2026'!$G$2:$Q$667,31,FALSE)</f>
        <v>#N/A</v>
      </c>
      <c r="Q197" t="e">
        <f>VLOOKUP(M197,'MATRIZ 2026'!$G$2:$Q$667,3,FALSE)</f>
        <v>#N/A</v>
      </c>
      <c r="R197" t="e">
        <f>VLOOKUP(B197,'MATRIZ 2026'!$G$2:$Q$667,32,FALSE)</f>
        <v>#N/A</v>
      </c>
      <c r="S197" t="e">
        <f>VLOOKUP(O197,'MATRIZ 2026'!$G$2:$Q$667,3,FALSE)</f>
        <v>#N/A</v>
      </c>
      <c r="T197" t="e">
        <f>VLOOKUP(B197,'MATRIZ 2026'!$G$2:$Q$667,95,FALSE)</f>
        <v>#N/A</v>
      </c>
      <c r="U197">
        <f>VLOOKUP(B197,Hoja3!A196:B858,2,FALSE)</f>
        <v>145522</v>
      </c>
      <c r="V197" t="e">
        <f>VLOOKUP(B197,'MATRIZ 2026'!$G$2:$Q$667,40,FALSE)</f>
        <v>#N/A</v>
      </c>
      <c r="W197" t="e">
        <f>VLOOKUP(S197,'MATRIZ 2026'!$G$2:$Q$667,3,FALSE)</f>
        <v>#N/A</v>
      </c>
      <c r="X197" t="e">
        <f>VLOOKUP(T197,'MATRIZ 2026'!$G$2:$Q$667,3,FALSE)</f>
        <v>#N/A</v>
      </c>
      <c r="Y197" t="e">
        <f>VLOOKUP(U197,'MATRIZ 2026'!$G$2:$Q$667,3,FALSE)</f>
        <v>#N/A</v>
      </c>
      <c r="Z197" t="e">
        <f>VLOOKUP(V197,'MATRIZ 2026'!$G$2:$Q$667,3,FALSE)</f>
        <v>#N/A</v>
      </c>
      <c r="AA197" t="e">
        <f>VLOOKUP(W197,'MATRIZ 2026'!$G$2:$Q$667,3,FALSE)</f>
        <v>#N/A</v>
      </c>
      <c r="AB197" t="e">
        <f>VLOOKUP(B197,'MATRIZ 2026'!$G$2:$Q$667,28,FALSE)</f>
        <v>#N/A</v>
      </c>
      <c r="AC197" t="e">
        <f>VLOOKUP(B197,'MATRIZ 2026'!$G$2:$Q$667,27,FALSE)</f>
        <v>#N/A</v>
      </c>
      <c r="AD197" t="e">
        <f>VLOOKUP(B197,'MATRIZ 2026'!$G$2:$Q$667,29,FALSE)</f>
        <v>#N/A</v>
      </c>
      <c r="AE197" t="e">
        <f>VLOOKUP(B197,'MATRIZ 2026'!$G$2:$Q$667,96,FALSE)</f>
        <v>#N/A</v>
      </c>
      <c r="AF197" t="e">
        <f>VLOOKUP(B197,'MATRIZ 2026'!$G$2:$Q$667,30,FALSE)</f>
        <v>#N/A</v>
      </c>
      <c r="AG197" t="str">
        <f>VLOOKUP(B197,'cuentas bancarias'!$A$2:$E$201,3,FALSE)</f>
        <v>BANCOLOMBIA</v>
      </c>
      <c r="AH197" t="str">
        <f>VLOOKUP(B197,'cuentas bancarias'!$A$2:$E$201,4,FALSE)</f>
        <v>AHORROS</v>
      </c>
      <c r="AI197">
        <f>VLOOKUP(B197,'cuentas bancarias'!$A$2:$E$201,5,FALSE)</f>
        <v>54773882897</v>
      </c>
      <c r="AJ197" t="e">
        <f>VLOOKUP(B197,'MATRIZ 2026'!$G$2:$Q$667,25,FALSE)</f>
        <v>#N/A</v>
      </c>
      <c r="AL197" t="e">
        <f>VLOOKUP(AH197,'MATRIZ 2026'!$G$2:$Q$667,3,FALSE)</f>
        <v>#N/A</v>
      </c>
      <c r="AM197" t="e">
        <f>VLOOKUP(AI197,'MATRIZ 2026'!$G$2:$Q$667,3,FALSE)</f>
        <v>#N/A</v>
      </c>
      <c r="AN197" t="e">
        <f>VLOOKUP(AJ197,'MATRIZ 2026'!$G$2:$Q$667,3,FALSE)</f>
        <v>#N/A</v>
      </c>
      <c r="AO197" t="e">
        <f>VLOOKUP(AK197,'MATRIZ 2026'!$G$2:$Q$667,3,FALSE)</f>
        <v>#N/A</v>
      </c>
      <c r="AP197" t="e">
        <f>VLOOKUP(AL197,'MATRIZ 2026'!$G$2:$Q$667,3,FALSE)</f>
        <v>#N/A</v>
      </c>
      <c r="AQ197" t="e">
        <f>VLOOKUP(AM197,'MATRIZ 2026'!$G$2:$Q$667,3,FALSE)</f>
        <v>#N/A</v>
      </c>
    </row>
    <row r="198" spans="1:43" hidden="1">
      <c r="A198" s="23" t="s">
        <v>2561</v>
      </c>
      <c r="B198" s="21" t="s">
        <v>2518</v>
      </c>
      <c r="C198" t="e">
        <v>#REF!</v>
      </c>
      <c r="L198" s="48"/>
    </row>
    <row r="199" spans="1:43" hidden="1">
      <c r="A199" s="25" t="s">
        <v>2570</v>
      </c>
      <c r="B199" s="19" t="s">
        <v>2527</v>
      </c>
      <c r="C199" t="e">
        <v>#REF!</v>
      </c>
      <c r="L199" s="48"/>
    </row>
    <row r="200" spans="1:43" hidden="1">
      <c r="A200" s="23" t="s">
        <v>2579</v>
      </c>
      <c r="B200" s="21" t="s">
        <v>2535</v>
      </c>
      <c r="C200" t="e">
        <v>#REF!</v>
      </c>
      <c r="L200" s="48"/>
    </row>
    <row r="201" spans="1:43" hidden="1">
      <c r="A201" s="24" t="s">
        <v>2588</v>
      </c>
      <c r="B201" s="19" t="s">
        <v>2545</v>
      </c>
      <c r="C201" t="e">
        <v>#REF!</v>
      </c>
      <c r="L201" s="48"/>
    </row>
    <row r="202" spans="1:43" hidden="1">
      <c r="A202" s="23" t="s">
        <v>2598</v>
      </c>
      <c r="B202" s="21" t="s">
        <v>2553</v>
      </c>
      <c r="C202" t="e">
        <v>#REF!</v>
      </c>
      <c r="L202" s="48"/>
    </row>
    <row r="203" spans="1:43" hidden="1">
      <c r="A203" s="25" t="s">
        <v>2606</v>
      </c>
      <c r="B203" s="19" t="s">
        <v>2561</v>
      </c>
      <c r="C203" t="e">
        <v>#REF!</v>
      </c>
      <c r="L203" s="48"/>
    </row>
    <row r="204" spans="1:43" hidden="1">
      <c r="A204" s="23" t="s">
        <v>2614</v>
      </c>
      <c r="B204" s="21" t="s">
        <v>2570</v>
      </c>
      <c r="C204" t="e">
        <v>#REF!</v>
      </c>
      <c r="L204" s="48"/>
    </row>
    <row r="205" spans="1:43" hidden="1">
      <c r="A205" s="25" t="s">
        <v>2622</v>
      </c>
      <c r="B205" s="19" t="s">
        <v>2579</v>
      </c>
      <c r="C205" t="e">
        <v>#REF!</v>
      </c>
      <c r="L205" s="48"/>
    </row>
    <row r="206" spans="1:43" hidden="1">
      <c r="A206" s="23" t="s">
        <v>2631</v>
      </c>
      <c r="B206" s="21" t="s">
        <v>2588</v>
      </c>
      <c r="C206" t="e">
        <v>#REF!</v>
      </c>
      <c r="L206" s="48"/>
    </row>
    <row r="207" spans="1:43" hidden="1">
      <c r="A207" s="25" t="s">
        <v>2645</v>
      </c>
      <c r="B207" s="19" t="s">
        <v>2598</v>
      </c>
      <c r="C207" t="e">
        <v>#REF!</v>
      </c>
      <c r="L207" s="48"/>
    </row>
    <row r="208" spans="1:43" hidden="1">
      <c r="A208" s="23" t="s">
        <v>2661</v>
      </c>
      <c r="B208" s="21" t="s">
        <v>2606</v>
      </c>
      <c r="C208" t="e">
        <v>#REF!</v>
      </c>
      <c r="L208" s="48"/>
    </row>
    <row r="209" spans="1:43" hidden="1">
      <c r="A209" s="25" t="s">
        <v>2674</v>
      </c>
      <c r="B209" s="19" t="s">
        <v>2614</v>
      </c>
      <c r="C209" t="e">
        <v>#REF!</v>
      </c>
      <c r="L209" s="48"/>
    </row>
    <row r="210" spans="1:43" hidden="1">
      <c r="A210" s="23" t="s">
        <v>2682</v>
      </c>
      <c r="B210" s="21" t="s">
        <v>2622</v>
      </c>
      <c r="C210" t="e">
        <v>#REF!</v>
      </c>
      <c r="L210" s="48"/>
    </row>
    <row r="211" spans="1:43" hidden="1">
      <c r="A211" s="25" t="s">
        <v>2690</v>
      </c>
      <c r="B211" s="19" t="s">
        <v>2631</v>
      </c>
      <c r="C211" t="e">
        <v>#REF!</v>
      </c>
      <c r="L211" s="48"/>
    </row>
    <row r="212" spans="1:43" hidden="1">
      <c r="A212" s="23" t="s">
        <v>2699</v>
      </c>
      <c r="B212" s="21" t="s">
        <v>2645</v>
      </c>
      <c r="C212" t="e">
        <v>#REF!</v>
      </c>
      <c r="L212" s="48"/>
    </row>
    <row r="213" spans="1:43" hidden="1">
      <c r="A213" s="25" t="s">
        <v>2708</v>
      </c>
      <c r="B213" s="19" t="s">
        <v>2661</v>
      </c>
      <c r="C213" t="e">
        <v>#REF!</v>
      </c>
      <c r="L213" s="48"/>
    </row>
    <row r="214" spans="1:43" hidden="1">
      <c r="A214" s="23" t="s">
        <v>2718</v>
      </c>
      <c r="B214" s="21" t="s">
        <v>2674</v>
      </c>
      <c r="C214" t="e">
        <v>#REF!</v>
      </c>
      <c r="L214" s="48"/>
    </row>
    <row r="215" spans="1:43" hidden="1">
      <c r="A215" s="25" t="s">
        <v>2731</v>
      </c>
      <c r="B215" s="19" t="s">
        <v>2682</v>
      </c>
      <c r="C215" t="e">
        <v>#REF!</v>
      </c>
      <c r="L215" s="48"/>
    </row>
    <row r="216" spans="1:43" hidden="1">
      <c r="A216" s="23" t="s">
        <v>2759</v>
      </c>
      <c r="B216" s="21" t="s">
        <v>2690</v>
      </c>
      <c r="C216" t="e">
        <v>#REF!</v>
      </c>
      <c r="L216" s="48"/>
    </row>
    <row r="217" spans="1:43" hidden="1">
      <c r="A217" s="25" t="s">
        <v>2768</v>
      </c>
      <c r="B217" s="19" t="s">
        <v>2699</v>
      </c>
      <c r="C217" t="e">
        <v>#REF!</v>
      </c>
      <c r="L217" s="48"/>
    </row>
    <row r="218" spans="1:43" hidden="1">
      <c r="A218" s="23" t="s">
        <v>2777</v>
      </c>
      <c r="B218" s="21" t="s">
        <v>2708</v>
      </c>
      <c r="C218" t="e">
        <v>#REF!</v>
      </c>
      <c r="L218" s="48"/>
    </row>
    <row r="219" spans="1:43" hidden="1">
      <c r="A219" s="25" t="s">
        <v>2788</v>
      </c>
      <c r="B219" s="19" t="s">
        <v>2718</v>
      </c>
      <c r="C219" t="e">
        <v>#REF!</v>
      </c>
      <c r="L219" s="48"/>
    </row>
    <row r="220" spans="1:43" hidden="1">
      <c r="A220" s="23" t="s">
        <v>2805</v>
      </c>
      <c r="B220" s="21" t="s">
        <v>2731</v>
      </c>
      <c r="C220" t="e">
        <v>#REF!</v>
      </c>
      <c r="L220" s="48"/>
    </row>
    <row r="221" spans="1:43">
      <c r="A221" s="25" t="s">
        <v>2818</v>
      </c>
      <c r="B221" s="19" t="s">
        <v>2746</v>
      </c>
      <c r="C221" t="e">
        <v>#REF!</v>
      </c>
      <c r="D221" t="str">
        <f>B221</f>
        <v>223-2026</v>
      </c>
      <c r="E221" t="e">
        <f>VLOOKUP(D221,'MATRIZ 2026'!$G$2:$Q$667,14,FALSE)</f>
        <v>#N/A</v>
      </c>
      <c r="F221" t="e">
        <f>VLOOKUP(B221,'MATRIZ 2026'!$G$2:$Q$667,3,FALSE)</f>
        <v>#N/A</v>
      </c>
      <c r="G221" t="e">
        <f>VLOOKUP(B221,'MATRIZ 2026'!$G$2:$Q$667,22,FALSE)</f>
        <v>#N/A</v>
      </c>
      <c r="I221" t="e">
        <f>VLOOKUP(B221,'MATRIZ 2026'!$G$2:$Q$667,84,FALSE)</f>
        <v>#N/A</v>
      </c>
      <c r="J221" t="e">
        <f>VLOOKUP(B221,'MATRIZ 2026'!$G$2:$Q$667,49,FALSE)</f>
        <v>#N/A</v>
      </c>
      <c r="K221" t="e">
        <f>VLOOKUP(B221,'MATRIZ 2026'!$G$2:$Q$667,50,FALSE)</f>
        <v>#N/A</v>
      </c>
      <c r="L221" s="48" t="e">
        <f>VLOOKUP(B221,'MATRIZ 2026'!$G$2:$Q$667,45,FALSE)</f>
        <v>#N/A</v>
      </c>
      <c r="M221" s="48" t="e">
        <f>VLOOKUP(B221,'MATRIZ 2026'!$G$2:$Q$667,46,FALSE)</f>
        <v>#N/A</v>
      </c>
      <c r="N221" t="e">
        <f>VLOOKUP(B221,'MATRIZ 2026'!$G$2:$Q$667,16,FALSE)</f>
        <v>#N/A</v>
      </c>
      <c r="O221" t="e">
        <f>VLOOKUP(B221,'MATRIZ 2026'!$G$2:$Q$667,93,FALSE)</f>
        <v>#N/A</v>
      </c>
      <c r="P221" t="e">
        <f>VLOOKUP(D221,'MATRIZ 2026'!$G$2:$Q$667,31,FALSE)</f>
        <v>#N/A</v>
      </c>
      <c r="Q221" t="e">
        <f>VLOOKUP(M221,'MATRIZ 2026'!$G$2:$Q$667,3,FALSE)</f>
        <v>#N/A</v>
      </c>
      <c r="R221" t="e">
        <f>VLOOKUP(B221,'MATRIZ 2026'!$G$2:$Q$667,32,FALSE)</f>
        <v>#N/A</v>
      </c>
      <c r="S221" t="e">
        <f>VLOOKUP(O221,'MATRIZ 2026'!$G$2:$Q$667,3,FALSE)</f>
        <v>#N/A</v>
      </c>
      <c r="T221" t="e">
        <f>VLOOKUP(B221,'MATRIZ 2026'!$G$2:$Q$667,95,FALSE)</f>
        <v>#N/A</v>
      </c>
      <c r="U221">
        <f>VLOOKUP(B221,Hoja3!A220:B882,2,FALSE)</f>
        <v>145368</v>
      </c>
      <c r="V221" t="e">
        <f>VLOOKUP(B221,'MATRIZ 2026'!$G$2:$Q$667,40,FALSE)</f>
        <v>#N/A</v>
      </c>
      <c r="W221" t="e">
        <f>VLOOKUP(S221,'MATRIZ 2026'!$G$2:$Q$667,3,FALSE)</f>
        <v>#N/A</v>
      </c>
      <c r="X221" t="e">
        <f>VLOOKUP(T221,'MATRIZ 2026'!$G$2:$Q$667,3,FALSE)</f>
        <v>#N/A</v>
      </c>
      <c r="Y221" t="e">
        <f>VLOOKUP(U221,'MATRIZ 2026'!$G$2:$Q$667,3,FALSE)</f>
        <v>#N/A</v>
      </c>
      <c r="Z221" t="e">
        <f>VLOOKUP(V221,'MATRIZ 2026'!$G$2:$Q$667,3,FALSE)</f>
        <v>#N/A</v>
      </c>
      <c r="AA221" t="e">
        <f>VLOOKUP(W221,'MATRIZ 2026'!$G$2:$Q$667,3,FALSE)</f>
        <v>#N/A</v>
      </c>
      <c r="AB221" t="e">
        <f>VLOOKUP(B221,'MATRIZ 2026'!$G$2:$Q$667,28,FALSE)</f>
        <v>#N/A</v>
      </c>
      <c r="AC221" t="e">
        <f>VLOOKUP(B221,'MATRIZ 2026'!$G$2:$Q$667,27,FALSE)</f>
        <v>#N/A</v>
      </c>
      <c r="AD221" t="e">
        <f>VLOOKUP(B221,'MATRIZ 2026'!$G$2:$Q$667,29,FALSE)</f>
        <v>#N/A</v>
      </c>
      <c r="AE221" t="e">
        <f>VLOOKUP(B221,'MATRIZ 2026'!$G$2:$Q$667,96,FALSE)</f>
        <v>#N/A</v>
      </c>
      <c r="AF221" t="e">
        <f>VLOOKUP(B221,'MATRIZ 2026'!$G$2:$Q$667,30,FALSE)</f>
        <v>#N/A</v>
      </c>
      <c r="AG221" t="str">
        <f>VLOOKUP(B221,'cuentas bancarias'!$A$2:$E$201,3,FALSE)</f>
        <v>DAVIVIENDA</v>
      </c>
      <c r="AH221" t="str">
        <f>VLOOKUP(B221,'cuentas bancarias'!$A$2:$E$201,4,FALSE)</f>
        <v>AHORROS</v>
      </c>
      <c r="AI221">
        <f>VLOOKUP(B221,'cuentas bancarias'!$A$2:$E$201,5,FALSE)</f>
        <v>550008600737491</v>
      </c>
      <c r="AJ221" t="e">
        <f>VLOOKUP(B221,'MATRIZ 2026'!$G$2:$Q$667,25,FALSE)</f>
        <v>#N/A</v>
      </c>
      <c r="AL221" t="e">
        <f>VLOOKUP(AH221,'MATRIZ 2026'!$G$2:$Q$667,3,FALSE)</f>
        <v>#N/A</v>
      </c>
      <c r="AM221" t="e">
        <f>VLOOKUP(AI221,'MATRIZ 2026'!$G$2:$Q$667,3,FALSE)</f>
        <v>#N/A</v>
      </c>
      <c r="AN221" t="e">
        <f>VLOOKUP(AJ221,'MATRIZ 2026'!$G$2:$Q$667,3,FALSE)</f>
        <v>#N/A</v>
      </c>
      <c r="AO221" t="e">
        <f>VLOOKUP(AK221,'MATRIZ 2026'!$G$2:$Q$667,3,FALSE)</f>
        <v>#N/A</v>
      </c>
      <c r="AP221" t="e">
        <f>VLOOKUP(AL221,'MATRIZ 2026'!$G$2:$Q$667,3,FALSE)</f>
        <v>#N/A</v>
      </c>
      <c r="AQ221" t="e">
        <f>VLOOKUP(AM221,'MATRIZ 2026'!$G$2:$Q$667,3,FALSE)</f>
        <v>#N/A</v>
      </c>
    </row>
    <row r="222" spans="1:43" hidden="1">
      <c r="A222" s="23" t="s">
        <v>2828</v>
      </c>
      <c r="B222" s="21" t="s">
        <v>2759</v>
      </c>
      <c r="C222" t="e">
        <v>#REF!</v>
      </c>
      <c r="L222" s="48"/>
    </row>
    <row r="223" spans="1:43" hidden="1">
      <c r="A223" s="25" t="s">
        <v>2841</v>
      </c>
      <c r="B223" s="19" t="s">
        <v>2768</v>
      </c>
      <c r="C223" t="e">
        <v>#REF!</v>
      </c>
      <c r="L223" s="48"/>
    </row>
    <row r="224" spans="1:43" hidden="1">
      <c r="A224" s="23" t="s">
        <v>2850</v>
      </c>
      <c r="B224" s="21" t="s">
        <v>2777</v>
      </c>
      <c r="C224" t="e">
        <v>#REF!</v>
      </c>
      <c r="L224" s="48"/>
    </row>
    <row r="225" spans="1:12" hidden="1">
      <c r="A225" s="25" t="s">
        <v>2866</v>
      </c>
      <c r="B225" s="19" t="s">
        <v>2788</v>
      </c>
      <c r="C225" t="e">
        <v>#REF!</v>
      </c>
      <c r="L225" s="48"/>
    </row>
    <row r="226" spans="1:12" hidden="1">
      <c r="A226" s="23" t="s">
        <v>2879</v>
      </c>
      <c r="B226" s="21" t="s">
        <v>2805</v>
      </c>
      <c r="C226" t="e">
        <v>#REF!</v>
      </c>
      <c r="L226" s="48"/>
    </row>
    <row r="227" spans="1:12" hidden="1">
      <c r="A227" s="25" t="s">
        <v>2890</v>
      </c>
      <c r="B227" s="19" t="s">
        <v>2818</v>
      </c>
      <c r="C227" t="e">
        <v>#REF!</v>
      </c>
      <c r="L227" s="48"/>
    </row>
    <row r="228" spans="1:12" hidden="1">
      <c r="A228" s="23" t="s">
        <v>2900</v>
      </c>
      <c r="B228" s="21" t="s">
        <v>2828</v>
      </c>
      <c r="C228" t="e">
        <v>#REF!</v>
      </c>
      <c r="L228" s="48"/>
    </row>
    <row r="229" spans="1:12" hidden="1">
      <c r="A229" s="25" t="s">
        <v>2910</v>
      </c>
      <c r="B229" s="19" t="s">
        <v>2841</v>
      </c>
      <c r="C229" t="e">
        <v>#REF!</v>
      </c>
      <c r="L229" s="48"/>
    </row>
    <row r="230" spans="1:12" hidden="1">
      <c r="A230" s="23" t="s">
        <v>2923</v>
      </c>
      <c r="B230" s="21" t="s">
        <v>2850</v>
      </c>
      <c r="C230" t="e">
        <v>#REF!</v>
      </c>
      <c r="L230" s="48"/>
    </row>
    <row r="231" spans="1:12" hidden="1">
      <c r="A231" s="25" t="s">
        <v>2939</v>
      </c>
      <c r="B231" s="19" t="s">
        <v>2866</v>
      </c>
      <c r="C231" t="e">
        <v>#REF!</v>
      </c>
      <c r="L231" s="48"/>
    </row>
    <row r="232" spans="1:12" hidden="1">
      <c r="A232" s="23" t="s">
        <v>2948</v>
      </c>
      <c r="B232" s="21" t="s">
        <v>2879</v>
      </c>
      <c r="C232" t="e">
        <v>#REF!</v>
      </c>
      <c r="L232" s="48"/>
    </row>
    <row r="233" spans="1:12" hidden="1">
      <c r="A233" s="25" t="s">
        <v>2957</v>
      </c>
      <c r="B233" s="19" t="s">
        <v>2890</v>
      </c>
      <c r="C233" t="e">
        <v>#REF!</v>
      </c>
      <c r="L233" s="48"/>
    </row>
    <row r="234" spans="1:12" hidden="1">
      <c r="A234" s="23" t="s">
        <v>2965</v>
      </c>
      <c r="B234" s="21" t="s">
        <v>2900</v>
      </c>
      <c r="C234" t="e">
        <v>#REF!</v>
      </c>
      <c r="L234" s="48"/>
    </row>
    <row r="235" spans="1:12" hidden="1">
      <c r="A235" s="25" t="s">
        <v>2973</v>
      </c>
      <c r="B235" s="19" t="s">
        <v>2910</v>
      </c>
      <c r="C235" t="e">
        <v>#REF!</v>
      </c>
      <c r="L235" s="48"/>
    </row>
    <row r="236" spans="1:12" hidden="1">
      <c r="A236" s="23" t="s">
        <v>2982</v>
      </c>
      <c r="B236" s="21" t="s">
        <v>2923</v>
      </c>
      <c r="C236" t="e">
        <v>#REF!</v>
      </c>
      <c r="L236" s="48"/>
    </row>
    <row r="237" spans="1:12" hidden="1">
      <c r="A237" s="25" t="s">
        <v>3022</v>
      </c>
      <c r="B237" s="19" t="s">
        <v>2939</v>
      </c>
      <c r="C237" t="e">
        <v>#REF!</v>
      </c>
      <c r="L237" s="48"/>
    </row>
    <row r="238" spans="1:12" hidden="1">
      <c r="A238" s="23" t="s">
        <v>3038</v>
      </c>
      <c r="B238" s="21" t="s">
        <v>2948</v>
      </c>
      <c r="C238" t="e">
        <v>#REF!</v>
      </c>
      <c r="L238" s="48"/>
    </row>
    <row r="239" spans="1:12" hidden="1">
      <c r="A239" s="25" t="s">
        <v>3054</v>
      </c>
      <c r="B239" s="19" t="s">
        <v>2957</v>
      </c>
      <c r="C239" t="e">
        <v>#REF!</v>
      </c>
      <c r="L239" s="48"/>
    </row>
    <row r="240" spans="1:12" hidden="1">
      <c r="A240" s="23" t="s">
        <v>3066</v>
      </c>
      <c r="B240" s="21" t="s">
        <v>2965</v>
      </c>
      <c r="C240" t="e">
        <v>#REF!</v>
      </c>
      <c r="L240" s="48"/>
    </row>
    <row r="241" spans="1:43" hidden="1">
      <c r="A241" s="25" t="s">
        <v>3076</v>
      </c>
      <c r="B241" s="19" t="s">
        <v>2973</v>
      </c>
      <c r="C241" t="e">
        <v>#REF!</v>
      </c>
      <c r="L241" s="48"/>
    </row>
    <row r="242" spans="1:43" hidden="1">
      <c r="A242" s="23" t="s">
        <v>3091</v>
      </c>
      <c r="B242" s="21" t="s">
        <v>2982</v>
      </c>
      <c r="C242" t="e">
        <v>#REF!</v>
      </c>
      <c r="L242" s="48"/>
    </row>
    <row r="243" spans="1:43">
      <c r="A243" s="25" t="s">
        <v>3106</v>
      </c>
      <c r="B243" s="19" t="s">
        <v>2998</v>
      </c>
      <c r="C243" t="e">
        <v>#REF!</v>
      </c>
      <c r="D243" t="str">
        <f t="shared" ref="D243:D244" si="0">B243</f>
        <v>245-2026</v>
      </c>
      <c r="E243" t="e">
        <f>VLOOKUP(D243,'MATRIZ 2026'!$G$2:$Q$667,14,FALSE)</f>
        <v>#N/A</v>
      </c>
      <c r="F243" t="e">
        <f>VLOOKUP(B243,'MATRIZ 2026'!$G$2:$Q$667,3,FALSE)</f>
        <v>#N/A</v>
      </c>
      <c r="G243" t="e">
        <f>VLOOKUP(B243,'MATRIZ 2026'!$G$2:$Q$667,22,FALSE)</f>
        <v>#N/A</v>
      </c>
      <c r="I243" t="e">
        <f>VLOOKUP(B243,'MATRIZ 2026'!$G$2:$Q$667,84,FALSE)</f>
        <v>#N/A</v>
      </c>
      <c r="J243" t="e">
        <f>VLOOKUP(B243,'MATRIZ 2026'!$G$2:$Q$667,49,FALSE)</f>
        <v>#N/A</v>
      </c>
      <c r="K243" t="e">
        <f>VLOOKUP(B243,'MATRIZ 2026'!$G$2:$Q$667,50,FALSE)</f>
        <v>#N/A</v>
      </c>
      <c r="L243" s="48" t="e">
        <f>VLOOKUP(B243,'MATRIZ 2026'!$G$2:$Q$667,45,FALSE)</f>
        <v>#N/A</v>
      </c>
      <c r="M243" s="48" t="e">
        <f>VLOOKUP(B243,'MATRIZ 2026'!$G$2:$Q$667,46,FALSE)</f>
        <v>#N/A</v>
      </c>
      <c r="N243" t="e">
        <f>VLOOKUP(B243,'MATRIZ 2026'!$G$2:$Q$667,16,FALSE)</f>
        <v>#N/A</v>
      </c>
      <c r="O243" t="e">
        <f>VLOOKUP(B243,'MATRIZ 2026'!$G$2:$Q$667,93,FALSE)</f>
        <v>#N/A</v>
      </c>
      <c r="P243" t="e">
        <f>VLOOKUP(D243,'MATRIZ 2026'!$G$2:$Q$667,31,FALSE)</f>
        <v>#N/A</v>
      </c>
      <c r="Q243" t="e">
        <f>VLOOKUP(M243,'MATRIZ 2026'!$G$2:$Q$667,3,FALSE)</f>
        <v>#N/A</v>
      </c>
      <c r="R243" t="e">
        <f>VLOOKUP(B243,'MATRIZ 2026'!$G$2:$Q$667,32,FALSE)</f>
        <v>#N/A</v>
      </c>
      <c r="S243" t="e">
        <f>VLOOKUP(O243,'MATRIZ 2026'!$G$2:$Q$667,3,FALSE)</f>
        <v>#N/A</v>
      </c>
      <c r="T243" t="e">
        <f>VLOOKUP(B243,'MATRIZ 2026'!$G$2:$Q$667,95,FALSE)</f>
        <v>#N/A</v>
      </c>
      <c r="U243">
        <f>VLOOKUP(B243,Hoja3!A242:B904,2,FALSE)</f>
        <v>146686</v>
      </c>
      <c r="V243" t="e">
        <f>VLOOKUP(B243,'MATRIZ 2026'!$G$2:$Q$667,40,FALSE)</f>
        <v>#N/A</v>
      </c>
      <c r="W243" t="e">
        <f>VLOOKUP(S243,'MATRIZ 2026'!$G$2:$Q$667,3,FALSE)</f>
        <v>#N/A</v>
      </c>
      <c r="X243" t="e">
        <f>VLOOKUP(T243,'MATRIZ 2026'!$G$2:$Q$667,3,FALSE)</f>
        <v>#N/A</v>
      </c>
      <c r="Y243" t="e">
        <f>VLOOKUP(U243,'MATRIZ 2026'!$G$2:$Q$667,3,FALSE)</f>
        <v>#N/A</v>
      </c>
      <c r="Z243" t="e">
        <f>VLOOKUP(V243,'MATRIZ 2026'!$G$2:$Q$667,3,FALSE)</f>
        <v>#N/A</v>
      </c>
      <c r="AA243" t="e">
        <f>VLOOKUP(W243,'MATRIZ 2026'!$G$2:$Q$667,3,FALSE)</f>
        <v>#N/A</v>
      </c>
      <c r="AB243" t="e">
        <f>VLOOKUP(B243,'MATRIZ 2026'!$G$2:$Q$667,28,FALSE)</f>
        <v>#N/A</v>
      </c>
      <c r="AC243" t="e">
        <f>VLOOKUP(B243,'MATRIZ 2026'!$G$2:$Q$667,27,FALSE)</f>
        <v>#N/A</v>
      </c>
      <c r="AD243" t="e">
        <f>VLOOKUP(B243,'MATRIZ 2026'!$G$2:$Q$667,29,FALSE)</f>
        <v>#N/A</v>
      </c>
      <c r="AE243" t="e">
        <f>VLOOKUP(B243,'MATRIZ 2026'!$G$2:$Q$667,96,FALSE)</f>
        <v>#N/A</v>
      </c>
      <c r="AF243" t="e">
        <f>VLOOKUP(B243,'MATRIZ 2026'!$G$2:$Q$667,30,FALSE)</f>
        <v>#N/A</v>
      </c>
      <c r="AG243" t="str">
        <f>VLOOKUP(B243,'cuentas bancarias'!$A$2:$E$201,3,FALSE)</f>
        <v>CAJA SOCIAL</v>
      </c>
      <c r="AH243" t="str">
        <f>VLOOKUP(B243,'cuentas bancarias'!$A$2:$E$201,4,FALSE)</f>
        <v>AHORROS</v>
      </c>
      <c r="AI243">
        <f>VLOOKUP(B243,'cuentas bancarias'!$A$2:$E$201,5,FALSE)</f>
        <v>24089003837</v>
      </c>
      <c r="AJ243" t="e">
        <f>VLOOKUP(B243,'MATRIZ 2026'!$G$2:$Q$667,25,FALSE)</f>
        <v>#N/A</v>
      </c>
      <c r="AL243" t="e">
        <f>VLOOKUP(AH243,'MATRIZ 2026'!$G$2:$Q$667,3,FALSE)</f>
        <v>#N/A</v>
      </c>
      <c r="AM243" t="e">
        <f>VLOOKUP(AI243,'MATRIZ 2026'!$G$2:$Q$667,3,FALSE)</f>
        <v>#N/A</v>
      </c>
      <c r="AN243" t="e">
        <f>VLOOKUP(AJ243,'MATRIZ 2026'!$G$2:$Q$667,3,FALSE)</f>
        <v>#N/A</v>
      </c>
      <c r="AO243" t="e">
        <f>VLOOKUP(AK243,'MATRIZ 2026'!$G$2:$Q$667,3,FALSE)</f>
        <v>#N/A</v>
      </c>
      <c r="AP243" t="e">
        <f>VLOOKUP(AL243,'MATRIZ 2026'!$G$2:$Q$667,3,FALSE)</f>
        <v>#N/A</v>
      </c>
      <c r="AQ243" t="e">
        <f>VLOOKUP(AM243,'MATRIZ 2026'!$G$2:$Q$667,3,FALSE)</f>
        <v>#N/A</v>
      </c>
    </row>
    <row r="244" spans="1:43">
      <c r="A244" s="23" t="s">
        <v>3122</v>
      </c>
      <c r="B244" s="21" t="s">
        <v>3013</v>
      </c>
      <c r="C244" t="e">
        <v>#REF!</v>
      </c>
      <c r="D244" t="str">
        <f t="shared" si="0"/>
        <v>246-2026</v>
      </c>
      <c r="E244" t="e">
        <f>VLOOKUP(D244,'MATRIZ 2026'!$G$2:$Q$667,14,FALSE)</f>
        <v>#N/A</v>
      </c>
      <c r="F244" t="e">
        <f>VLOOKUP(B244,'MATRIZ 2026'!$G$2:$Q$667,3,FALSE)</f>
        <v>#N/A</v>
      </c>
      <c r="G244" t="e">
        <f>VLOOKUP(B244,'MATRIZ 2026'!$G$2:$Q$667,22,FALSE)</f>
        <v>#N/A</v>
      </c>
      <c r="I244" t="e">
        <f>VLOOKUP(B244,'MATRIZ 2026'!$G$2:$Q$667,84,FALSE)</f>
        <v>#N/A</v>
      </c>
      <c r="J244" t="e">
        <f>VLOOKUP(B244,'MATRIZ 2026'!$G$2:$Q$667,49,FALSE)</f>
        <v>#N/A</v>
      </c>
      <c r="K244" t="e">
        <f>VLOOKUP(B244,'MATRIZ 2026'!$G$2:$Q$667,50,FALSE)</f>
        <v>#N/A</v>
      </c>
      <c r="L244" s="48" t="e">
        <f>VLOOKUP(B244,'MATRIZ 2026'!$G$2:$Q$667,45,FALSE)</f>
        <v>#N/A</v>
      </c>
      <c r="M244" s="48" t="e">
        <f>VLOOKUP(B244,'MATRIZ 2026'!$G$2:$Q$667,46,FALSE)</f>
        <v>#N/A</v>
      </c>
      <c r="N244" t="e">
        <f>VLOOKUP(B244,'MATRIZ 2026'!$G$2:$Q$667,16,FALSE)</f>
        <v>#N/A</v>
      </c>
      <c r="O244" t="e">
        <f>VLOOKUP(B244,'MATRIZ 2026'!$G$2:$Q$667,93,FALSE)</f>
        <v>#N/A</v>
      </c>
      <c r="P244" t="e">
        <f>VLOOKUP(D244,'MATRIZ 2026'!$G$2:$Q$667,31,FALSE)</f>
        <v>#N/A</v>
      </c>
      <c r="Q244" t="e">
        <f>VLOOKUP(M244,'MATRIZ 2026'!$G$2:$Q$667,3,FALSE)</f>
        <v>#N/A</v>
      </c>
      <c r="R244" t="e">
        <f>VLOOKUP(B244,'MATRIZ 2026'!$G$2:$Q$667,32,FALSE)</f>
        <v>#N/A</v>
      </c>
      <c r="S244" t="e">
        <f>VLOOKUP(O244,'MATRIZ 2026'!$G$2:$Q$667,3,FALSE)</f>
        <v>#N/A</v>
      </c>
      <c r="T244" t="e">
        <f>VLOOKUP(B244,'MATRIZ 2026'!$G$2:$Q$667,95,FALSE)</f>
        <v>#N/A</v>
      </c>
      <c r="U244">
        <f>VLOOKUP(B244,Hoja3!A243:B905,2,FALSE)</f>
        <v>146686</v>
      </c>
      <c r="V244" t="e">
        <f>VLOOKUP(B244,'MATRIZ 2026'!$G$2:$Q$667,40,FALSE)</f>
        <v>#N/A</v>
      </c>
      <c r="W244" t="e">
        <f>VLOOKUP(S244,'MATRIZ 2026'!$G$2:$Q$667,3,FALSE)</f>
        <v>#N/A</v>
      </c>
      <c r="X244" t="e">
        <f>VLOOKUP(T244,'MATRIZ 2026'!$G$2:$Q$667,3,FALSE)</f>
        <v>#N/A</v>
      </c>
      <c r="Y244" t="e">
        <f>VLOOKUP(U244,'MATRIZ 2026'!$G$2:$Q$667,3,FALSE)</f>
        <v>#N/A</v>
      </c>
      <c r="Z244" t="e">
        <f>VLOOKUP(V244,'MATRIZ 2026'!$G$2:$Q$667,3,FALSE)</f>
        <v>#N/A</v>
      </c>
      <c r="AA244" t="e">
        <f>VLOOKUP(W244,'MATRIZ 2026'!$G$2:$Q$667,3,FALSE)</f>
        <v>#N/A</v>
      </c>
      <c r="AB244" t="e">
        <f>VLOOKUP(B244,'MATRIZ 2026'!$G$2:$Q$667,28,FALSE)</f>
        <v>#N/A</v>
      </c>
      <c r="AC244" t="e">
        <f>VLOOKUP(B244,'MATRIZ 2026'!$G$2:$Q$667,27,FALSE)</f>
        <v>#N/A</v>
      </c>
      <c r="AD244" t="e">
        <f>VLOOKUP(B244,'MATRIZ 2026'!$G$2:$Q$667,29,FALSE)</f>
        <v>#N/A</v>
      </c>
      <c r="AE244" t="e">
        <f>VLOOKUP(B244,'MATRIZ 2026'!$G$2:$Q$667,96,FALSE)</f>
        <v>#N/A</v>
      </c>
      <c r="AF244" t="e">
        <f>VLOOKUP(B244,'MATRIZ 2026'!$G$2:$Q$667,30,FALSE)</f>
        <v>#N/A</v>
      </c>
      <c r="AG244" t="str">
        <f>VLOOKUP(B244,'cuentas bancarias'!$A$2:$E$201,3,FALSE)</f>
        <v>CAJA SOCIAL</v>
      </c>
      <c r="AH244" t="str">
        <f>VLOOKUP(B244,'cuentas bancarias'!$A$2:$E$201,4,FALSE)</f>
        <v>AHORROS</v>
      </c>
      <c r="AI244">
        <f>VLOOKUP(B244,'cuentas bancarias'!$A$2:$E$201,5,FALSE)</f>
        <v>24108664917</v>
      </c>
      <c r="AJ244" t="e">
        <f>VLOOKUP(B244,'MATRIZ 2026'!$G$2:$Q$667,25,FALSE)</f>
        <v>#N/A</v>
      </c>
      <c r="AL244" t="e">
        <f>VLOOKUP(AH244,'MATRIZ 2026'!$G$2:$Q$667,3,FALSE)</f>
        <v>#N/A</v>
      </c>
      <c r="AM244" t="e">
        <f>VLOOKUP(AI244,'MATRIZ 2026'!$G$2:$Q$667,3,FALSE)</f>
        <v>#N/A</v>
      </c>
      <c r="AN244" t="e">
        <f>VLOOKUP(AJ244,'MATRIZ 2026'!$G$2:$Q$667,3,FALSE)</f>
        <v>#N/A</v>
      </c>
      <c r="AO244" t="e">
        <f>VLOOKUP(AK244,'MATRIZ 2026'!$G$2:$Q$667,3,FALSE)</f>
        <v>#N/A</v>
      </c>
      <c r="AP244" t="e">
        <f>VLOOKUP(AL244,'MATRIZ 2026'!$G$2:$Q$667,3,FALSE)</f>
        <v>#N/A</v>
      </c>
      <c r="AQ244" t="e">
        <f>VLOOKUP(AM244,'MATRIZ 2026'!$G$2:$Q$667,3,FALSE)</f>
        <v>#N/A</v>
      </c>
    </row>
    <row r="245" spans="1:43" hidden="1">
      <c r="A245" s="24" t="s">
        <v>3138</v>
      </c>
      <c r="B245" s="19" t="s">
        <v>3022</v>
      </c>
      <c r="C245" t="e">
        <v>#REF!</v>
      </c>
      <c r="L245" s="48"/>
    </row>
    <row r="246" spans="1:43" hidden="1">
      <c r="A246" s="23" t="s">
        <v>3164</v>
      </c>
      <c r="B246" s="21" t="s">
        <v>3038</v>
      </c>
      <c r="C246" t="e">
        <v>#REF!</v>
      </c>
      <c r="L246" s="48"/>
    </row>
    <row r="247" spans="1:43" hidden="1">
      <c r="A247" s="25" t="s">
        <v>3190</v>
      </c>
      <c r="B247" s="19" t="s">
        <v>3054</v>
      </c>
      <c r="C247" t="e">
        <v>#REF!</v>
      </c>
      <c r="L247" s="48"/>
    </row>
    <row r="248" spans="1:43" hidden="1">
      <c r="A248" s="26" t="s">
        <v>3199</v>
      </c>
      <c r="B248" s="21" t="s">
        <v>3066</v>
      </c>
      <c r="C248" t="e">
        <v>#REF!</v>
      </c>
      <c r="L248" s="48"/>
    </row>
    <row r="249" spans="1:43" hidden="1">
      <c r="A249" s="25" t="s">
        <v>3207</v>
      </c>
      <c r="B249" s="19" t="s">
        <v>3076</v>
      </c>
      <c r="C249" t="e">
        <v>#REF!</v>
      </c>
      <c r="L249" s="48"/>
    </row>
    <row r="250" spans="1:43" hidden="1">
      <c r="A250" s="23" t="s">
        <v>3215</v>
      </c>
      <c r="B250" s="21" t="s">
        <v>3091</v>
      </c>
      <c r="C250" t="e">
        <v>#REF!</v>
      </c>
      <c r="L250" s="48"/>
    </row>
    <row r="251" spans="1:43" hidden="1">
      <c r="A251" s="25" t="s">
        <v>3224</v>
      </c>
      <c r="B251" s="19" t="s">
        <v>3106</v>
      </c>
      <c r="C251" t="e">
        <v>#REF!</v>
      </c>
      <c r="L251" s="48"/>
    </row>
    <row r="252" spans="1:43" hidden="1">
      <c r="A252" s="23" t="s">
        <v>3232</v>
      </c>
      <c r="B252" s="21" t="s">
        <v>3122</v>
      </c>
      <c r="C252" t="e">
        <v>#REF!</v>
      </c>
      <c r="L252" s="48"/>
    </row>
    <row r="253" spans="1:43" hidden="1">
      <c r="A253" s="25" t="s">
        <v>3241</v>
      </c>
      <c r="B253" s="19" t="s">
        <v>3138</v>
      </c>
      <c r="C253" t="e">
        <v>#REF!</v>
      </c>
      <c r="L253" s="48"/>
    </row>
    <row r="254" spans="1:43">
      <c r="A254" s="23" t="s">
        <v>3250</v>
      </c>
      <c r="B254" s="21" t="s">
        <v>3150</v>
      </c>
      <c r="C254" t="e">
        <v>#REF!</v>
      </c>
      <c r="D254" t="str">
        <f>B254</f>
        <v>256-2026</v>
      </c>
      <c r="E254" t="e">
        <f>VLOOKUP(D254,'MATRIZ 2026'!$G$2:$Q$667,14,FALSE)</f>
        <v>#N/A</v>
      </c>
      <c r="F254" t="e">
        <f>VLOOKUP(B254,'MATRIZ 2026'!$G$2:$Q$667,3,FALSE)</f>
        <v>#N/A</v>
      </c>
      <c r="G254" t="e">
        <f>VLOOKUP(B254,'MATRIZ 2026'!$G$2:$Q$667,22,FALSE)</f>
        <v>#N/A</v>
      </c>
      <c r="I254" t="e">
        <f>VLOOKUP(B254,'MATRIZ 2026'!$G$2:$Q$667,84,FALSE)</f>
        <v>#N/A</v>
      </c>
      <c r="J254" t="e">
        <f>VLOOKUP(B254,'MATRIZ 2026'!$G$2:$Q$667,49,FALSE)</f>
        <v>#N/A</v>
      </c>
      <c r="K254" t="e">
        <f>VLOOKUP(B254,'MATRIZ 2026'!$G$2:$Q$667,50,FALSE)</f>
        <v>#N/A</v>
      </c>
      <c r="L254" s="48" t="e">
        <f>VLOOKUP(B254,'MATRIZ 2026'!$G$2:$Q$667,45,FALSE)</f>
        <v>#N/A</v>
      </c>
      <c r="M254" s="48" t="e">
        <f>VLOOKUP(B254,'MATRIZ 2026'!$G$2:$Q$667,46,FALSE)</f>
        <v>#N/A</v>
      </c>
      <c r="N254" t="e">
        <f>VLOOKUP(B254,'MATRIZ 2026'!$G$2:$Q$667,16,FALSE)</f>
        <v>#N/A</v>
      </c>
      <c r="O254" t="e">
        <f>VLOOKUP(B254,'MATRIZ 2026'!$G$2:$Q$667,93,FALSE)</f>
        <v>#N/A</v>
      </c>
      <c r="P254" t="e">
        <f>VLOOKUP(D254,'MATRIZ 2026'!$G$2:$Q$667,31,FALSE)</f>
        <v>#N/A</v>
      </c>
      <c r="Q254" t="e">
        <f>VLOOKUP(M254,'MATRIZ 2026'!$G$2:$Q$667,3,FALSE)</f>
        <v>#N/A</v>
      </c>
      <c r="R254" t="e">
        <f>VLOOKUP(B254,'MATRIZ 2026'!$G$2:$Q$667,32,FALSE)</f>
        <v>#N/A</v>
      </c>
      <c r="S254" t="e">
        <f>VLOOKUP(O254,'MATRIZ 2026'!$G$2:$Q$667,3,FALSE)</f>
        <v>#N/A</v>
      </c>
      <c r="T254" t="e">
        <f>VLOOKUP(B254,'MATRIZ 2026'!$G$2:$Q$667,95,FALSE)</f>
        <v>#N/A</v>
      </c>
      <c r="U254">
        <f>VLOOKUP(B254,Hoja3!A253:B915,2,FALSE)</f>
        <v>146704</v>
      </c>
      <c r="V254" t="e">
        <f>VLOOKUP(B254,'MATRIZ 2026'!$G$2:$Q$667,40,FALSE)</f>
        <v>#N/A</v>
      </c>
      <c r="W254" t="e">
        <f>VLOOKUP(S254,'MATRIZ 2026'!$G$2:$Q$667,3,FALSE)</f>
        <v>#N/A</v>
      </c>
      <c r="X254" t="e">
        <f>VLOOKUP(T254,'MATRIZ 2026'!$G$2:$Q$667,3,FALSE)</f>
        <v>#N/A</v>
      </c>
      <c r="Y254" t="e">
        <f>VLOOKUP(U254,'MATRIZ 2026'!$G$2:$Q$667,3,FALSE)</f>
        <v>#N/A</v>
      </c>
      <c r="Z254" t="e">
        <f>VLOOKUP(V254,'MATRIZ 2026'!$G$2:$Q$667,3,FALSE)</f>
        <v>#N/A</v>
      </c>
      <c r="AA254" t="e">
        <f>VLOOKUP(W254,'MATRIZ 2026'!$G$2:$Q$667,3,FALSE)</f>
        <v>#N/A</v>
      </c>
      <c r="AB254" t="e">
        <f>VLOOKUP(B254,'MATRIZ 2026'!$G$2:$Q$667,28,FALSE)</f>
        <v>#N/A</v>
      </c>
      <c r="AC254" t="e">
        <f>VLOOKUP(B254,'MATRIZ 2026'!$G$2:$Q$667,27,FALSE)</f>
        <v>#N/A</v>
      </c>
      <c r="AD254" t="e">
        <f>VLOOKUP(B254,'MATRIZ 2026'!$G$2:$Q$667,29,FALSE)</f>
        <v>#N/A</v>
      </c>
      <c r="AE254" t="e">
        <f>VLOOKUP(B254,'MATRIZ 2026'!$G$2:$Q$667,96,FALSE)</f>
        <v>#N/A</v>
      </c>
      <c r="AF254" t="e">
        <f>VLOOKUP(B254,'MATRIZ 2026'!$G$2:$Q$667,30,FALSE)</f>
        <v>#N/A</v>
      </c>
      <c r="AG254" t="str">
        <f>VLOOKUP(B254,'cuentas bancarias'!$A$2:$E$201,3,FALSE)</f>
        <v>BOGOTÁ</v>
      </c>
      <c r="AH254" t="str">
        <f>VLOOKUP(B254,'cuentas bancarias'!$A$2:$E$201,4,FALSE)</f>
        <v>AHORROS</v>
      </c>
      <c r="AI254">
        <f>VLOOKUP(B254,'cuentas bancarias'!$A$2:$E$201,5,FALSE)</f>
        <v>30413504</v>
      </c>
      <c r="AJ254" t="e">
        <f>VLOOKUP(B254,'MATRIZ 2026'!$G$2:$Q$667,25,FALSE)</f>
        <v>#N/A</v>
      </c>
      <c r="AL254" t="e">
        <f>VLOOKUP(AH254,'MATRIZ 2026'!$G$2:$Q$667,3,FALSE)</f>
        <v>#N/A</v>
      </c>
      <c r="AM254" t="e">
        <f>VLOOKUP(AI254,'MATRIZ 2026'!$G$2:$Q$667,3,FALSE)</f>
        <v>#N/A</v>
      </c>
      <c r="AN254" t="e">
        <f>VLOOKUP(AJ254,'MATRIZ 2026'!$G$2:$Q$667,3,FALSE)</f>
        <v>#N/A</v>
      </c>
      <c r="AO254" t="e">
        <f>VLOOKUP(AK254,'MATRIZ 2026'!$G$2:$Q$667,3,FALSE)</f>
        <v>#N/A</v>
      </c>
      <c r="AP254" t="e">
        <f>VLOOKUP(AL254,'MATRIZ 2026'!$G$2:$Q$667,3,FALSE)</f>
        <v>#N/A</v>
      </c>
      <c r="AQ254" t="e">
        <f>VLOOKUP(AM254,'MATRIZ 2026'!$G$2:$Q$667,3,FALSE)</f>
        <v>#N/A</v>
      </c>
    </row>
    <row r="255" spans="1:43" hidden="1">
      <c r="A255" s="24" t="s">
        <v>3258</v>
      </c>
      <c r="B255" s="19" t="s">
        <v>3164</v>
      </c>
      <c r="C255" t="e">
        <v>#REF!</v>
      </c>
      <c r="L255" s="48"/>
    </row>
    <row r="256" spans="1:43">
      <c r="A256" s="23" t="s">
        <v>3268</v>
      </c>
      <c r="B256" s="21" t="s">
        <v>3180</v>
      </c>
      <c r="C256" t="e">
        <v>#REF!</v>
      </c>
      <c r="D256" t="str">
        <f>B256</f>
        <v>258-2026</v>
      </c>
      <c r="E256" t="e">
        <f>VLOOKUP(D256,'MATRIZ 2026'!$G$2:$Q$667,14,FALSE)</f>
        <v>#N/A</v>
      </c>
      <c r="F256" t="e">
        <f>VLOOKUP(B256,'MATRIZ 2026'!$G$2:$Q$667,3,FALSE)</f>
        <v>#N/A</v>
      </c>
      <c r="G256" t="e">
        <f>VLOOKUP(B256,'MATRIZ 2026'!$G$2:$Q$667,22,FALSE)</f>
        <v>#N/A</v>
      </c>
      <c r="I256" t="e">
        <f>VLOOKUP(B256,'MATRIZ 2026'!$G$2:$Q$667,84,FALSE)</f>
        <v>#N/A</v>
      </c>
      <c r="J256" t="e">
        <f>VLOOKUP(B256,'MATRIZ 2026'!$G$2:$Q$667,49,FALSE)</f>
        <v>#N/A</v>
      </c>
      <c r="K256" t="e">
        <f>VLOOKUP(B256,'MATRIZ 2026'!$G$2:$Q$667,50,FALSE)</f>
        <v>#N/A</v>
      </c>
      <c r="L256" s="48" t="e">
        <f>VLOOKUP(B256,'MATRIZ 2026'!$G$2:$Q$667,45,FALSE)</f>
        <v>#N/A</v>
      </c>
      <c r="M256" s="48" t="e">
        <f>VLOOKUP(B256,'MATRIZ 2026'!$G$2:$Q$667,46,FALSE)</f>
        <v>#N/A</v>
      </c>
      <c r="N256" t="e">
        <f>VLOOKUP(B256,'MATRIZ 2026'!$G$2:$Q$667,16,FALSE)</f>
        <v>#N/A</v>
      </c>
      <c r="O256" t="e">
        <f>VLOOKUP(B256,'MATRIZ 2026'!$G$2:$Q$667,93,FALSE)</f>
        <v>#N/A</v>
      </c>
      <c r="P256" t="e">
        <f>VLOOKUP(D256,'MATRIZ 2026'!$G$2:$Q$667,31,FALSE)</f>
        <v>#N/A</v>
      </c>
      <c r="Q256" t="e">
        <f>VLOOKUP(M256,'MATRIZ 2026'!$G$2:$Q$667,3,FALSE)</f>
        <v>#N/A</v>
      </c>
      <c r="R256" t="e">
        <f>VLOOKUP(B256,'MATRIZ 2026'!$G$2:$Q$667,32,FALSE)</f>
        <v>#N/A</v>
      </c>
      <c r="S256" t="e">
        <f>VLOOKUP(O256,'MATRIZ 2026'!$G$2:$Q$667,3,FALSE)</f>
        <v>#N/A</v>
      </c>
      <c r="T256" t="e">
        <f>VLOOKUP(B256,'MATRIZ 2026'!$G$2:$Q$667,95,FALSE)</f>
        <v>#N/A</v>
      </c>
      <c r="U256">
        <f>VLOOKUP(B256,Hoja3!A255:B917,2,FALSE)</f>
        <v>146521</v>
      </c>
      <c r="V256" t="e">
        <f>VLOOKUP(B256,'MATRIZ 2026'!$G$2:$Q$667,40,FALSE)</f>
        <v>#N/A</v>
      </c>
      <c r="W256" t="e">
        <f>VLOOKUP(S256,'MATRIZ 2026'!$G$2:$Q$667,3,FALSE)</f>
        <v>#N/A</v>
      </c>
      <c r="X256" t="e">
        <f>VLOOKUP(T256,'MATRIZ 2026'!$G$2:$Q$667,3,FALSE)</f>
        <v>#N/A</v>
      </c>
      <c r="Y256" t="e">
        <f>VLOOKUP(U256,'MATRIZ 2026'!$G$2:$Q$667,3,FALSE)</f>
        <v>#N/A</v>
      </c>
      <c r="Z256" t="e">
        <f>VLOOKUP(V256,'MATRIZ 2026'!$G$2:$Q$667,3,FALSE)</f>
        <v>#N/A</v>
      </c>
      <c r="AA256" t="e">
        <f>VLOOKUP(W256,'MATRIZ 2026'!$G$2:$Q$667,3,FALSE)</f>
        <v>#N/A</v>
      </c>
      <c r="AB256" t="e">
        <f>VLOOKUP(B256,'MATRIZ 2026'!$G$2:$Q$667,28,FALSE)</f>
        <v>#N/A</v>
      </c>
      <c r="AC256" t="e">
        <f>VLOOKUP(B256,'MATRIZ 2026'!$G$2:$Q$667,27,FALSE)</f>
        <v>#N/A</v>
      </c>
      <c r="AD256" t="e">
        <f>VLOOKUP(B256,'MATRIZ 2026'!$G$2:$Q$667,29,FALSE)</f>
        <v>#N/A</v>
      </c>
      <c r="AE256" t="e">
        <f>VLOOKUP(B256,'MATRIZ 2026'!$G$2:$Q$667,96,FALSE)</f>
        <v>#N/A</v>
      </c>
      <c r="AF256" t="e">
        <f>VLOOKUP(B256,'MATRIZ 2026'!$G$2:$Q$667,30,FALSE)</f>
        <v>#N/A</v>
      </c>
      <c r="AG256" t="str">
        <f>VLOOKUP(B256,'cuentas bancarias'!$A$2:$E$201,3,FALSE)</f>
        <v>CAJA SOCIAL</v>
      </c>
      <c r="AH256" t="str">
        <f>VLOOKUP(B256,'cuentas bancarias'!$A$2:$E$201,4,FALSE)</f>
        <v>AHORROS</v>
      </c>
      <c r="AI256">
        <f>VLOOKUP(B256,'cuentas bancarias'!$A$2:$E$201,5,FALSE)</f>
        <v>24084978424</v>
      </c>
      <c r="AJ256" t="e">
        <f>VLOOKUP(B256,'MATRIZ 2026'!$G$2:$Q$667,25,FALSE)</f>
        <v>#N/A</v>
      </c>
      <c r="AL256" t="e">
        <f>VLOOKUP(AH256,'MATRIZ 2026'!$G$2:$Q$667,3,FALSE)</f>
        <v>#N/A</v>
      </c>
      <c r="AM256" t="e">
        <f>VLOOKUP(AI256,'MATRIZ 2026'!$G$2:$Q$667,3,FALSE)</f>
        <v>#N/A</v>
      </c>
      <c r="AN256" t="e">
        <f>VLOOKUP(AJ256,'MATRIZ 2026'!$G$2:$Q$667,3,FALSE)</f>
        <v>#N/A</v>
      </c>
      <c r="AO256" t="e">
        <f>VLOOKUP(AK256,'MATRIZ 2026'!$G$2:$Q$667,3,FALSE)</f>
        <v>#N/A</v>
      </c>
      <c r="AP256" t="e">
        <f>VLOOKUP(AL256,'MATRIZ 2026'!$G$2:$Q$667,3,FALSE)</f>
        <v>#N/A</v>
      </c>
      <c r="AQ256" t="e">
        <f>VLOOKUP(AM256,'MATRIZ 2026'!$G$2:$Q$667,3,FALSE)</f>
        <v>#N/A</v>
      </c>
    </row>
    <row r="257" spans="1:43" hidden="1">
      <c r="A257" s="25" t="s">
        <v>3276</v>
      </c>
      <c r="B257" s="19" t="s">
        <v>3190</v>
      </c>
      <c r="C257" t="e">
        <v>#REF!</v>
      </c>
      <c r="L257" s="48"/>
    </row>
    <row r="258" spans="1:43" hidden="1">
      <c r="A258" s="23" t="s">
        <v>3341</v>
      </c>
      <c r="B258" s="21" t="s">
        <v>3199</v>
      </c>
      <c r="C258" t="e">
        <v>#REF!</v>
      </c>
      <c r="L258" s="48"/>
    </row>
    <row r="259" spans="1:43" hidden="1">
      <c r="A259" s="25" t="s">
        <v>3354</v>
      </c>
      <c r="B259" s="19" t="s">
        <v>3207</v>
      </c>
      <c r="C259" t="e">
        <v>#REF!</v>
      </c>
      <c r="L259" s="48"/>
    </row>
    <row r="260" spans="1:43" hidden="1">
      <c r="A260" s="23" t="s">
        <v>3368</v>
      </c>
      <c r="B260" s="21" t="s">
        <v>3215</v>
      </c>
      <c r="C260" t="e">
        <v>#REF!</v>
      </c>
      <c r="L260" s="48"/>
    </row>
    <row r="261" spans="1:43" hidden="1">
      <c r="A261" s="25" t="s">
        <v>3495</v>
      </c>
      <c r="B261" s="19" t="s">
        <v>3224</v>
      </c>
      <c r="C261" t="e">
        <v>#REF!</v>
      </c>
      <c r="L261" s="48"/>
    </row>
    <row r="262" spans="1:43" hidden="1">
      <c r="A262" s="23" t="s">
        <v>3508</v>
      </c>
      <c r="B262" s="21" t="s">
        <v>3232</v>
      </c>
      <c r="C262" t="e">
        <v>#REF!</v>
      </c>
      <c r="L262" s="48"/>
    </row>
    <row r="263" spans="1:43" hidden="1">
      <c r="A263" s="25" t="s">
        <v>3516</v>
      </c>
      <c r="B263" s="19" t="s">
        <v>3241</v>
      </c>
      <c r="C263" t="e">
        <v>#REF!</v>
      </c>
      <c r="L263" s="48"/>
    </row>
    <row r="264" spans="1:43" hidden="1">
      <c r="A264" s="23" t="s">
        <v>3533</v>
      </c>
      <c r="B264" s="21" t="s">
        <v>3250</v>
      </c>
      <c r="C264" t="e">
        <v>#REF!</v>
      </c>
      <c r="L264" s="48"/>
    </row>
    <row r="265" spans="1:43" hidden="1">
      <c r="A265" s="25" t="s">
        <v>3541</v>
      </c>
      <c r="B265" s="19" t="s">
        <v>3258</v>
      </c>
      <c r="C265" t="e">
        <v>#REF!</v>
      </c>
      <c r="L265" s="48"/>
    </row>
    <row r="266" spans="1:43" hidden="1">
      <c r="A266" s="23" t="s">
        <v>3549</v>
      </c>
      <c r="B266" s="21" t="s">
        <v>3268</v>
      </c>
      <c r="C266" t="e">
        <v>#REF!</v>
      </c>
      <c r="L266" s="48"/>
    </row>
    <row r="267" spans="1:43" hidden="1">
      <c r="A267" s="25" t="s">
        <v>3557</v>
      </c>
      <c r="B267" s="19" t="s">
        <v>3276</v>
      </c>
      <c r="C267" t="e">
        <v>#REF!</v>
      </c>
      <c r="L267" s="48"/>
    </row>
    <row r="268" spans="1:43">
      <c r="A268" s="26" t="s">
        <v>3565</v>
      </c>
      <c r="B268" s="21" t="s">
        <v>3285</v>
      </c>
      <c r="C268" t="e">
        <v>#REF!</v>
      </c>
      <c r="D268" t="str">
        <f t="shared" ref="D268:D271" si="1">B268</f>
        <v>270-2026</v>
      </c>
      <c r="E268" t="e">
        <f>VLOOKUP(D268,'MATRIZ 2026'!$G$2:$Q$667,14,FALSE)</f>
        <v>#N/A</v>
      </c>
      <c r="F268" t="e">
        <f>VLOOKUP(B268,'MATRIZ 2026'!$G$2:$Q$667,3,FALSE)</f>
        <v>#N/A</v>
      </c>
      <c r="G268" t="e">
        <f>VLOOKUP(B268,'MATRIZ 2026'!$G$2:$Q$667,22,FALSE)</f>
        <v>#N/A</v>
      </c>
      <c r="I268" t="e">
        <f>VLOOKUP(B268,'MATRIZ 2026'!$G$2:$Q$667,84,FALSE)</f>
        <v>#N/A</v>
      </c>
      <c r="J268" t="e">
        <f>VLOOKUP(B268,'MATRIZ 2026'!$G$2:$Q$667,49,FALSE)</f>
        <v>#N/A</v>
      </c>
      <c r="K268" t="e">
        <f>VLOOKUP(B268,'MATRIZ 2026'!$G$2:$Q$667,50,FALSE)</f>
        <v>#N/A</v>
      </c>
      <c r="L268" s="48" t="e">
        <f>VLOOKUP(B268,'MATRIZ 2026'!$G$2:$Q$667,45,FALSE)</f>
        <v>#N/A</v>
      </c>
      <c r="M268" s="48" t="e">
        <f>VLOOKUP(B268,'MATRIZ 2026'!$G$2:$Q$667,46,FALSE)</f>
        <v>#N/A</v>
      </c>
      <c r="N268" t="e">
        <f>VLOOKUP(B268,'MATRIZ 2026'!$G$2:$Q$667,16,FALSE)</f>
        <v>#N/A</v>
      </c>
      <c r="O268" t="e">
        <f>VLOOKUP(B268,'MATRIZ 2026'!$G$2:$Q$667,93,FALSE)</f>
        <v>#N/A</v>
      </c>
      <c r="P268" t="e">
        <f>VLOOKUP(D268,'MATRIZ 2026'!$G$2:$Q$667,31,FALSE)</f>
        <v>#N/A</v>
      </c>
      <c r="Q268" t="e">
        <f>VLOOKUP(M268,'MATRIZ 2026'!$G$2:$Q$667,3,FALSE)</f>
        <v>#N/A</v>
      </c>
      <c r="R268" t="e">
        <f>VLOOKUP(B268,'MATRIZ 2026'!$G$2:$Q$667,32,FALSE)</f>
        <v>#N/A</v>
      </c>
      <c r="S268" t="e">
        <f>VLOOKUP(O268,'MATRIZ 2026'!$G$2:$Q$667,3,FALSE)</f>
        <v>#N/A</v>
      </c>
      <c r="T268" t="e">
        <f>VLOOKUP(B268,'MATRIZ 2026'!$G$2:$Q$667,95,FALSE)</f>
        <v>#N/A</v>
      </c>
      <c r="U268">
        <f>VLOOKUP(B268,Hoja3!A267:B929,2,FALSE)</f>
        <v>146530</v>
      </c>
      <c r="V268" t="e">
        <f>VLOOKUP(B268,'MATRIZ 2026'!$G$2:$Q$667,40,FALSE)</f>
        <v>#N/A</v>
      </c>
      <c r="W268" t="e">
        <f>VLOOKUP(S268,'MATRIZ 2026'!$G$2:$Q$667,3,FALSE)</f>
        <v>#N/A</v>
      </c>
      <c r="X268" t="e">
        <f>VLOOKUP(T268,'MATRIZ 2026'!$G$2:$Q$667,3,FALSE)</f>
        <v>#N/A</v>
      </c>
      <c r="Y268" t="e">
        <f>VLOOKUP(U268,'MATRIZ 2026'!$G$2:$Q$667,3,FALSE)</f>
        <v>#N/A</v>
      </c>
      <c r="Z268" t="e">
        <f>VLOOKUP(V268,'MATRIZ 2026'!$G$2:$Q$667,3,FALSE)</f>
        <v>#N/A</v>
      </c>
      <c r="AA268" t="e">
        <f>VLOOKUP(W268,'MATRIZ 2026'!$G$2:$Q$667,3,FALSE)</f>
        <v>#N/A</v>
      </c>
      <c r="AB268" t="e">
        <f>VLOOKUP(B268,'MATRIZ 2026'!$G$2:$Q$667,28,FALSE)</f>
        <v>#N/A</v>
      </c>
      <c r="AC268" t="e">
        <f>VLOOKUP(B268,'MATRIZ 2026'!$G$2:$Q$667,27,FALSE)</f>
        <v>#N/A</v>
      </c>
      <c r="AD268" t="e">
        <f>VLOOKUP(B268,'MATRIZ 2026'!$G$2:$Q$667,29,FALSE)</f>
        <v>#N/A</v>
      </c>
      <c r="AE268" t="e">
        <f>VLOOKUP(B268,'MATRIZ 2026'!$G$2:$Q$667,96,FALSE)</f>
        <v>#N/A</v>
      </c>
      <c r="AF268" t="e">
        <f>VLOOKUP(B268,'MATRIZ 2026'!$G$2:$Q$667,30,FALSE)</f>
        <v>#N/A</v>
      </c>
      <c r="AG268" t="str">
        <f>VLOOKUP(B268,'cuentas bancarias'!$A$2:$E$201,3,FALSE)</f>
        <v>CAJA SOCIAL</v>
      </c>
      <c r="AH268" t="str">
        <f>VLOOKUP(B268,'cuentas bancarias'!$A$2:$E$201,4,FALSE)</f>
        <v>AHORROS</v>
      </c>
      <c r="AI268">
        <f>VLOOKUP(B268,'cuentas bancarias'!$A$2:$E$201,5,FALSE)</f>
        <v>24077599049</v>
      </c>
      <c r="AJ268" t="e">
        <f>VLOOKUP(B268,'MATRIZ 2026'!$G$2:$Q$667,25,FALSE)</f>
        <v>#N/A</v>
      </c>
      <c r="AL268" t="e">
        <f>VLOOKUP(AH268,'MATRIZ 2026'!$G$2:$Q$667,3,FALSE)</f>
        <v>#N/A</v>
      </c>
      <c r="AM268" t="e">
        <f>VLOOKUP(AI268,'MATRIZ 2026'!$G$2:$Q$667,3,FALSE)</f>
        <v>#N/A</v>
      </c>
      <c r="AN268" t="e">
        <f>VLOOKUP(AJ268,'MATRIZ 2026'!$G$2:$Q$667,3,FALSE)</f>
        <v>#N/A</v>
      </c>
      <c r="AO268" t="e">
        <f>VLOOKUP(AK268,'MATRIZ 2026'!$G$2:$Q$667,3,FALSE)</f>
        <v>#N/A</v>
      </c>
      <c r="AP268" t="e">
        <f>VLOOKUP(AL268,'MATRIZ 2026'!$G$2:$Q$667,3,FALSE)</f>
        <v>#N/A</v>
      </c>
      <c r="AQ268" t="e">
        <f>VLOOKUP(AM268,'MATRIZ 2026'!$G$2:$Q$667,3,FALSE)</f>
        <v>#N/A</v>
      </c>
    </row>
    <row r="269" spans="1:43">
      <c r="A269" s="25" t="s">
        <v>3574</v>
      </c>
      <c r="B269" s="19" t="s">
        <v>3299</v>
      </c>
      <c r="C269" t="e">
        <v>#REF!</v>
      </c>
      <c r="D269" t="str">
        <f t="shared" si="1"/>
        <v>271-2026</v>
      </c>
      <c r="E269" t="e">
        <f>VLOOKUP(D269,'MATRIZ 2026'!$G$2:$Q$667,14,FALSE)</f>
        <v>#N/A</v>
      </c>
      <c r="F269" t="e">
        <f>VLOOKUP(B269,'MATRIZ 2026'!$G$2:$Q$667,3,FALSE)</f>
        <v>#N/A</v>
      </c>
      <c r="G269" t="e">
        <f>VLOOKUP(B269,'MATRIZ 2026'!$G$2:$Q$667,22,FALSE)</f>
        <v>#N/A</v>
      </c>
      <c r="I269" t="e">
        <f>VLOOKUP(B269,'MATRIZ 2026'!$G$2:$Q$667,84,FALSE)</f>
        <v>#N/A</v>
      </c>
      <c r="J269" t="e">
        <f>VLOOKUP(B269,'MATRIZ 2026'!$G$2:$Q$667,49,FALSE)</f>
        <v>#N/A</v>
      </c>
      <c r="K269" t="e">
        <f>VLOOKUP(B269,'MATRIZ 2026'!$G$2:$Q$667,50,FALSE)</f>
        <v>#N/A</v>
      </c>
      <c r="L269" s="48" t="e">
        <f>VLOOKUP(B269,'MATRIZ 2026'!$G$2:$Q$667,45,FALSE)</f>
        <v>#N/A</v>
      </c>
      <c r="M269" s="48" t="e">
        <f>VLOOKUP(B269,'MATRIZ 2026'!$G$2:$Q$667,46,FALSE)</f>
        <v>#N/A</v>
      </c>
      <c r="N269" t="e">
        <f>VLOOKUP(B269,'MATRIZ 2026'!$G$2:$Q$667,16,FALSE)</f>
        <v>#N/A</v>
      </c>
      <c r="O269" t="e">
        <f>VLOOKUP(B269,'MATRIZ 2026'!$G$2:$Q$667,93,FALSE)</f>
        <v>#N/A</v>
      </c>
      <c r="P269" t="e">
        <f>VLOOKUP(D269,'MATRIZ 2026'!$G$2:$Q$667,31,FALSE)</f>
        <v>#N/A</v>
      </c>
      <c r="Q269" t="e">
        <f>VLOOKUP(M269,'MATRIZ 2026'!$G$2:$Q$667,3,FALSE)</f>
        <v>#N/A</v>
      </c>
      <c r="R269" t="e">
        <f>VLOOKUP(B269,'MATRIZ 2026'!$G$2:$Q$667,32,FALSE)</f>
        <v>#N/A</v>
      </c>
      <c r="S269" t="e">
        <f>VLOOKUP(O269,'MATRIZ 2026'!$G$2:$Q$667,3,FALSE)</f>
        <v>#N/A</v>
      </c>
      <c r="T269" t="e">
        <f>VLOOKUP(B269,'MATRIZ 2026'!$G$2:$Q$667,95,FALSE)</f>
        <v>#N/A</v>
      </c>
      <c r="U269">
        <f>VLOOKUP(B269,Hoja3!A268:B930,2,FALSE)</f>
        <v>146599</v>
      </c>
      <c r="V269" t="e">
        <f>VLOOKUP(B269,'MATRIZ 2026'!$G$2:$Q$667,40,FALSE)</f>
        <v>#N/A</v>
      </c>
      <c r="W269" t="e">
        <f>VLOOKUP(S269,'MATRIZ 2026'!$G$2:$Q$667,3,FALSE)</f>
        <v>#N/A</v>
      </c>
      <c r="X269" t="e">
        <f>VLOOKUP(T269,'MATRIZ 2026'!$G$2:$Q$667,3,FALSE)</f>
        <v>#N/A</v>
      </c>
      <c r="Y269" t="e">
        <f>VLOOKUP(U269,'MATRIZ 2026'!$G$2:$Q$667,3,FALSE)</f>
        <v>#N/A</v>
      </c>
      <c r="Z269" t="e">
        <f>VLOOKUP(V269,'MATRIZ 2026'!$G$2:$Q$667,3,FALSE)</f>
        <v>#N/A</v>
      </c>
      <c r="AA269" t="e">
        <f>VLOOKUP(W269,'MATRIZ 2026'!$G$2:$Q$667,3,FALSE)</f>
        <v>#N/A</v>
      </c>
      <c r="AB269" t="e">
        <f>VLOOKUP(B269,'MATRIZ 2026'!$G$2:$Q$667,28,FALSE)</f>
        <v>#N/A</v>
      </c>
      <c r="AC269" t="e">
        <f>VLOOKUP(B269,'MATRIZ 2026'!$G$2:$Q$667,27,FALSE)</f>
        <v>#N/A</v>
      </c>
      <c r="AD269" t="e">
        <f>VLOOKUP(B269,'MATRIZ 2026'!$G$2:$Q$667,29,FALSE)</f>
        <v>#N/A</v>
      </c>
      <c r="AE269" t="e">
        <f>VLOOKUP(B269,'MATRIZ 2026'!$G$2:$Q$667,96,FALSE)</f>
        <v>#N/A</v>
      </c>
      <c r="AF269" t="e">
        <f>VLOOKUP(B269,'MATRIZ 2026'!$G$2:$Q$667,30,FALSE)</f>
        <v>#N/A</v>
      </c>
      <c r="AG269" t="str">
        <f>VLOOKUP(B269,'cuentas bancarias'!$A$2:$E$201,3,FALSE)</f>
        <v>DAVIVIENDA</v>
      </c>
      <c r="AH269" t="str">
        <f>VLOOKUP(B269,'cuentas bancarias'!$A$2:$E$201,4,FALSE)</f>
        <v>AHORROS</v>
      </c>
      <c r="AI269">
        <f>VLOOKUP(B269,'cuentas bancarias'!$A$2:$E$201,5,FALSE)</f>
        <v>550477900054248</v>
      </c>
      <c r="AJ269" t="e">
        <f>VLOOKUP(B269,'MATRIZ 2026'!$G$2:$Q$667,25,FALSE)</f>
        <v>#N/A</v>
      </c>
      <c r="AL269" t="e">
        <f>VLOOKUP(AH269,'MATRIZ 2026'!$G$2:$Q$667,3,FALSE)</f>
        <v>#N/A</v>
      </c>
      <c r="AM269" t="e">
        <f>VLOOKUP(AI269,'MATRIZ 2026'!$G$2:$Q$667,3,FALSE)</f>
        <v>#N/A</v>
      </c>
      <c r="AN269" t="e">
        <f>VLOOKUP(AJ269,'MATRIZ 2026'!$G$2:$Q$667,3,FALSE)</f>
        <v>#N/A</v>
      </c>
      <c r="AO269" t="e">
        <f>VLOOKUP(AK269,'MATRIZ 2026'!$G$2:$Q$667,3,FALSE)</f>
        <v>#N/A</v>
      </c>
      <c r="AP269" t="e">
        <f>VLOOKUP(AL269,'MATRIZ 2026'!$G$2:$Q$667,3,FALSE)</f>
        <v>#N/A</v>
      </c>
      <c r="AQ269" t="e">
        <f>VLOOKUP(AM269,'MATRIZ 2026'!$G$2:$Q$667,3,FALSE)</f>
        <v>#N/A</v>
      </c>
    </row>
    <row r="270" spans="1:43">
      <c r="A270" s="23" t="s">
        <v>3583</v>
      </c>
      <c r="B270" s="21" t="s">
        <v>3313</v>
      </c>
      <c r="C270" t="e">
        <v>#REF!</v>
      </c>
      <c r="D270" t="str">
        <f t="shared" si="1"/>
        <v>272-2026</v>
      </c>
      <c r="E270" t="e">
        <f>VLOOKUP(D270,'MATRIZ 2026'!$G$2:$Q$667,14,FALSE)</f>
        <v>#N/A</v>
      </c>
      <c r="F270" t="e">
        <f>VLOOKUP(B270,'MATRIZ 2026'!$G$2:$Q$667,3,FALSE)</f>
        <v>#N/A</v>
      </c>
      <c r="G270" t="e">
        <f>VLOOKUP(B270,'MATRIZ 2026'!$G$2:$Q$667,22,FALSE)</f>
        <v>#N/A</v>
      </c>
      <c r="I270" t="e">
        <f>VLOOKUP(B270,'MATRIZ 2026'!$G$2:$Q$667,84,FALSE)</f>
        <v>#N/A</v>
      </c>
      <c r="J270" t="e">
        <f>VLOOKUP(B270,'MATRIZ 2026'!$G$2:$Q$667,49,FALSE)</f>
        <v>#N/A</v>
      </c>
      <c r="K270" t="e">
        <f>VLOOKUP(B270,'MATRIZ 2026'!$G$2:$Q$667,50,FALSE)</f>
        <v>#N/A</v>
      </c>
      <c r="L270" s="48" t="e">
        <f>VLOOKUP(B270,'MATRIZ 2026'!$G$2:$Q$667,45,FALSE)</f>
        <v>#N/A</v>
      </c>
      <c r="M270" s="48" t="e">
        <f>VLOOKUP(B270,'MATRIZ 2026'!$G$2:$Q$667,46,FALSE)</f>
        <v>#N/A</v>
      </c>
      <c r="N270" t="e">
        <f>VLOOKUP(B270,'MATRIZ 2026'!$G$2:$Q$667,16,FALSE)</f>
        <v>#N/A</v>
      </c>
      <c r="O270" t="e">
        <f>VLOOKUP(B270,'MATRIZ 2026'!$G$2:$Q$667,93,FALSE)</f>
        <v>#N/A</v>
      </c>
      <c r="P270" t="e">
        <f>VLOOKUP(D270,'MATRIZ 2026'!$G$2:$Q$667,31,FALSE)</f>
        <v>#N/A</v>
      </c>
      <c r="Q270" t="e">
        <f>VLOOKUP(M270,'MATRIZ 2026'!$G$2:$Q$667,3,FALSE)</f>
        <v>#N/A</v>
      </c>
      <c r="R270" t="e">
        <f>VLOOKUP(B270,'MATRIZ 2026'!$G$2:$Q$667,32,FALSE)</f>
        <v>#N/A</v>
      </c>
      <c r="S270" t="e">
        <f>VLOOKUP(O270,'MATRIZ 2026'!$G$2:$Q$667,3,FALSE)</f>
        <v>#N/A</v>
      </c>
      <c r="T270" t="e">
        <f>VLOOKUP(B270,'MATRIZ 2026'!$G$2:$Q$667,95,FALSE)</f>
        <v>#N/A</v>
      </c>
      <c r="U270">
        <f>VLOOKUP(B270,Hoja3!A269:B931,2,FALSE)</f>
        <v>146991</v>
      </c>
      <c r="V270" t="e">
        <f>VLOOKUP(B270,'MATRIZ 2026'!$G$2:$Q$667,40,FALSE)</f>
        <v>#N/A</v>
      </c>
      <c r="W270" t="e">
        <f>VLOOKUP(S270,'MATRIZ 2026'!$G$2:$Q$667,3,FALSE)</f>
        <v>#N/A</v>
      </c>
      <c r="X270" t="e">
        <f>VLOOKUP(T270,'MATRIZ 2026'!$G$2:$Q$667,3,FALSE)</f>
        <v>#N/A</v>
      </c>
      <c r="Y270" t="e">
        <f>VLOOKUP(U270,'MATRIZ 2026'!$G$2:$Q$667,3,FALSE)</f>
        <v>#N/A</v>
      </c>
      <c r="Z270" t="e">
        <f>VLOOKUP(V270,'MATRIZ 2026'!$G$2:$Q$667,3,FALSE)</f>
        <v>#N/A</v>
      </c>
      <c r="AA270" t="e">
        <f>VLOOKUP(W270,'MATRIZ 2026'!$G$2:$Q$667,3,FALSE)</f>
        <v>#N/A</v>
      </c>
      <c r="AB270" t="e">
        <f>VLOOKUP(B270,'MATRIZ 2026'!$G$2:$Q$667,28,FALSE)</f>
        <v>#N/A</v>
      </c>
      <c r="AC270" t="e">
        <f>VLOOKUP(B270,'MATRIZ 2026'!$G$2:$Q$667,27,FALSE)</f>
        <v>#N/A</v>
      </c>
      <c r="AD270" t="e">
        <f>VLOOKUP(B270,'MATRIZ 2026'!$G$2:$Q$667,29,FALSE)</f>
        <v>#N/A</v>
      </c>
      <c r="AE270" t="e">
        <f>VLOOKUP(B270,'MATRIZ 2026'!$G$2:$Q$667,96,FALSE)</f>
        <v>#N/A</v>
      </c>
      <c r="AF270" t="e">
        <f>VLOOKUP(B270,'MATRIZ 2026'!$G$2:$Q$667,30,FALSE)</f>
        <v>#N/A</v>
      </c>
      <c r="AG270" t="str">
        <f>VLOOKUP(B270,'cuentas bancarias'!$A$2:$E$201,3,FALSE)</f>
        <v>DAVIVIENDA</v>
      </c>
      <c r="AH270" t="str">
        <f>VLOOKUP(B270,'cuentas bancarias'!$A$2:$E$201,4,FALSE)</f>
        <v>AHORROS</v>
      </c>
      <c r="AI270">
        <f>VLOOKUP(B270,'cuentas bancarias'!$A$2:$E$201,5,FALSE)</f>
        <v>550488425919104</v>
      </c>
      <c r="AJ270" t="e">
        <f>VLOOKUP(B270,'MATRIZ 2026'!$G$2:$Q$667,25,FALSE)</f>
        <v>#N/A</v>
      </c>
      <c r="AL270" t="e">
        <f>VLOOKUP(AH270,'MATRIZ 2026'!$G$2:$Q$667,3,FALSE)</f>
        <v>#N/A</v>
      </c>
      <c r="AM270" t="e">
        <f>VLOOKUP(AI270,'MATRIZ 2026'!$G$2:$Q$667,3,FALSE)</f>
        <v>#N/A</v>
      </c>
      <c r="AN270" t="e">
        <f>VLOOKUP(AJ270,'MATRIZ 2026'!$G$2:$Q$667,3,FALSE)</f>
        <v>#N/A</v>
      </c>
      <c r="AO270" t="e">
        <f>VLOOKUP(AK270,'MATRIZ 2026'!$G$2:$Q$667,3,FALSE)</f>
        <v>#N/A</v>
      </c>
      <c r="AP270" t="e">
        <f>VLOOKUP(AL270,'MATRIZ 2026'!$G$2:$Q$667,3,FALSE)</f>
        <v>#N/A</v>
      </c>
      <c r="AQ270" t="e">
        <f>VLOOKUP(AM270,'MATRIZ 2026'!$G$2:$Q$667,3,FALSE)</f>
        <v>#N/A</v>
      </c>
    </row>
    <row r="271" spans="1:43">
      <c r="A271" s="25" t="s">
        <v>3592</v>
      </c>
      <c r="B271" s="19" t="s">
        <v>3327</v>
      </c>
      <c r="C271" t="e">
        <v>#REF!</v>
      </c>
      <c r="D271" t="str">
        <f t="shared" si="1"/>
        <v>273-2026</v>
      </c>
      <c r="E271" t="e">
        <f>VLOOKUP(D271,'MATRIZ 2026'!$G$2:$Q$667,14,FALSE)</f>
        <v>#N/A</v>
      </c>
      <c r="F271" t="e">
        <f>VLOOKUP(B271,'MATRIZ 2026'!$G$2:$Q$667,3,FALSE)</f>
        <v>#N/A</v>
      </c>
      <c r="G271" t="e">
        <f>VLOOKUP(B271,'MATRIZ 2026'!$G$2:$Q$667,22,FALSE)</f>
        <v>#N/A</v>
      </c>
      <c r="I271" t="e">
        <f>VLOOKUP(B271,'MATRIZ 2026'!$G$2:$Q$667,84,FALSE)</f>
        <v>#N/A</v>
      </c>
      <c r="J271" t="e">
        <f>VLOOKUP(B271,'MATRIZ 2026'!$G$2:$Q$667,49,FALSE)</f>
        <v>#N/A</v>
      </c>
      <c r="K271" t="e">
        <f>VLOOKUP(B271,'MATRIZ 2026'!$G$2:$Q$667,50,FALSE)</f>
        <v>#N/A</v>
      </c>
      <c r="L271" s="48" t="e">
        <f>VLOOKUP(B271,'MATRIZ 2026'!$G$2:$Q$667,45,FALSE)</f>
        <v>#N/A</v>
      </c>
      <c r="M271" s="48" t="e">
        <f>VLOOKUP(B271,'MATRIZ 2026'!$G$2:$Q$667,46,FALSE)</f>
        <v>#N/A</v>
      </c>
      <c r="N271" t="e">
        <f>VLOOKUP(B271,'MATRIZ 2026'!$G$2:$Q$667,16,FALSE)</f>
        <v>#N/A</v>
      </c>
      <c r="O271" t="e">
        <f>VLOOKUP(B271,'MATRIZ 2026'!$G$2:$Q$667,93,FALSE)</f>
        <v>#N/A</v>
      </c>
      <c r="P271" t="e">
        <f>VLOOKUP(D271,'MATRIZ 2026'!$G$2:$Q$667,31,FALSE)</f>
        <v>#N/A</v>
      </c>
      <c r="Q271" t="e">
        <f>VLOOKUP(M271,'MATRIZ 2026'!$G$2:$Q$667,3,FALSE)</f>
        <v>#N/A</v>
      </c>
      <c r="R271" t="e">
        <f>VLOOKUP(B271,'MATRIZ 2026'!$G$2:$Q$667,32,FALSE)</f>
        <v>#N/A</v>
      </c>
      <c r="S271" t="e">
        <f>VLOOKUP(O271,'MATRIZ 2026'!$G$2:$Q$667,3,FALSE)</f>
        <v>#N/A</v>
      </c>
      <c r="T271" t="e">
        <f>VLOOKUP(B271,'MATRIZ 2026'!$G$2:$Q$667,95,FALSE)</f>
        <v>#N/A</v>
      </c>
      <c r="U271">
        <f>VLOOKUP(B271,Hoja3!A270:B932,2,FALSE)</f>
        <v>146998</v>
      </c>
      <c r="V271" t="e">
        <f>VLOOKUP(B271,'MATRIZ 2026'!$G$2:$Q$667,40,FALSE)</f>
        <v>#N/A</v>
      </c>
      <c r="W271" t="e">
        <f>VLOOKUP(S271,'MATRIZ 2026'!$G$2:$Q$667,3,FALSE)</f>
        <v>#N/A</v>
      </c>
      <c r="X271" t="e">
        <f>VLOOKUP(T271,'MATRIZ 2026'!$G$2:$Q$667,3,FALSE)</f>
        <v>#N/A</v>
      </c>
      <c r="Y271" t="e">
        <f>VLOOKUP(U271,'MATRIZ 2026'!$G$2:$Q$667,3,FALSE)</f>
        <v>#N/A</v>
      </c>
      <c r="Z271" t="e">
        <f>VLOOKUP(V271,'MATRIZ 2026'!$G$2:$Q$667,3,FALSE)</f>
        <v>#N/A</v>
      </c>
      <c r="AA271" t="e">
        <f>VLOOKUP(W271,'MATRIZ 2026'!$G$2:$Q$667,3,FALSE)</f>
        <v>#N/A</v>
      </c>
      <c r="AB271" t="e">
        <f>VLOOKUP(B271,'MATRIZ 2026'!$G$2:$Q$667,28,FALSE)</f>
        <v>#N/A</v>
      </c>
      <c r="AC271" t="e">
        <f>VLOOKUP(B271,'MATRIZ 2026'!$G$2:$Q$667,27,FALSE)</f>
        <v>#N/A</v>
      </c>
      <c r="AD271" t="e">
        <f>VLOOKUP(B271,'MATRIZ 2026'!$G$2:$Q$667,29,FALSE)</f>
        <v>#N/A</v>
      </c>
      <c r="AE271" t="e">
        <f>VLOOKUP(B271,'MATRIZ 2026'!$G$2:$Q$667,96,FALSE)</f>
        <v>#N/A</v>
      </c>
      <c r="AF271" t="e">
        <f>VLOOKUP(B271,'MATRIZ 2026'!$G$2:$Q$667,30,FALSE)</f>
        <v>#N/A</v>
      </c>
      <c r="AG271" t="str">
        <f>VLOOKUP(B271,'cuentas bancarias'!$A$2:$E$201,3,FALSE)</f>
        <v>BOGOTÁ</v>
      </c>
      <c r="AH271" t="str">
        <f>VLOOKUP(B271,'cuentas bancarias'!$A$2:$E$201,4,FALSE)</f>
        <v>AHORROS</v>
      </c>
      <c r="AI271">
        <f>VLOOKUP(B271,'cuentas bancarias'!$A$2:$E$201,5,FALSE)</f>
        <v>237061189</v>
      </c>
      <c r="AJ271" t="e">
        <f>VLOOKUP(B271,'MATRIZ 2026'!$G$2:$Q$667,25,FALSE)</f>
        <v>#N/A</v>
      </c>
      <c r="AL271" t="e">
        <f>VLOOKUP(AH271,'MATRIZ 2026'!$G$2:$Q$667,3,FALSE)</f>
        <v>#N/A</v>
      </c>
      <c r="AM271" t="e">
        <f>VLOOKUP(AI271,'MATRIZ 2026'!$G$2:$Q$667,3,FALSE)</f>
        <v>#N/A</v>
      </c>
      <c r="AN271" t="e">
        <f>VLOOKUP(AJ271,'MATRIZ 2026'!$G$2:$Q$667,3,FALSE)</f>
        <v>#N/A</v>
      </c>
      <c r="AO271" t="e">
        <f>VLOOKUP(AK271,'MATRIZ 2026'!$G$2:$Q$667,3,FALSE)</f>
        <v>#N/A</v>
      </c>
      <c r="AP271" t="e">
        <f>VLOOKUP(AL271,'MATRIZ 2026'!$G$2:$Q$667,3,FALSE)</f>
        <v>#N/A</v>
      </c>
      <c r="AQ271" t="e">
        <f>VLOOKUP(AM271,'MATRIZ 2026'!$G$2:$Q$667,3,FALSE)</f>
        <v>#N/A</v>
      </c>
    </row>
    <row r="272" spans="1:43" hidden="1">
      <c r="A272" s="23" t="s">
        <v>3643</v>
      </c>
      <c r="B272" s="21" t="s">
        <v>3341</v>
      </c>
      <c r="C272" t="e">
        <v>#REF!</v>
      </c>
      <c r="L272" s="48"/>
    </row>
    <row r="273" spans="1:43" hidden="1">
      <c r="A273" s="24" t="s">
        <v>3655</v>
      </c>
      <c r="B273" s="19" t="s">
        <v>3354</v>
      </c>
      <c r="C273" t="e">
        <v>#REF!</v>
      </c>
      <c r="L273" s="48"/>
    </row>
    <row r="274" spans="1:43" hidden="1">
      <c r="A274" s="23" t="s">
        <v>3663</v>
      </c>
      <c r="B274" s="21" t="s">
        <v>3368</v>
      </c>
      <c r="C274" t="e">
        <v>#REF!</v>
      </c>
      <c r="L274" s="48"/>
    </row>
    <row r="275" spans="1:43">
      <c r="A275" s="24" t="s">
        <v>3672</v>
      </c>
      <c r="B275" s="19" t="s">
        <v>3382</v>
      </c>
      <c r="C275" t="e">
        <v>#REF!</v>
      </c>
      <c r="D275" t="str">
        <f t="shared" ref="D275:D287" si="2">B275</f>
        <v>277-2026</v>
      </c>
      <c r="E275" t="e">
        <f>VLOOKUP(D275,'MATRIZ 2026'!$G$2:$Q$667,14,FALSE)</f>
        <v>#N/A</v>
      </c>
      <c r="F275" t="e">
        <f>VLOOKUP(B275,'MATRIZ 2026'!$G$2:$Q$667,3,FALSE)</f>
        <v>#N/A</v>
      </c>
      <c r="G275" t="e">
        <f>VLOOKUP(B275,'MATRIZ 2026'!$G$2:$Q$667,22,FALSE)</f>
        <v>#N/A</v>
      </c>
      <c r="I275" t="e">
        <f>VLOOKUP(B275,'MATRIZ 2026'!$G$2:$Q$667,84,FALSE)</f>
        <v>#N/A</v>
      </c>
      <c r="J275" t="e">
        <f>VLOOKUP(B275,'MATRIZ 2026'!$G$2:$Q$667,49,FALSE)</f>
        <v>#N/A</v>
      </c>
      <c r="K275" t="e">
        <f>VLOOKUP(B275,'MATRIZ 2026'!$G$2:$Q$667,50,FALSE)</f>
        <v>#N/A</v>
      </c>
      <c r="L275" s="48" t="e">
        <f>VLOOKUP(B275,'MATRIZ 2026'!$G$2:$Q$667,45,FALSE)</f>
        <v>#N/A</v>
      </c>
      <c r="M275" s="48" t="e">
        <f>VLOOKUP(B275,'MATRIZ 2026'!$G$2:$Q$667,46,FALSE)</f>
        <v>#N/A</v>
      </c>
      <c r="N275" t="e">
        <f>VLOOKUP(B275,'MATRIZ 2026'!$G$2:$Q$667,16,FALSE)</f>
        <v>#N/A</v>
      </c>
      <c r="O275" t="e">
        <f>VLOOKUP(B275,'MATRIZ 2026'!$G$2:$Q$667,93,FALSE)</f>
        <v>#N/A</v>
      </c>
      <c r="P275" t="e">
        <f>VLOOKUP(D275,'MATRIZ 2026'!$G$2:$Q$667,31,FALSE)</f>
        <v>#N/A</v>
      </c>
      <c r="Q275" t="e">
        <f>VLOOKUP(M275,'MATRIZ 2026'!$G$2:$Q$667,3,FALSE)</f>
        <v>#N/A</v>
      </c>
      <c r="R275" t="e">
        <f>VLOOKUP(B275,'MATRIZ 2026'!$G$2:$Q$667,32,FALSE)</f>
        <v>#N/A</v>
      </c>
      <c r="S275" t="e">
        <f>VLOOKUP(O275,'MATRIZ 2026'!$G$2:$Q$667,3,FALSE)</f>
        <v>#N/A</v>
      </c>
      <c r="T275" t="e">
        <f>VLOOKUP(B275,'MATRIZ 2026'!$G$2:$Q$667,95,FALSE)</f>
        <v>#N/A</v>
      </c>
      <c r="U275">
        <f>VLOOKUP(B275,Hoja3!A274:B936,2,FALSE)</f>
        <v>146631</v>
      </c>
      <c r="V275" t="e">
        <f>VLOOKUP(B275,'MATRIZ 2026'!$G$2:$Q$667,40,FALSE)</f>
        <v>#N/A</v>
      </c>
      <c r="W275" t="e">
        <f>VLOOKUP(S275,'MATRIZ 2026'!$G$2:$Q$667,3,FALSE)</f>
        <v>#N/A</v>
      </c>
      <c r="X275" t="e">
        <f>VLOOKUP(T275,'MATRIZ 2026'!$G$2:$Q$667,3,FALSE)</f>
        <v>#N/A</v>
      </c>
      <c r="Y275" t="e">
        <f>VLOOKUP(U275,'MATRIZ 2026'!$G$2:$Q$667,3,FALSE)</f>
        <v>#N/A</v>
      </c>
      <c r="Z275" t="e">
        <f>VLOOKUP(V275,'MATRIZ 2026'!$G$2:$Q$667,3,FALSE)</f>
        <v>#N/A</v>
      </c>
      <c r="AA275" t="e">
        <f>VLOOKUP(W275,'MATRIZ 2026'!$G$2:$Q$667,3,FALSE)</f>
        <v>#N/A</v>
      </c>
      <c r="AB275" t="e">
        <f>VLOOKUP(B275,'MATRIZ 2026'!$G$2:$Q$667,28,FALSE)</f>
        <v>#N/A</v>
      </c>
      <c r="AC275" t="e">
        <f>VLOOKUP(B275,'MATRIZ 2026'!$G$2:$Q$667,27,FALSE)</f>
        <v>#N/A</v>
      </c>
      <c r="AD275" t="e">
        <f>VLOOKUP(B275,'MATRIZ 2026'!$G$2:$Q$667,29,FALSE)</f>
        <v>#N/A</v>
      </c>
      <c r="AE275" t="e">
        <f>VLOOKUP(B275,'MATRIZ 2026'!$G$2:$Q$667,96,FALSE)</f>
        <v>#N/A</v>
      </c>
      <c r="AF275" t="e">
        <f>VLOOKUP(B275,'MATRIZ 2026'!$G$2:$Q$667,30,FALSE)</f>
        <v>#N/A</v>
      </c>
      <c r="AG275" t="str">
        <f>VLOOKUP(B275,'cuentas bancarias'!$A$2:$E$201,3,FALSE)</f>
        <v>BANCOLOMBIA</v>
      </c>
      <c r="AH275" t="str">
        <f>VLOOKUP(B275,'cuentas bancarias'!$A$2:$E$201,4,FALSE)</f>
        <v>AHORROS</v>
      </c>
      <c r="AI275">
        <f>VLOOKUP(B275,'cuentas bancarias'!$A$2:$E$201,5,FALSE)</f>
        <v>66841101431</v>
      </c>
      <c r="AJ275" t="e">
        <f>VLOOKUP(B275,'MATRIZ 2026'!$G$2:$Q$667,25,FALSE)</f>
        <v>#N/A</v>
      </c>
      <c r="AL275" t="e">
        <f>VLOOKUP(AH275,'MATRIZ 2026'!$G$2:$Q$667,3,FALSE)</f>
        <v>#N/A</v>
      </c>
      <c r="AM275" t="e">
        <f>VLOOKUP(AI275,'MATRIZ 2026'!$G$2:$Q$667,3,FALSE)</f>
        <v>#N/A</v>
      </c>
      <c r="AN275" t="e">
        <f>VLOOKUP(AJ275,'MATRIZ 2026'!$G$2:$Q$667,3,FALSE)</f>
        <v>#N/A</v>
      </c>
      <c r="AO275" t="e">
        <f>VLOOKUP(AK275,'MATRIZ 2026'!$G$2:$Q$667,3,FALSE)</f>
        <v>#N/A</v>
      </c>
      <c r="AP275" t="e">
        <f>VLOOKUP(AL275,'MATRIZ 2026'!$G$2:$Q$667,3,FALSE)</f>
        <v>#N/A</v>
      </c>
      <c r="AQ275" t="e">
        <f>VLOOKUP(AM275,'MATRIZ 2026'!$G$2:$Q$667,3,FALSE)</f>
        <v>#N/A</v>
      </c>
    </row>
    <row r="276" spans="1:43">
      <c r="A276" s="23" t="s">
        <v>3680</v>
      </c>
      <c r="B276" s="21" t="s">
        <v>3394</v>
      </c>
      <c r="C276" t="e">
        <v>#REF!</v>
      </c>
      <c r="D276" t="str">
        <f t="shared" si="2"/>
        <v>278-2026</v>
      </c>
      <c r="E276" t="e">
        <f>VLOOKUP(D276,'MATRIZ 2026'!$G$2:$Q$667,14,FALSE)</f>
        <v>#N/A</v>
      </c>
      <c r="F276" t="e">
        <f>VLOOKUP(B276,'MATRIZ 2026'!$G$2:$Q$667,3,FALSE)</f>
        <v>#N/A</v>
      </c>
      <c r="G276" t="e">
        <f>VLOOKUP(B276,'MATRIZ 2026'!$G$2:$Q$667,22,FALSE)</f>
        <v>#N/A</v>
      </c>
      <c r="I276" t="e">
        <f>VLOOKUP(B276,'MATRIZ 2026'!$G$2:$Q$667,84,FALSE)</f>
        <v>#N/A</v>
      </c>
      <c r="J276" t="e">
        <f>VLOOKUP(B276,'MATRIZ 2026'!$G$2:$Q$667,49,FALSE)</f>
        <v>#N/A</v>
      </c>
      <c r="K276" t="e">
        <f>VLOOKUP(B276,'MATRIZ 2026'!$G$2:$Q$667,50,FALSE)</f>
        <v>#N/A</v>
      </c>
      <c r="L276" s="48" t="e">
        <f>VLOOKUP(B276,'MATRIZ 2026'!$G$2:$Q$667,45,FALSE)</f>
        <v>#N/A</v>
      </c>
      <c r="M276" s="48" t="e">
        <f>VLOOKUP(B276,'MATRIZ 2026'!$G$2:$Q$667,46,FALSE)</f>
        <v>#N/A</v>
      </c>
      <c r="N276" t="e">
        <f>VLOOKUP(B276,'MATRIZ 2026'!$G$2:$Q$667,16,FALSE)</f>
        <v>#N/A</v>
      </c>
      <c r="O276" t="e">
        <f>VLOOKUP(B276,'MATRIZ 2026'!$G$2:$Q$667,93,FALSE)</f>
        <v>#N/A</v>
      </c>
      <c r="P276" t="e">
        <f>VLOOKUP(D276,'MATRIZ 2026'!$G$2:$Q$667,31,FALSE)</f>
        <v>#N/A</v>
      </c>
      <c r="Q276" t="e">
        <f>VLOOKUP(M276,'MATRIZ 2026'!$G$2:$Q$667,3,FALSE)</f>
        <v>#N/A</v>
      </c>
      <c r="R276" t="e">
        <f>VLOOKUP(B276,'MATRIZ 2026'!$G$2:$Q$667,32,FALSE)</f>
        <v>#N/A</v>
      </c>
      <c r="S276" t="e">
        <f>VLOOKUP(O276,'MATRIZ 2026'!$G$2:$Q$667,3,FALSE)</f>
        <v>#N/A</v>
      </c>
      <c r="T276" t="e">
        <f>VLOOKUP(B276,'MATRIZ 2026'!$G$2:$Q$667,95,FALSE)</f>
        <v>#N/A</v>
      </c>
      <c r="U276">
        <f>VLOOKUP(B276,Hoja3!A275:B937,2,FALSE)</f>
        <v>146631</v>
      </c>
      <c r="V276" t="e">
        <f>VLOOKUP(B276,'MATRIZ 2026'!$G$2:$Q$667,40,FALSE)</f>
        <v>#N/A</v>
      </c>
      <c r="W276" t="e">
        <f>VLOOKUP(S276,'MATRIZ 2026'!$G$2:$Q$667,3,FALSE)</f>
        <v>#N/A</v>
      </c>
      <c r="X276" t="e">
        <f>VLOOKUP(T276,'MATRIZ 2026'!$G$2:$Q$667,3,FALSE)</f>
        <v>#N/A</v>
      </c>
      <c r="Y276" t="e">
        <f>VLOOKUP(U276,'MATRIZ 2026'!$G$2:$Q$667,3,FALSE)</f>
        <v>#N/A</v>
      </c>
      <c r="Z276" t="e">
        <f>VLOOKUP(V276,'MATRIZ 2026'!$G$2:$Q$667,3,FALSE)</f>
        <v>#N/A</v>
      </c>
      <c r="AA276" t="e">
        <f>VLOOKUP(W276,'MATRIZ 2026'!$G$2:$Q$667,3,FALSE)</f>
        <v>#N/A</v>
      </c>
      <c r="AB276" t="e">
        <f>VLOOKUP(B276,'MATRIZ 2026'!$G$2:$Q$667,28,FALSE)</f>
        <v>#N/A</v>
      </c>
      <c r="AC276" t="e">
        <f>VLOOKUP(B276,'MATRIZ 2026'!$G$2:$Q$667,27,FALSE)</f>
        <v>#N/A</v>
      </c>
      <c r="AD276" t="e">
        <f>VLOOKUP(B276,'MATRIZ 2026'!$G$2:$Q$667,29,FALSE)</f>
        <v>#N/A</v>
      </c>
      <c r="AE276" t="e">
        <f>VLOOKUP(B276,'MATRIZ 2026'!$G$2:$Q$667,96,FALSE)</f>
        <v>#N/A</v>
      </c>
      <c r="AF276" t="e">
        <f>VLOOKUP(B276,'MATRIZ 2026'!$G$2:$Q$667,30,FALSE)</f>
        <v>#N/A</v>
      </c>
      <c r="AG276" t="str">
        <f>VLOOKUP(B276,'cuentas bancarias'!$A$2:$E$201,3,FALSE)</f>
        <v>BBVA</v>
      </c>
      <c r="AH276" t="str">
        <f>VLOOKUP(B276,'cuentas bancarias'!$A$2:$E$201,4,FALSE)</f>
        <v>AHORROS</v>
      </c>
      <c r="AI276">
        <f>VLOOKUP(B276,'cuentas bancarias'!$A$2:$E$201,5,FALSE)</f>
        <v>268304706</v>
      </c>
      <c r="AJ276" t="e">
        <f>VLOOKUP(B276,'MATRIZ 2026'!$G$2:$Q$667,25,FALSE)</f>
        <v>#N/A</v>
      </c>
      <c r="AL276" t="e">
        <f>VLOOKUP(AH276,'MATRIZ 2026'!$G$2:$Q$667,3,FALSE)</f>
        <v>#N/A</v>
      </c>
      <c r="AM276" t="e">
        <f>VLOOKUP(AI276,'MATRIZ 2026'!$G$2:$Q$667,3,FALSE)</f>
        <v>#N/A</v>
      </c>
      <c r="AN276" t="e">
        <f>VLOOKUP(AJ276,'MATRIZ 2026'!$G$2:$Q$667,3,FALSE)</f>
        <v>#N/A</v>
      </c>
      <c r="AO276" t="e">
        <f>VLOOKUP(AK276,'MATRIZ 2026'!$G$2:$Q$667,3,FALSE)</f>
        <v>#N/A</v>
      </c>
      <c r="AP276" t="e">
        <f>VLOOKUP(AL276,'MATRIZ 2026'!$G$2:$Q$667,3,FALSE)</f>
        <v>#N/A</v>
      </c>
      <c r="AQ276" t="e">
        <f>VLOOKUP(AM276,'MATRIZ 2026'!$G$2:$Q$667,3,FALSE)</f>
        <v>#N/A</v>
      </c>
    </row>
    <row r="277" spans="1:43">
      <c r="A277" s="24" t="s">
        <v>3689</v>
      </c>
      <c r="B277" s="19" t="s">
        <v>3402</v>
      </c>
      <c r="C277" t="e">
        <v>#REF!</v>
      </c>
      <c r="D277" t="str">
        <f t="shared" si="2"/>
        <v>279-2026</v>
      </c>
      <c r="E277" t="e">
        <f>VLOOKUP(D277,'MATRIZ 2026'!$G$2:$Q$667,14,FALSE)</f>
        <v>#N/A</v>
      </c>
      <c r="F277" t="e">
        <f>VLOOKUP(B277,'MATRIZ 2026'!$G$2:$Q$667,3,FALSE)</f>
        <v>#N/A</v>
      </c>
      <c r="G277" t="e">
        <f>VLOOKUP(B277,'MATRIZ 2026'!$G$2:$Q$667,22,FALSE)</f>
        <v>#N/A</v>
      </c>
      <c r="I277" t="e">
        <f>VLOOKUP(B277,'MATRIZ 2026'!$G$2:$Q$667,84,FALSE)</f>
        <v>#N/A</v>
      </c>
      <c r="J277" t="e">
        <f>VLOOKUP(B277,'MATRIZ 2026'!$G$2:$Q$667,49,FALSE)</f>
        <v>#N/A</v>
      </c>
      <c r="K277" t="e">
        <f>VLOOKUP(B277,'MATRIZ 2026'!$G$2:$Q$667,50,FALSE)</f>
        <v>#N/A</v>
      </c>
      <c r="L277" s="48" t="e">
        <f>VLOOKUP(B277,'MATRIZ 2026'!$G$2:$Q$667,45,FALSE)</f>
        <v>#N/A</v>
      </c>
      <c r="M277" s="48" t="e">
        <f>VLOOKUP(B277,'MATRIZ 2026'!$G$2:$Q$667,46,FALSE)</f>
        <v>#N/A</v>
      </c>
      <c r="N277" t="e">
        <f>VLOOKUP(B277,'MATRIZ 2026'!$G$2:$Q$667,16,FALSE)</f>
        <v>#N/A</v>
      </c>
      <c r="O277" t="e">
        <f>VLOOKUP(B277,'MATRIZ 2026'!$G$2:$Q$667,93,FALSE)</f>
        <v>#N/A</v>
      </c>
      <c r="P277" t="e">
        <f>VLOOKUP(D277,'MATRIZ 2026'!$G$2:$Q$667,31,FALSE)</f>
        <v>#N/A</v>
      </c>
      <c r="Q277" t="e">
        <f>VLOOKUP(M277,'MATRIZ 2026'!$G$2:$Q$667,3,FALSE)</f>
        <v>#N/A</v>
      </c>
      <c r="R277" t="e">
        <f>VLOOKUP(B277,'MATRIZ 2026'!$G$2:$Q$667,32,FALSE)</f>
        <v>#N/A</v>
      </c>
      <c r="S277" t="e">
        <f>VLOOKUP(O277,'MATRIZ 2026'!$G$2:$Q$667,3,FALSE)</f>
        <v>#N/A</v>
      </c>
      <c r="T277" t="e">
        <f>VLOOKUP(B277,'MATRIZ 2026'!$G$2:$Q$667,95,FALSE)</f>
        <v>#N/A</v>
      </c>
      <c r="U277">
        <f>VLOOKUP(B277,Hoja3!A276:B938,2,FALSE)</f>
        <v>146631</v>
      </c>
      <c r="V277" t="e">
        <f>VLOOKUP(B277,'MATRIZ 2026'!$G$2:$Q$667,40,FALSE)</f>
        <v>#N/A</v>
      </c>
      <c r="W277" t="e">
        <f>VLOOKUP(S277,'MATRIZ 2026'!$G$2:$Q$667,3,FALSE)</f>
        <v>#N/A</v>
      </c>
      <c r="X277" t="e">
        <f>VLOOKUP(T277,'MATRIZ 2026'!$G$2:$Q$667,3,FALSE)</f>
        <v>#N/A</v>
      </c>
      <c r="Y277" t="e">
        <f>VLOOKUP(U277,'MATRIZ 2026'!$G$2:$Q$667,3,FALSE)</f>
        <v>#N/A</v>
      </c>
      <c r="Z277" t="e">
        <f>VLOOKUP(V277,'MATRIZ 2026'!$G$2:$Q$667,3,FALSE)</f>
        <v>#N/A</v>
      </c>
      <c r="AA277" t="e">
        <f>VLOOKUP(W277,'MATRIZ 2026'!$G$2:$Q$667,3,FALSE)</f>
        <v>#N/A</v>
      </c>
      <c r="AB277" t="e">
        <f>VLOOKUP(B277,'MATRIZ 2026'!$G$2:$Q$667,28,FALSE)</f>
        <v>#N/A</v>
      </c>
      <c r="AC277" t="e">
        <f>VLOOKUP(B277,'MATRIZ 2026'!$G$2:$Q$667,27,FALSE)</f>
        <v>#N/A</v>
      </c>
      <c r="AD277" t="e">
        <f>VLOOKUP(B277,'MATRIZ 2026'!$G$2:$Q$667,29,FALSE)</f>
        <v>#N/A</v>
      </c>
      <c r="AE277" t="e">
        <f>VLOOKUP(B277,'MATRIZ 2026'!$G$2:$Q$667,96,FALSE)</f>
        <v>#N/A</v>
      </c>
      <c r="AF277" t="e">
        <f>VLOOKUP(B277,'MATRIZ 2026'!$G$2:$Q$667,30,FALSE)</f>
        <v>#N/A</v>
      </c>
      <c r="AG277" t="str">
        <f>VLOOKUP(B277,'cuentas bancarias'!$A$2:$E$201,3,FALSE)</f>
        <v>BANCOLOMBIA</v>
      </c>
      <c r="AH277" t="str">
        <f>VLOOKUP(B277,'cuentas bancarias'!$A$2:$E$201,4,FALSE)</f>
        <v>AHORROS</v>
      </c>
      <c r="AI277">
        <f>VLOOKUP(B277,'cuentas bancarias'!$A$2:$E$201,5,FALSE)</f>
        <v>4300007529</v>
      </c>
      <c r="AJ277" t="e">
        <f>VLOOKUP(B277,'MATRIZ 2026'!$G$2:$Q$667,25,FALSE)</f>
        <v>#N/A</v>
      </c>
      <c r="AL277" t="e">
        <f>VLOOKUP(AH277,'MATRIZ 2026'!$G$2:$Q$667,3,FALSE)</f>
        <v>#N/A</v>
      </c>
      <c r="AM277" t="e">
        <f>VLOOKUP(AI277,'MATRIZ 2026'!$G$2:$Q$667,3,FALSE)</f>
        <v>#N/A</v>
      </c>
      <c r="AN277" t="e">
        <f>VLOOKUP(AJ277,'MATRIZ 2026'!$G$2:$Q$667,3,FALSE)</f>
        <v>#N/A</v>
      </c>
      <c r="AO277" t="e">
        <f>VLOOKUP(AK277,'MATRIZ 2026'!$G$2:$Q$667,3,FALSE)</f>
        <v>#N/A</v>
      </c>
      <c r="AP277" t="e">
        <f>VLOOKUP(AL277,'MATRIZ 2026'!$G$2:$Q$667,3,FALSE)</f>
        <v>#N/A</v>
      </c>
      <c r="AQ277" t="e">
        <f>VLOOKUP(AM277,'MATRIZ 2026'!$G$2:$Q$667,3,FALSE)</f>
        <v>#N/A</v>
      </c>
    </row>
    <row r="278" spans="1:43">
      <c r="A278" s="23" t="s">
        <v>3719</v>
      </c>
      <c r="B278" s="21" t="s">
        <v>3411</v>
      </c>
      <c r="C278" t="e">
        <v>#REF!</v>
      </c>
      <c r="D278" t="str">
        <f t="shared" si="2"/>
        <v>280-2026</v>
      </c>
      <c r="E278" t="e">
        <f>VLOOKUP(D278,'MATRIZ 2026'!$G$2:$Q$667,14,FALSE)</f>
        <v>#N/A</v>
      </c>
      <c r="F278" t="e">
        <f>VLOOKUP(B278,'MATRIZ 2026'!$G$2:$Q$667,3,FALSE)</f>
        <v>#N/A</v>
      </c>
      <c r="G278" t="e">
        <f>VLOOKUP(B278,'MATRIZ 2026'!$G$2:$Q$667,22,FALSE)</f>
        <v>#N/A</v>
      </c>
      <c r="I278" t="e">
        <f>VLOOKUP(B278,'MATRIZ 2026'!$G$2:$Q$667,84,FALSE)</f>
        <v>#N/A</v>
      </c>
      <c r="J278" t="e">
        <f>VLOOKUP(B278,'MATRIZ 2026'!$G$2:$Q$667,49,FALSE)</f>
        <v>#N/A</v>
      </c>
      <c r="K278" t="e">
        <f>VLOOKUP(B278,'MATRIZ 2026'!$G$2:$Q$667,50,FALSE)</f>
        <v>#N/A</v>
      </c>
      <c r="L278" s="48" t="e">
        <f>VLOOKUP(B278,'MATRIZ 2026'!$G$2:$Q$667,45,FALSE)</f>
        <v>#N/A</v>
      </c>
      <c r="M278" s="48" t="e">
        <f>VLOOKUP(B278,'MATRIZ 2026'!$G$2:$Q$667,46,FALSE)</f>
        <v>#N/A</v>
      </c>
      <c r="N278" t="e">
        <f>VLOOKUP(B278,'MATRIZ 2026'!$G$2:$Q$667,16,FALSE)</f>
        <v>#N/A</v>
      </c>
      <c r="O278" t="e">
        <f>VLOOKUP(B278,'MATRIZ 2026'!$G$2:$Q$667,93,FALSE)</f>
        <v>#N/A</v>
      </c>
      <c r="P278" t="e">
        <f>VLOOKUP(D278,'MATRIZ 2026'!$G$2:$Q$667,31,FALSE)</f>
        <v>#N/A</v>
      </c>
      <c r="Q278" t="e">
        <f>VLOOKUP(M278,'MATRIZ 2026'!$G$2:$Q$667,3,FALSE)</f>
        <v>#N/A</v>
      </c>
      <c r="R278" t="e">
        <f>VLOOKUP(B278,'MATRIZ 2026'!$G$2:$Q$667,32,FALSE)</f>
        <v>#N/A</v>
      </c>
      <c r="S278" t="e">
        <f>VLOOKUP(O278,'MATRIZ 2026'!$G$2:$Q$667,3,FALSE)</f>
        <v>#N/A</v>
      </c>
      <c r="T278" t="e">
        <f>VLOOKUP(B278,'MATRIZ 2026'!$G$2:$Q$667,95,FALSE)</f>
        <v>#N/A</v>
      </c>
      <c r="U278">
        <f>VLOOKUP(B278,Hoja3!A277:B939,2,FALSE)</f>
        <v>146631</v>
      </c>
      <c r="V278" t="e">
        <f>VLOOKUP(B278,'MATRIZ 2026'!$G$2:$Q$667,40,FALSE)</f>
        <v>#N/A</v>
      </c>
      <c r="W278" t="e">
        <f>VLOOKUP(S278,'MATRIZ 2026'!$G$2:$Q$667,3,FALSE)</f>
        <v>#N/A</v>
      </c>
      <c r="X278" t="e">
        <f>VLOOKUP(T278,'MATRIZ 2026'!$G$2:$Q$667,3,FALSE)</f>
        <v>#N/A</v>
      </c>
      <c r="Y278" t="e">
        <f>VLOOKUP(U278,'MATRIZ 2026'!$G$2:$Q$667,3,FALSE)</f>
        <v>#N/A</v>
      </c>
      <c r="Z278" t="e">
        <f>VLOOKUP(V278,'MATRIZ 2026'!$G$2:$Q$667,3,FALSE)</f>
        <v>#N/A</v>
      </c>
      <c r="AA278" t="e">
        <f>VLOOKUP(W278,'MATRIZ 2026'!$G$2:$Q$667,3,FALSE)</f>
        <v>#N/A</v>
      </c>
      <c r="AB278" t="e">
        <f>VLOOKUP(B278,'MATRIZ 2026'!$G$2:$Q$667,28,FALSE)</f>
        <v>#N/A</v>
      </c>
      <c r="AC278" t="e">
        <f>VLOOKUP(B278,'MATRIZ 2026'!$G$2:$Q$667,27,FALSE)</f>
        <v>#N/A</v>
      </c>
      <c r="AD278" t="e">
        <f>VLOOKUP(B278,'MATRIZ 2026'!$G$2:$Q$667,29,FALSE)</f>
        <v>#N/A</v>
      </c>
      <c r="AE278" t="e">
        <f>VLOOKUP(B278,'MATRIZ 2026'!$G$2:$Q$667,96,FALSE)</f>
        <v>#N/A</v>
      </c>
      <c r="AF278" t="e">
        <f>VLOOKUP(B278,'MATRIZ 2026'!$G$2:$Q$667,30,FALSE)</f>
        <v>#N/A</v>
      </c>
      <c r="AG278" t="str">
        <f>VLOOKUP(B278,'cuentas bancarias'!$A$2:$E$201,3,FALSE)</f>
        <v>SCOTIABANK COLPATRIA</v>
      </c>
      <c r="AH278" t="str">
        <f>VLOOKUP(B278,'cuentas bancarias'!$A$2:$E$201,4,FALSE)</f>
        <v>AHORROS</v>
      </c>
      <c r="AI278">
        <f>VLOOKUP(B278,'cuentas bancarias'!$A$2:$E$201,5,FALSE)</f>
        <v>4402095970</v>
      </c>
      <c r="AJ278" t="e">
        <f>VLOOKUP(B278,'MATRIZ 2026'!$G$2:$Q$667,25,FALSE)</f>
        <v>#N/A</v>
      </c>
      <c r="AL278" t="e">
        <f>VLOOKUP(AH278,'MATRIZ 2026'!$G$2:$Q$667,3,FALSE)</f>
        <v>#N/A</v>
      </c>
      <c r="AM278" t="e">
        <f>VLOOKUP(AI278,'MATRIZ 2026'!$G$2:$Q$667,3,FALSE)</f>
        <v>#N/A</v>
      </c>
      <c r="AN278" t="e">
        <f>VLOOKUP(AJ278,'MATRIZ 2026'!$G$2:$Q$667,3,FALSE)</f>
        <v>#N/A</v>
      </c>
      <c r="AO278" t="e">
        <f>VLOOKUP(AK278,'MATRIZ 2026'!$G$2:$Q$667,3,FALSE)</f>
        <v>#N/A</v>
      </c>
      <c r="AP278" t="e">
        <f>VLOOKUP(AL278,'MATRIZ 2026'!$G$2:$Q$667,3,FALSE)</f>
        <v>#N/A</v>
      </c>
      <c r="AQ278" t="e">
        <f>VLOOKUP(AM278,'MATRIZ 2026'!$G$2:$Q$667,3,FALSE)</f>
        <v>#N/A</v>
      </c>
    </row>
    <row r="279" spans="1:43">
      <c r="A279" s="24" t="s">
        <v>3732</v>
      </c>
      <c r="B279" s="19" t="s">
        <v>3419</v>
      </c>
      <c r="C279" t="e">
        <v>#REF!</v>
      </c>
      <c r="D279" t="str">
        <f t="shared" si="2"/>
        <v>281-2026</v>
      </c>
      <c r="E279" t="e">
        <f>VLOOKUP(D279,'MATRIZ 2026'!$G$2:$Q$667,14,FALSE)</f>
        <v>#N/A</v>
      </c>
      <c r="F279" t="e">
        <f>VLOOKUP(B279,'MATRIZ 2026'!$G$2:$Q$667,3,FALSE)</f>
        <v>#N/A</v>
      </c>
      <c r="G279" t="e">
        <f>VLOOKUP(B279,'MATRIZ 2026'!$G$2:$Q$667,22,FALSE)</f>
        <v>#N/A</v>
      </c>
      <c r="I279" t="e">
        <f>VLOOKUP(B279,'MATRIZ 2026'!$G$2:$Q$667,84,FALSE)</f>
        <v>#N/A</v>
      </c>
      <c r="J279" t="e">
        <f>VLOOKUP(B279,'MATRIZ 2026'!$G$2:$Q$667,49,FALSE)</f>
        <v>#N/A</v>
      </c>
      <c r="K279" t="e">
        <f>VLOOKUP(B279,'MATRIZ 2026'!$G$2:$Q$667,50,FALSE)</f>
        <v>#N/A</v>
      </c>
      <c r="L279" s="48" t="e">
        <f>VLOOKUP(B279,'MATRIZ 2026'!$G$2:$Q$667,45,FALSE)</f>
        <v>#N/A</v>
      </c>
      <c r="M279" s="48" t="e">
        <f>VLOOKUP(B279,'MATRIZ 2026'!$G$2:$Q$667,46,FALSE)</f>
        <v>#N/A</v>
      </c>
      <c r="N279" t="e">
        <f>VLOOKUP(B279,'MATRIZ 2026'!$G$2:$Q$667,16,FALSE)</f>
        <v>#N/A</v>
      </c>
      <c r="O279" t="e">
        <f>VLOOKUP(B279,'MATRIZ 2026'!$G$2:$Q$667,93,FALSE)</f>
        <v>#N/A</v>
      </c>
      <c r="P279" t="e">
        <f>VLOOKUP(D279,'MATRIZ 2026'!$G$2:$Q$667,31,FALSE)</f>
        <v>#N/A</v>
      </c>
      <c r="Q279" t="e">
        <f>VLOOKUP(M279,'MATRIZ 2026'!$G$2:$Q$667,3,FALSE)</f>
        <v>#N/A</v>
      </c>
      <c r="R279" t="e">
        <f>VLOOKUP(B279,'MATRIZ 2026'!$G$2:$Q$667,32,FALSE)</f>
        <v>#N/A</v>
      </c>
      <c r="S279" t="e">
        <f>VLOOKUP(O279,'MATRIZ 2026'!$G$2:$Q$667,3,FALSE)</f>
        <v>#N/A</v>
      </c>
      <c r="T279" t="e">
        <f>VLOOKUP(B279,'MATRIZ 2026'!$G$2:$Q$667,95,FALSE)</f>
        <v>#N/A</v>
      </c>
      <c r="U279">
        <f>VLOOKUP(B279,Hoja3!A278:B940,2,FALSE)</f>
        <v>146631</v>
      </c>
      <c r="V279" t="e">
        <f>VLOOKUP(B279,'MATRIZ 2026'!$G$2:$Q$667,40,FALSE)</f>
        <v>#N/A</v>
      </c>
      <c r="W279" t="e">
        <f>VLOOKUP(S279,'MATRIZ 2026'!$G$2:$Q$667,3,FALSE)</f>
        <v>#N/A</v>
      </c>
      <c r="X279" t="e">
        <f>VLOOKUP(T279,'MATRIZ 2026'!$G$2:$Q$667,3,FALSE)</f>
        <v>#N/A</v>
      </c>
      <c r="Y279" t="e">
        <f>VLOOKUP(U279,'MATRIZ 2026'!$G$2:$Q$667,3,FALSE)</f>
        <v>#N/A</v>
      </c>
      <c r="Z279" t="e">
        <f>VLOOKUP(V279,'MATRIZ 2026'!$G$2:$Q$667,3,FALSE)</f>
        <v>#N/A</v>
      </c>
      <c r="AA279" t="e">
        <f>VLOOKUP(W279,'MATRIZ 2026'!$G$2:$Q$667,3,FALSE)</f>
        <v>#N/A</v>
      </c>
      <c r="AB279" t="e">
        <f>VLOOKUP(B279,'MATRIZ 2026'!$G$2:$Q$667,28,FALSE)</f>
        <v>#N/A</v>
      </c>
      <c r="AC279" t="e">
        <f>VLOOKUP(B279,'MATRIZ 2026'!$G$2:$Q$667,27,FALSE)</f>
        <v>#N/A</v>
      </c>
      <c r="AD279" t="e">
        <f>VLOOKUP(B279,'MATRIZ 2026'!$G$2:$Q$667,29,FALSE)</f>
        <v>#N/A</v>
      </c>
      <c r="AE279" t="e">
        <f>VLOOKUP(B279,'MATRIZ 2026'!$G$2:$Q$667,96,FALSE)</f>
        <v>#N/A</v>
      </c>
      <c r="AF279" t="e">
        <f>VLOOKUP(B279,'MATRIZ 2026'!$G$2:$Q$667,30,FALSE)</f>
        <v>#N/A</v>
      </c>
      <c r="AG279" t="str">
        <f>VLOOKUP(B279,'cuentas bancarias'!$A$2:$E$201,3,FALSE)</f>
        <v>CAJA SOCIAL</v>
      </c>
      <c r="AH279" t="str">
        <f>VLOOKUP(B279,'cuentas bancarias'!$A$2:$E$201,4,FALSE)</f>
        <v>AHORROS</v>
      </c>
      <c r="AI279">
        <f>VLOOKUP(B279,'cuentas bancarias'!$A$2:$E$201,5,FALSE)</f>
        <v>24143028172</v>
      </c>
      <c r="AJ279" t="e">
        <f>VLOOKUP(B279,'MATRIZ 2026'!$G$2:$Q$667,25,FALSE)</f>
        <v>#N/A</v>
      </c>
      <c r="AL279" t="e">
        <f>VLOOKUP(AH279,'MATRIZ 2026'!$G$2:$Q$667,3,FALSE)</f>
        <v>#N/A</v>
      </c>
      <c r="AM279" t="e">
        <f>VLOOKUP(AI279,'MATRIZ 2026'!$G$2:$Q$667,3,FALSE)</f>
        <v>#N/A</v>
      </c>
      <c r="AN279" t="e">
        <f>VLOOKUP(AJ279,'MATRIZ 2026'!$G$2:$Q$667,3,FALSE)</f>
        <v>#N/A</v>
      </c>
      <c r="AO279" t="e">
        <f>VLOOKUP(AK279,'MATRIZ 2026'!$G$2:$Q$667,3,FALSE)</f>
        <v>#N/A</v>
      </c>
      <c r="AP279" t="e">
        <f>VLOOKUP(AL279,'MATRIZ 2026'!$G$2:$Q$667,3,FALSE)</f>
        <v>#N/A</v>
      </c>
      <c r="AQ279" t="e">
        <f>VLOOKUP(AM279,'MATRIZ 2026'!$G$2:$Q$667,3,FALSE)</f>
        <v>#N/A</v>
      </c>
    </row>
    <row r="280" spans="1:43">
      <c r="A280" s="23" t="s">
        <v>3742</v>
      </c>
      <c r="B280" s="21" t="s">
        <v>3427</v>
      </c>
      <c r="C280" t="e">
        <v>#REF!</v>
      </c>
      <c r="D280" t="str">
        <f t="shared" si="2"/>
        <v>282-2026</v>
      </c>
      <c r="E280" t="e">
        <f>VLOOKUP(D280,'MATRIZ 2026'!$G$2:$Q$667,14,FALSE)</f>
        <v>#N/A</v>
      </c>
      <c r="F280" t="e">
        <f>VLOOKUP(B280,'MATRIZ 2026'!$G$2:$Q$667,3,FALSE)</f>
        <v>#N/A</v>
      </c>
      <c r="G280" t="e">
        <f>VLOOKUP(B280,'MATRIZ 2026'!$G$2:$Q$667,22,FALSE)</f>
        <v>#N/A</v>
      </c>
      <c r="I280" t="e">
        <f>VLOOKUP(B280,'MATRIZ 2026'!$G$2:$Q$667,84,FALSE)</f>
        <v>#N/A</v>
      </c>
      <c r="J280" t="e">
        <f>VLOOKUP(B280,'MATRIZ 2026'!$G$2:$Q$667,49,FALSE)</f>
        <v>#N/A</v>
      </c>
      <c r="K280" t="e">
        <f>VLOOKUP(B280,'MATRIZ 2026'!$G$2:$Q$667,50,FALSE)</f>
        <v>#N/A</v>
      </c>
      <c r="L280" s="48" t="e">
        <f>VLOOKUP(B280,'MATRIZ 2026'!$G$2:$Q$667,45,FALSE)</f>
        <v>#N/A</v>
      </c>
      <c r="M280" s="48" t="e">
        <f>VLOOKUP(B280,'MATRIZ 2026'!$G$2:$Q$667,46,FALSE)</f>
        <v>#N/A</v>
      </c>
      <c r="N280" t="e">
        <f>VLOOKUP(B280,'MATRIZ 2026'!$G$2:$Q$667,16,FALSE)</f>
        <v>#N/A</v>
      </c>
      <c r="O280" t="e">
        <f>VLOOKUP(B280,'MATRIZ 2026'!$G$2:$Q$667,93,FALSE)</f>
        <v>#N/A</v>
      </c>
      <c r="P280" t="e">
        <f>VLOOKUP(D280,'MATRIZ 2026'!$G$2:$Q$667,31,FALSE)</f>
        <v>#N/A</v>
      </c>
      <c r="Q280" t="e">
        <f>VLOOKUP(M280,'MATRIZ 2026'!$G$2:$Q$667,3,FALSE)</f>
        <v>#N/A</v>
      </c>
      <c r="R280" t="e">
        <f>VLOOKUP(B280,'MATRIZ 2026'!$G$2:$Q$667,32,FALSE)</f>
        <v>#N/A</v>
      </c>
      <c r="S280" t="e">
        <f>VLOOKUP(O280,'MATRIZ 2026'!$G$2:$Q$667,3,FALSE)</f>
        <v>#N/A</v>
      </c>
      <c r="T280" t="e">
        <f>VLOOKUP(B280,'MATRIZ 2026'!$G$2:$Q$667,95,FALSE)</f>
        <v>#N/A</v>
      </c>
      <c r="U280">
        <f>VLOOKUP(B280,Hoja3!A279:B941,2,FALSE)</f>
        <v>146631</v>
      </c>
      <c r="V280" t="e">
        <f>VLOOKUP(B280,'MATRIZ 2026'!$G$2:$Q$667,40,FALSE)</f>
        <v>#N/A</v>
      </c>
      <c r="W280" t="e">
        <f>VLOOKUP(S280,'MATRIZ 2026'!$G$2:$Q$667,3,FALSE)</f>
        <v>#N/A</v>
      </c>
      <c r="X280" t="e">
        <f>VLOOKUP(T280,'MATRIZ 2026'!$G$2:$Q$667,3,FALSE)</f>
        <v>#N/A</v>
      </c>
      <c r="Y280" t="e">
        <f>VLOOKUP(U280,'MATRIZ 2026'!$G$2:$Q$667,3,FALSE)</f>
        <v>#N/A</v>
      </c>
      <c r="Z280" t="e">
        <f>VLOOKUP(V280,'MATRIZ 2026'!$G$2:$Q$667,3,FALSE)</f>
        <v>#N/A</v>
      </c>
      <c r="AA280" t="e">
        <f>VLOOKUP(W280,'MATRIZ 2026'!$G$2:$Q$667,3,FALSE)</f>
        <v>#N/A</v>
      </c>
      <c r="AB280" t="e">
        <f>VLOOKUP(B280,'MATRIZ 2026'!$G$2:$Q$667,28,FALSE)</f>
        <v>#N/A</v>
      </c>
      <c r="AC280" t="e">
        <f>VLOOKUP(B280,'MATRIZ 2026'!$G$2:$Q$667,27,FALSE)</f>
        <v>#N/A</v>
      </c>
      <c r="AD280" t="e">
        <f>VLOOKUP(B280,'MATRIZ 2026'!$G$2:$Q$667,29,FALSE)</f>
        <v>#N/A</v>
      </c>
      <c r="AE280" t="e">
        <f>VLOOKUP(B280,'MATRIZ 2026'!$G$2:$Q$667,96,FALSE)</f>
        <v>#N/A</v>
      </c>
      <c r="AF280" t="e">
        <f>VLOOKUP(B280,'MATRIZ 2026'!$G$2:$Q$667,30,FALSE)</f>
        <v>#N/A</v>
      </c>
      <c r="AG280" t="str">
        <f>VLOOKUP(B280,'cuentas bancarias'!$A$2:$E$201,3,FALSE)</f>
        <v>BANCOLOMBIA</v>
      </c>
      <c r="AH280" t="str">
        <f>VLOOKUP(B280,'cuentas bancarias'!$A$2:$E$201,4,FALSE)</f>
        <v>AHORROS</v>
      </c>
      <c r="AI280">
        <f>VLOOKUP(B280,'cuentas bancarias'!$A$2:$E$201,5,FALSE)</f>
        <v>8269787750</v>
      </c>
      <c r="AJ280" t="e">
        <f>VLOOKUP(B280,'MATRIZ 2026'!$G$2:$Q$667,25,FALSE)</f>
        <v>#N/A</v>
      </c>
      <c r="AL280" t="e">
        <f>VLOOKUP(AH280,'MATRIZ 2026'!$G$2:$Q$667,3,FALSE)</f>
        <v>#N/A</v>
      </c>
      <c r="AM280" t="e">
        <f>VLOOKUP(AI280,'MATRIZ 2026'!$G$2:$Q$667,3,FALSE)</f>
        <v>#N/A</v>
      </c>
      <c r="AN280" t="e">
        <f>VLOOKUP(AJ280,'MATRIZ 2026'!$G$2:$Q$667,3,FALSE)</f>
        <v>#N/A</v>
      </c>
      <c r="AO280" t="e">
        <f>VLOOKUP(AK280,'MATRIZ 2026'!$G$2:$Q$667,3,FALSE)</f>
        <v>#N/A</v>
      </c>
      <c r="AP280" t="e">
        <f>VLOOKUP(AL280,'MATRIZ 2026'!$G$2:$Q$667,3,FALSE)</f>
        <v>#N/A</v>
      </c>
      <c r="AQ280" t="e">
        <f>VLOOKUP(AM280,'MATRIZ 2026'!$G$2:$Q$667,3,FALSE)</f>
        <v>#N/A</v>
      </c>
    </row>
    <row r="281" spans="1:43">
      <c r="A281" s="24" t="s">
        <v>3756</v>
      </c>
      <c r="B281" s="19" t="s">
        <v>3435</v>
      </c>
      <c r="C281" t="e">
        <v>#REF!</v>
      </c>
      <c r="D281" t="str">
        <f t="shared" si="2"/>
        <v>283-2026</v>
      </c>
      <c r="E281" t="e">
        <f>VLOOKUP(D281,'MATRIZ 2026'!$G$2:$Q$667,14,FALSE)</f>
        <v>#N/A</v>
      </c>
      <c r="F281" t="e">
        <f>VLOOKUP(B281,'MATRIZ 2026'!$G$2:$Q$667,3,FALSE)</f>
        <v>#N/A</v>
      </c>
      <c r="G281" t="e">
        <f>VLOOKUP(B281,'MATRIZ 2026'!$G$2:$Q$667,22,FALSE)</f>
        <v>#N/A</v>
      </c>
      <c r="I281" t="e">
        <f>VLOOKUP(B281,'MATRIZ 2026'!$G$2:$Q$667,84,FALSE)</f>
        <v>#N/A</v>
      </c>
      <c r="J281" t="e">
        <f>VLOOKUP(B281,'MATRIZ 2026'!$G$2:$Q$667,49,FALSE)</f>
        <v>#N/A</v>
      </c>
      <c r="K281" t="e">
        <f>VLOOKUP(B281,'MATRIZ 2026'!$G$2:$Q$667,50,FALSE)</f>
        <v>#N/A</v>
      </c>
      <c r="L281" s="48" t="e">
        <f>VLOOKUP(B281,'MATRIZ 2026'!$G$2:$Q$667,45,FALSE)</f>
        <v>#N/A</v>
      </c>
      <c r="M281" s="48" t="e">
        <f>VLOOKUP(B281,'MATRIZ 2026'!$G$2:$Q$667,46,FALSE)</f>
        <v>#N/A</v>
      </c>
      <c r="N281" t="e">
        <f>VLOOKUP(B281,'MATRIZ 2026'!$G$2:$Q$667,16,FALSE)</f>
        <v>#N/A</v>
      </c>
      <c r="O281" t="e">
        <f>VLOOKUP(B281,'MATRIZ 2026'!$G$2:$Q$667,93,FALSE)</f>
        <v>#N/A</v>
      </c>
      <c r="P281" t="e">
        <f>VLOOKUP(D281,'MATRIZ 2026'!$G$2:$Q$667,31,FALSE)</f>
        <v>#N/A</v>
      </c>
      <c r="Q281" t="e">
        <f>VLOOKUP(M281,'MATRIZ 2026'!$G$2:$Q$667,3,FALSE)</f>
        <v>#N/A</v>
      </c>
      <c r="R281" t="e">
        <f>VLOOKUP(B281,'MATRIZ 2026'!$G$2:$Q$667,32,FALSE)</f>
        <v>#N/A</v>
      </c>
      <c r="S281" t="e">
        <f>VLOOKUP(O281,'MATRIZ 2026'!$G$2:$Q$667,3,FALSE)</f>
        <v>#N/A</v>
      </c>
      <c r="T281" t="e">
        <f>VLOOKUP(B281,'MATRIZ 2026'!$G$2:$Q$667,95,FALSE)</f>
        <v>#N/A</v>
      </c>
      <c r="U281">
        <f>VLOOKUP(B281,Hoja3!A280:B942,2,FALSE)</f>
        <v>146631</v>
      </c>
      <c r="V281" t="e">
        <f>VLOOKUP(B281,'MATRIZ 2026'!$G$2:$Q$667,40,FALSE)</f>
        <v>#N/A</v>
      </c>
      <c r="W281" t="e">
        <f>VLOOKUP(S281,'MATRIZ 2026'!$G$2:$Q$667,3,FALSE)</f>
        <v>#N/A</v>
      </c>
      <c r="X281" t="e">
        <f>VLOOKUP(T281,'MATRIZ 2026'!$G$2:$Q$667,3,FALSE)</f>
        <v>#N/A</v>
      </c>
      <c r="Y281" t="e">
        <f>VLOOKUP(U281,'MATRIZ 2026'!$G$2:$Q$667,3,FALSE)</f>
        <v>#N/A</v>
      </c>
      <c r="Z281" t="e">
        <f>VLOOKUP(V281,'MATRIZ 2026'!$G$2:$Q$667,3,FALSE)</f>
        <v>#N/A</v>
      </c>
      <c r="AA281" t="e">
        <f>VLOOKUP(W281,'MATRIZ 2026'!$G$2:$Q$667,3,FALSE)</f>
        <v>#N/A</v>
      </c>
      <c r="AB281" t="e">
        <f>VLOOKUP(B281,'MATRIZ 2026'!$G$2:$Q$667,28,FALSE)</f>
        <v>#N/A</v>
      </c>
      <c r="AC281" t="e">
        <f>VLOOKUP(B281,'MATRIZ 2026'!$G$2:$Q$667,27,FALSE)</f>
        <v>#N/A</v>
      </c>
      <c r="AD281" t="e">
        <f>VLOOKUP(B281,'MATRIZ 2026'!$G$2:$Q$667,29,FALSE)</f>
        <v>#N/A</v>
      </c>
      <c r="AE281" t="e">
        <f>VLOOKUP(B281,'MATRIZ 2026'!$G$2:$Q$667,96,FALSE)</f>
        <v>#N/A</v>
      </c>
      <c r="AF281" t="e">
        <f>VLOOKUP(B281,'MATRIZ 2026'!$G$2:$Q$667,30,FALSE)</f>
        <v>#N/A</v>
      </c>
      <c r="AG281" t="str">
        <f>VLOOKUP(B281,'cuentas bancarias'!$A$2:$E$201,3,FALSE)</f>
        <v>BANCOLOMBIA</v>
      </c>
      <c r="AH281" t="str">
        <f>VLOOKUP(B281,'cuentas bancarias'!$A$2:$E$201,4,FALSE)</f>
        <v>AHORROS</v>
      </c>
      <c r="AI281">
        <f>VLOOKUP(B281,'cuentas bancarias'!$A$2:$E$201,5,FALSE)</f>
        <v>35206984803</v>
      </c>
      <c r="AJ281" t="e">
        <f>VLOOKUP(B281,'MATRIZ 2026'!$G$2:$Q$667,25,FALSE)</f>
        <v>#N/A</v>
      </c>
      <c r="AL281" t="e">
        <f>VLOOKUP(AH281,'MATRIZ 2026'!$G$2:$Q$667,3,FALSE)</f>
        <v>#N/A</v>
      </c>
      <c r="AM281" t="e">
        <f>VLOOKUP(AI281,'MATRIZ 2026'!$G$2:$Q$667,3,FALSE)</f>
        <v>#N/A</v>
      </c>
      <c r="AN281" t="e">
        <f>VLOOKUP(AJ281,'MATRIZ 2026'!$G$2:$Q$667,3,FALSE)</f>
        <v>#N/A</v>
      </c>
      <c r="AO281" t="e">
        <f>VLOOKUP(AK281,'MATRIZ 2026'!$G$2:$Q$667,3,FALSE)</f>
        <v>#N/A</v>
      </c>
      <c r="AP281" t="e">
        <f>VLOOKUP(AL281,'MATRIZ 2026'!$G$2:$Q$667,3,FALSE)</f>
        <v>#N/A</v>
      </c>
      <c r="AQ281" t="e">
        <f>VLOOKUP(AM281,'MATRIZ 2026'!$G$2:$Q$667,3,FALSE)</f>
        <v>#N/A</v>
      </c>
    </row>
    <row r="282" spans="1:43">
      <c r="A282" s="23" t="s">
        <v>3766</v>
      </c>
      <c r="B282" s="21" t="s">
        <v>3443</v>
      </c>
      <c r="C282" t="e">
        <v>#REF!</v>
      </c>
      <c r="D282" t="str">
        <f t="shared" si="2"/>
        <v>284-2026</v>
      </c>
      <c r="E282" t="e">
        <f>VLOOKUP(D282,'MATRIZ 2026'!$G$2:$Q$667,14,FALSE)</f>
        <v>#N/A</v>
      </c>
      <c r="F282" t="e">
        <f>VLOOKUP(B282,'MATRIZ 2026'!$G$2:$Q$667,3,FALSE)</f>
        <v>#N/A</v>
      </c>
      <c r="G282" t="e">
        <f>VLOOKUP(B282,'MATRIZ 2026'!$G$2:$Q$667,22,FALSE)</f>
        <v>#N/A</v>
      </c>
      <c r="I282" t="e">
        <f>VLOOKUP(B282,'MATRIZ 2026'!$G$2:$Q$667,84,FALSE)</f>
        <v>#N/A</v>
      </c>
      <c r="J282" t="e">
        <f>VLOOKUP(B282,'MATRIZ 2026'!$G$2:$Q$667,49,FALSE)</f>
        <v>#N/A</v>
      </c>
      <c r="K282" t="e">
        <f>VLOOKUP(B282,'MATRIZ 2026'!$G$2:$Q$667,50,FALSE)</f>
        <v>#N/A</v>
      </c>
      <c r="L282" s="48" t="e">
        <f>VLOOKUP(B282,'MATRIZ 2026'!$G$2:$Q$667,45,FALSE)</f>
        <v>#N/A</v>
      </c>
      <c r="M282" s="48" t="e">
        <f>VLOOKUP(B282,'MATRIZ 2026'!$G$2:$Q$667,46,FALSE)</f>
        <v>#N/A</v>
      </c>
      <c r="N282" t="e">
        <f>VLOOKUP(B282,'MATRIZ 2026'!$G$2:$Q$667,16,FALSE)</f>
        <v>#N/A</v>
      </c>
      <c r="O282" t="e">
        <f>VLOOKUP(B282,'MATRIZ 2026'!$G$2:$Q$667,93,FALSE)</f>
        <v>#N/A</v>
      </c>
      <c r="P282" t="e">
        <f>VLOOKUP(D282,'MATRIZ 2026'!$G$2:$Q$667,31,FALSE)</f>
        <v>#N/A</v>
      </c>
      <c r="Q282" t="e">
        <f>VLOOKUP(M282,'MATRIZ 2026'!$G$2:$Q$667,3,FALSE)</f>
        <v>#N/A</v>
      </c>
      <c r="R282" t="e">
        <f>VLOOKUP(B282,'MATRIZ 2026'!$G$2:$Q$667,32,FALSE)</f>
        <v>#N/A</v>
      </c>
      <c r="S282" t="e">
        <f>VLOOKUP(O282,'MATRIZ 2026'!$G$2:$Q$667,3,FALSE)</f>
        <v>#N/A</v>
      </c>
      <c r="T282" t="e">
        <f>VLOOKUP(B282,'MATRIZ 2026'!$G$2:$Q$667,95,FALSE)</f>
        <v>#N/A</v>
      </c>
      <c r="U282">
        <f>VLOOKUP(B282,Hoja3!A281:B943,2,FALSE)</f>
        <v>146631</v>
      </c>
      <c r="V282" t="e">
        <f>VLOOKUP(B282,'MATRIZ 2026'!$G$2:$Q$667,40,FALSE)</f>
        <v>#N/A</v>
      </c>
      <c r="W282" t="e">
        <f>VLOOKUP(S282,'MATRIZ 2026'!$G$2:$Q$667,3,FALSE)</f>
        <v>#N/A</v>
      </c>
      <c r="X282" t="e">
        <f>VLOOKUP(T282,'MATRIZ 2026'!$G$2:$Q$667,3,FALSE)</f>
        <v>#N/A</v>
      </c>
      <c r="Y282" t="e">
        <f>VLOOKUP(U282,'MATRIZ 2026'!$G$2:$Q$667,3,FALSE)</f>
        <v>#N/A</v>
      </c>
      <c r="Z282" t="e">
        <f>VLOOKUP(V282,'MATRIZ 2026'!$G$2:$Q$667,3,FALSE)</f>
        <v>#N/A</v>
      </c>
      <c r="AA282" t="e">
        <f>VLOOKUP(W282,'MATRIZ 2026'!$G$2:$Q$667,3,FALSE)</f>
        <v>#N/A</v>
      </c>
      <c r="AB282" t="e">
        <f>VLOOKUP(B282,'MATRIZ 2026'!$G$2:$Q$667,28,FALSE)</f>
        <v>#N/A</v>
      </c>
      <c r="AC282" t="e">
        <f>VLOOKUP(B282,'MATRIZ 2026'!$G$2:$Q$667,27,FALSE)</f>
        <v>#N/A</v>
      </c>
      <c r="AD282" t="e">
        <f>VLOOKUP(B282,'MATRIZ 2026'!$G$2:$Q$667,29,FALSE)</f>
        <v>#N/A</v>
      </c>
      <c r="AE282" t="e">
        <f>VLOOKUP(B282,'MATRIZ 2026'!$G$2:$Q$667,96,FALSE)</f>
        <v>#N/A</v>
      </c>
      <c r="AF282" t="e">
        <f>VLOOKUP(B282,'MATRIZ 2026'!$G$2:$Q$667,30,FALSE)</f>
        <v>#N/A</v>
      </c>
      <c r="AG282" t="str">
        <f>VLOOKUP(B282,'cuentas bancarias'!$A$2:$E$201,3,FALSE)</f>
        <v>BANCOLOMBIA</v>
      </c>
      <c r="AH282" t="str">
        <f>VLOOKUP(B282,'cuentas bancarias'!$A$2:$E$201,4,FALSE)</f>
        <v>AHORROS</v>
      </c>
      <c r="AI282">
        <f>VLOOKUP(B282,'cuentas bancarias'!$A$2:$E$201,5,FALSE)</f>
        <v>16856180798</v>
      </c>
      <c r="AJ282" t="e">
        <f>VLOOKUP(B282,'MATRIZ 2026'!$G$2:$Q$667,25,FALSE)</f>
        <v>#N/A</v>
      </c>
      <c r="AL282" t="e">
        <f>VLOOKUP(AH282,'MATRIZ 2026'!$G$2:$Q$667,3,FALSE)</f>
        <v>#N/A</v>
      </c>
      <c r="AM282" t="e">
        <f>VLOOKUP(AI282,'MATRIZ 2026'!$G$2:$Q$667,3,FALSE)</f>
        <v>#N/A</v>
      </c>
      <c r="AN282" t="e">
        <f>VLOOKUP(AJ282,'MATRIZ 2026'!$G$2:$Q$667,3,FALSE)</f>
        <v>#N/A</v>
      </c>
      <c r="AO282" t="e">
        <f>VLOOKUP(AK282,'MATRIZ 2026'!$G$2:$Q$667,3,FALSE)</f>
        <v>#N/A</v>
      </c>
      <c r="AP282" t="e">
        <f>VLOOKUP(AL282,'MATRIZ 2026'!$G$2:$Q$667,3,FALSE)</f>
        <v>#N/A</v>
      </c>
      <c r="AQ282" t="e">
        <f>VLOOKUP(AM282,'MATRIZ 2026'!$G$2:$Q$667,3,FALSE)</f>
        <v>#N/A</v>
      </c>
    </row>
    <row r="283" spans="1:43">
      <c r="A283" s="24" t="s">
        <v>3774</v>
      </c>
      <c r="B283" s="19" t="s">
        <v>3451</v>
      </c>
      <c r="C283" t="e">
        <v>#REF!</v>
      </c>
      <c r="D283" t="str">
        <f t="shared" si="2"/>
        <v>285-2026</v>
      </c>
      <c r="E283" t="e">
        <f>VLOOKUP(D283,'MATRIZ 2026'!$G$2:$Q$667,14,FALSE)</f>
        <v>#N/A</v>
      </c>
      <c r="F283" t="e">
        <f>VLOOKUP(B283,'MATRIZ 2026'!$G$2:$Q$667,3,FALSE)</f>
        <v>#N/A</v>
      </c>
      <c r="G283" t="e">
        <f>VLOOKUP(B283,'MATRIZ 2026'!$G$2:$Q$667,22,FALSE)</f>
        <v>#N/A</v>
      </c>
      <c r="I283" t="e">
        <f>VLOOKUP(B283,'MATRIZ 2026'!$G$2:$Q$667,84,FALSE)</f>
        <v>#N/A</v>
      </c>
      <c r="J283" t="e">
        <f>VLOOKUP(B283,'MATRIZ 2026'!$G$2:$Q$667,49,FALSE)</f>
        <v>#N/A</v>
      </c>
      <c r="K283" t="e">
        <f>VLOOKUP(B283,'MATRIZ 2026'!$G$2:$Q$667,50,FALSE)</f>
        <v>#N/A</v>
      </c>
      <c r="L283" s="48" t="e">
        <f>VLOOKUP(B283,'MATRIZ 2026'!$G$2:$Q$667,45,FALSE)</f>
        <v>#N/A</v>
      </c>
      <c r="M283" s="48" t="e">
        <f>VLOOKUP(B283,'MATRIZ 2026'!$G$2:$Q$667,46,FALSE)</f>
        <v>#N/A</v>
      </c>
      <c r="N283" t="e">
        <f>VLOOKUP(B283,'MATRIZ 2026'!$G$2:$Q$667,16,FALSE)</f>
        <v>#N/A</v>
      </c>
      <c r="O283" t="e">
        <f>VLOOKUP(B283,'MATRIZ 2026'!$G$2:$Q$667,93,FALSE)</f>
        <v>#N/A</v>
      </c>
      <c r="P283" t="e">
        <f>VLOOKUP(D283,'MATRIZ 2026'!$G$2:$Q$667,31,FALSE)</f>
        <v>#N/A</v>
      </c>
      <c r="Q283" t="e">
        <f>VLOOKUP(M283,'MATRIZ 2026'!$G$2:$Q$667,3,FALSE)</f>
        <v>#N/A</v>
      </c>
      <c r="R283" t="e">
        <f>VLOOKUP(B283,'MATRIZ 2026'!$G$2:$Q$667,32,FALSE)</f>
        <v>#N/A</v>
      </c>
      <c r="S283" t="e">
        <f>VLOOKUP(O283,'MATRIZ 2026'!$G$2:$Q$667,3,FALSE)</f>
        <v>#N/A</v>
      </c>
      <c r="T283" t="e">
        <f>VLOOKUP(B283,'MATRIZ 2026'!$G$2:$Q$667,95,FALSE)</f>
        <v>#N/A</v>
      </c>
      <c r="U283">
        <f>VLOOKUP(B283,Hoja3!A282:B944,2,FALSE)</f>
        <v>146631</v>
      </c>
      <c r="V283" t="e">
        <f>VLOOKUP(B283,'MATRIZ 2026'!$G$2:$Q$667,40,FALSE)</f>
        <v>#N/A</v>
      </c>
      <c r="W283" t="e">
        <f>VLOOKUP(S283,'MATRIZ 2026'!$G$2:$Q$667,3,FALSE)</f>
        <v>#N/A</v>
      </c>
      <c r="X283" t="e">
        <f>VLOOKUP(T283,'MATRIZ 2026'!$G$2:$Q$667,3,FALSE)</f>
        <v>#N/A</v>
      </c>
      <c r="Y283" t="e">
        <f>VLOOKUP(U283,'MATRIZ 2026'!$G$2:$Q$667,3,FALSE)</f>
        <v>#N/A</v>
      </c>
      <c r="Z283" t="e">
        <f>VLOOKUP(V283,'MATRIZ 2026'!$G$2:$Q$667,3,FALSE)</f>
        <v>#N/A</v>
      </c>
      <c r="AA283" t="e">
        <f>VLOOKUP(W283,'MATRIZ 2026'!$G$2:$Q$667,3,FALSE)</f>
        <v>#N/A</v>
      </c>
      <c r="AB283" t="e">
        <f>VLOOKUP(B283,'MATRIZ 2026'!$G$2:$Q$667,28,FALSE)</f>
        <v>#N/A</v>
      </c>
      <c r="AC283" t="e">
        <f>VLOOKUP(B283,'MATRIZ 2026'!$G$2:$Q$667,27,FALSE)</f>
        <v>#N/A</v>
      </c>
      <c r="AD283" t="e">
        <f>VLOOKUP(B283,'MATRIZ 2026'!$G$2:$Q$667,29,FALSE)</f>
        <v>#N/A</v>
      </c>
      <c r="AE283" t="e">
        <f>VLOOKUP(B283,'MATRIZ 2026'!$G$2:$Q$667,96,FALSE)</f>
        <v>#N/A</v>
      </c>
      <c r="AF283" t="e">
        <f>VLOOKUP(B283,'MATRIZ 2026'!$G$2:$Q$667,30,FALSE)</f>
        <v>#N/A</v>
      </c>
      <c r="AG283" t="str">
        <f>VLOOKUP(B283,'cuentas bancarias'!$A$2:$E$201,3,FALSE)</f>
        <v>DAVIVIENDA</v>
      </c>
      <c r="AH283" t="str">
        <f>VLOOKUP(B283,'cuentas bancarias'!$A$2:$E$201,4,FALSE)</f>
        <v>AHORROS</v>
      </c>
      <c r="AI283">
        <f>VLOOKUP(B283,'cuentas bancarias'!$A$2:$E$201,5,FALSE)</f>
        <v>570455270072412</v>
      </c>
      <c r="AJ283" t="e">
        <f>VLOOKUP(B283,'MATRIZ 2026'!$G$2:$Q$667,25,FALSE)</f>
        <v>#N/A</v>
      </c>
      <c r="AL283" t="e">
        <f>VLOOKUP(AH283,'MATRIZ 2026'!$G$2:$Q$667,3,FALSE)</f>
        <v>#N/A</v>
      </c>
      <c r="AM283" t="e">
        <f>VLOOKUP(AI283,'MATRIZ 2026'!$G$2:$Q$667,3,FALSE)</f>
        <v>#N/A</v>
      </c>
      <c r="AN283" t="e">
        <f>VLOOKUP(AJ283,'MATRIZ 2026'!$G$2:$Q$667,3,FALSE)</f>
        <v>#N/A</v>
      </c>
      <c r="AO283" t="e">
        <f>VLOOKUP(AK283,'MATRIZ 2026'!$G$2:$Q$667,3,FALSE)</f>
        <v>#N/A</v>
      </c>
      <c r="AP283" t="e">
        <f>VLOOKUP(AL283,'MATRIZ 2026'!$G$2:$Q$667,3,FALSE)</f>
        <v>#N/A</v>
      </c>
      <c r="AQ283" t="e">
        <f>VLOOKUP(AM283,'MATRIZ 2026'!$G$2:$Q$667,3,FALSE)</f>
        <v>#N/A</v>
      </c>
    </row>
    <row r="284" spans="1:43">
      <c r="A284" s="23" t="s">
        <v>3783</v>
      </c>
      <c r="B284" s="21" t="s">
        <v>3460</v>
      </c>
      <c r="C284" t="e">
        <v>#REF!</v>
      </c>
      <c r="D284" t="str">
        <f t="shared" si="2"/>
        <v>286-2026</v>
      </c>
      <c r="E284" t="e">
        <f>VLOOKUP(D284,'MATRIZ 2026'!$G$2:$Q$667,14,FALSE)</f>
        <v>#N/A</v>
      </c>
      <c r="F284" t="e">
        <f>VLOOKUP(B284,'MATRIZ 2026'!$G$2:$Q$667,3,FALSE)</f>
        <v>#N/A</v>
      </c>
      <c r="G284" t="e">
        <f>VLOOKUP(B284,'MATRIZ 2026'!$G$2:$Q$667,22,FALSE)</f>
        <v>#N/A</v>
      </c>
      <c r="I284" t="e">
        <f>VLOOKUP(B284,'MATRIZ 2026'!$G$2:$Q$667,84,FALSE)</f>
        <v>#N/A</v>
      </c>
      <c r="J284" t="e">
        <f>VLOOKUP(B284,'MATRIZ 2026'!$G$2:$Q$667,49,FALSE)</f>
        <v>#N/A</v>
      </c>
      <c r="K284" t="e">
        <f>VLOOKUP(B284,'MATRIZ 2026'!$G$2:$Q$667,50,FALSE)</f>
        <v>#N/A</v>
      </c>
      <c r="L284" s="48" t="e">
        <f>VLOOKUP(B284,'MATRIZ 2026'!$G$2:$Q$667,45,FALSE)</f>
        <v>#N/A</v>
      </c>
      <c r="M284" s="48" t="e">
        <f>VLOOKUP(B284,'MATRIZ 2026'!$G$2:$Q$667,46,FALSE)</f>
        <v>#N/A</v>
      </c>
      <c r="N284" t="e">
        <f>VLOOKUP(B284,'MATRIZ 2026'!$G$2:$Q$667,16,FALSE)</f>
        <v>#N/A</v>
      </c>
      <c r="O284" t="e">
        <f>VLOOKUP(B284,'MATRIZ 2026'!$G$2:$Q$667,93,FALSE)</f>
        <v>#N/A</v>
      </c>
      <c r="P284" t="e">
        <f>VLOOKUP(D284,'MATRIZ 2026'!$G$2:$Q$667,31,FALSE)</f>
        <v>#N/A</v>
      </c>
      <c r="Q284" t="e">
        <f>VLOOKUP(M284,'MATRIZ 2026'!$G$2:$Q$667,3,FALSE)</f>
        <v>#N/A</v>
      </c>
      <c r="R284" t="e">
        <f>VLOOKUP(B284,'MATRIZ 2026'!$G$2:$Q$667,32,FALSE)</f>
        <v>#N/A</v>
      </c>
      <c r="S284" t="e">
        <f>VLOOKUP(O284,'MATRIZ 2026'!$G$2:$Q$667,3,FALSE)</f>
        <v>#N/A</v>
      </c>
      <c r="T284" t="e">
        <f>VLOOKUP(B284,'MATRIZ 2026'!$G$2:$Q$667,95,FALSE)</f>
        <v>#N/A</v>
      </c>
      <c r="U284">
        <f>VLOOKUP(B284,Hoja3!A283:B945,2,FALSE)</f>
        <v>146631</v>
      </c>
      <c r="V284" t="e">
        <f>VLOOKUP(B284,'MATRIZ 2026'!$G$2:$Q$667,40,FALSE)</f>
        <v>#N/A</v>
      </c>
      <c r="W284" t="e">
        <f>VLOOKUP(S284,'MATRIZ 2026'!$G$2:$Q$667,3,FALSE)</f>
        <v>#N/A</v>
      </c>
      <c r="X284" t="e">
        <f>VLOOKUP(T284,'MATRIZ 2026'!$G$2:$Q$667,3,FALSE)</f>
        <v>#N/A</v>
      </c>
      <c r="Y284" t="e">
        <f>VLOOKUP(U284,'MATRIZ 2026'!$G$2:$Q$667,3,FALSE)</f>
        <v>#N/A</v>
      </c>
      <c r="Z284" t="e">
        <f>VLOOKUP(V284,'MATRIZ 2026'!$G$2:$Q$667,3,FALSE)</f>
        <v>#N/A</v>
      </c>
      <c r="AA284" t="e">
        <f>VLOOKUP(W284,'MATRIZ 2026'!$G$2:$Q$667,3,FALSE)</f>
        <v>#N/A</v>
      </c>
      <c r="AB284" t="e">
        <f>VLOOKUP(B284,'MATRIZ 2026'!$G$2:$Q$667,28,FALSE)</f>
        <v>#N/A</v>
      </c>
      <c r="AC284" t="e">
        <f>VLOOKUP(B284,'MATRIZ 2026'!$G$2:$Q$667,27,FALSE)</f>
        <v>#N/A</v>
      </c>
      <c r="AD284" t="e">
        <f>VLOOKUP(B284,'MATRIZ 2026'!$G$2:$Q$667,29,FALSE)</f>
        <v>#N/A</v>
      </c>
      <c r="AE284" t="e">
        <f>VLOOKUP(B284,'MATRIZ 2026'!$G$2:$Q$667,96,FALSE)</f>
        <v>#N/A</v>
      </c>
      <c r="AF284" t="e">
        <f>VLOOKUP(B284,'MATRIZ 2026'!$G$2:$Q$667,30,FALSE)</f>
        <v>#N/A</v>
      </c>
      <c r="AG284" t="str">
        <f>VLOOKUP(B284,'cuentas bancarias'!$A$2:$E$201,3,FALSE)</f>
        <v>BANCOLOMBIA</v>
      </c>
      <c r="AH284" t="str">
        <f>VLOOKUP(B284,'cuentas bancarias'!$A$2:$E$201,4,FALSE)</f>
        <v>AHORROS</v>
      </c>
      <c r="AI284">
        <f>VLOOKUP(B284,'cuentas bancarias'!$A$2:$E$201,5,FALSE)</f>
        <v>46766106404</v>
      </c>
      <c r="AJ284" t="e">
        <f>VLOOKUP(B284,'MATRIZ 2026'!$G$2:$Q$667,25,FALSE)</f>
        <v>#N/A</v>
      </c>
      <c r="AL284" t="e">
        <f>VLOOKUP(AH284,'MATRIZ 2026'!$G$2:$Q$667,3,FALSE)</f>
        <v>#N/A</v>
      </c>
      <c r="AM284" t="e">
        <f>VLOOKUP(AI284,'MATRIZ 2026'!$G$2:$Q$667,3,FALSE)</f>
        <v>#N/A</v>
      </c>
      <c r="AN284" t="e">
        <f>VLOOKUP(AJ284,'MATRIZ 2026'!$G$2:$Q$667,3,FALSE)</f>
        <v>#N/A</v>
      </c>
      <c r="AO284" t="e">
        <f>VLOOKUP(AK284,'MATRIZ 2026'!$G$2:$Q$667,3,FALSE)</f>
        <v>#N/A</v>
      </c>
      <c r="AP284" t="e">
        <f>VLOOKUP(AL284,'MATRIZ 2026'!$G$2:$Q$667,3,FALSE)</f>
        <v>#N/A</v>
      </c>
      <c r="AQ284" t="e">
        <f>VLOOKUP(AM284,'MATRIZ 2026'!$G$2:$Q$667,3,FALSE)</f>
        <v>#N/A</v>
      </c>
    </row>
    <row r="285" spans="1:43">
      <c r="A285" s="24" t="s">
        <v>3792</v>
      </c>
      <c r="B285" s="19" t="s">
        <v>3468</v>
      </c>
      <c r="C285" t="e">
        <v>#REF!</v>
      </c>
      <c r="D285" t="str">
        <f t="shared" si="2"/>
        <v>287-2026</v>
      </c>
      <c r="E285" t="e">
        <f>VLOOKUP(D285,'MATRIZ 2026'!$G$2:$Q$667,14,FALSE)</f>
        <v>#N/A</v>
      </c>
      <c r="F285" t="e">
        <f>VLOOKUP(B285,'MATRIZ 2026'!$G$2:$Q$667,3,FALSE)</f>
        <v>#N/A</v>
      </c>
      <c r="G285" t="e">
        <f>VLOOKUP(B285,'MATRIZ 2026'!$G$2:$Q$667,22,FALSE)</f>
        <v>#N/A</v>
      </c>
      <c r="I285" t="e">
        <f>VLOOKUP(B285,'MATRIZ 2026'!$G$2:$Q$667,84,FALSE)</f>
        <v>#N/A</v>
      </c>
      <c r="J285" t="e">
        <f>VLOOKUP(B285,'MATRIZ 2026'!$G$2:$Q$667,49,FALSE)</f>
        <v>#N/A</v>
      </c>
      <c r="K285" t="e">
        <f>VLOOKUP(B285,'MATRIZ 2026'!$G$2:$Q$667,50,FALSE)</f>
        <v>#N/A</v>
      </c>
      <c r="L285" s="48" t="e">
        <f>VLOOKUP(B285,'MATRIZ 2026'!$G$2:$Q$667,45,FALSE)</f>
        <v>#N/A</v>
      </c>
      <c r="M285" s="48" t="e">
        <f>VLOOKUP(B285,'MATRIZ 2026'!$G$2:$Q$667,46,FALSE)</f>
        <v>#N/A</v>
      </c>
      <c r="N285" t="e">
        <f>VLOOKUP(B285,'MATRIZ 2026'!$G$2:$Q$667,16,FALSE)</f>
        <v>#N/A</v>
      </c>
      <c r="O285" t="e">
        <f>VLOOKUP(B285,'MATRIZ 2026'!$G$2:$Q$667,93,FALSE)</f>
        <v>#N/A</v>
      </c>
      <c r="P285" t="e">
        <f>VLOOKUP(D285,'MATRIZ 2026'!$G$2:$Q$667,31,FALSE)</f>
        <v>#N/A</v>
      </c>
      <c r="Q285" t="e">
        <f>VLOOKUP(M285,'MATRIZ 2026'!$G$2:$Q$667,3,FALSE)</f>
        <v>#N/A</v>
      </c>
      <c r="R285" t="e">
        <f>VLOOKUP(B285,'MATRIZ 2026'!$G$2:$Q$667,32,FALSE)</f>
        <v>#N/A</v>
      </c>
      <c r="S285" t="e">
        <f>VLOOKUP(O285,'MATRIZ 2026'!$G$2:$Q$667,3,FALSE)</f>
        <v>#N/A</v>
      </c>
      <c r="T285" t="e">
        <f>VLOOKUP(B285,'MATRIZ 2026'!$G$2:$Q$667,95,FALSE)</f>
        <v>#N/A</v>
      </c>
      <c r="U285">
        <f>VLOOKUP(B285,Hoja3!A284:B946,2,FALSE)</f>
        <v>146631</v>
      </c>
      <c r="V285" t="e">
        <f>VLOOKUP(B285,'MATRIZ 2026'!$G$2:$Q$667,40,FALSE)</f>
        <v>#N/A</v>
      </c>
      <c r="W285" t="e">
        <f>VLOOKUP(S285,'MATRIZ 2026'!$G$2:$Q$667,3,FALSE)</f>
        <v>#N/A</v>
      </c>
      <c r="X285" t="e">
        <f>VLOOKUP(T285,'MATRIZ 2026'!$G$2:$Q$667,3,FALSE)</f>
        <v>#N/A</v>
      </c>
      <c r="Y285" t="e">
        <f>VLOOKUP(U285,'MATRIZ 2026'!$G$2:$Q$667,3,FALSE)</f>
        <v>#N/A</v>
      </c>
      <c r="Z285" t="e">
        <f>VLOOKUP(V285,'MATRIZ 2026'!$G$2:$Q$667,3,FALSE)</f>
        <v>#N/A</v>
      </c>
      <c r="AA285" t="e">
        <f>VLOOKUP(W285,'MATRIZ 2026'!$G$2:$Q$667,3,FALSE)</f>
        <v>#N/A</v>
      </c>
      <c r="AB285" t="e">
        <f>VLOOKUP(B285,'MATRIZ 2026'!$G$2:$Q$667,28,FALSE)</f>
        <v>#N/A</v>
      </c>
      <c r="AC285" t="e">
        <f>VLOOKUP(B285,'MATRIZ 2026'!$G$2:$Q$667,27,FALSE)</f>
        <v>#N/A</v>
      </c>
      <c r="AD285" t="e">
        <f>VLOOKUP(B285,'MATRIZ 2026'!$G$2:$Q$667,29,FALSE)</f>
        <v>#N/A</v>
      </c>
      <c r="AE285" t="e">
        <f>VLOOKUP(B285,'MATRIZ 2026'!$G$2:$Q$667,96,FALSE)</f>
        <v>#N/A</v>
      </c>
      <c r="AF285" t="e">
        <f>VLOOKUP(B285,'MATRIZ 2026'!$G$2:$Q$667,30,FALSE)</f>
        <v>#N/A</v>
      </c>
      <c r="AG285" t="str">
        <f>VLOOKUP(B285,'cuentas bancarias'!$A$2:$E$201,3,FALSE)</f>
        <v>BANCOLOMBIA</v>
      </c>
      <c r="AH285" t="str">
        <f>VLOOKUP(B285,'cuentas bancarias'!$A$2:$E$201,4,FALSE)</f>
        <v>AHORROS</v>
      </c>
      <c r="AI285">
        <f>VLOOKUP(B285,'cuentas bancarias'!$A$2:$E$201,5,FALSE)</f>
        <v>35935549858</v>
      </c>
      <c r="AJ285" t="e">
        <f>VLOOKUP(B285,'MATRIZ 2026'!$G$2:$Q$667,25,FALSE)</f>
        <v>#N/A</v>
      </c>
      <c r="AL285" t="e">
        <f>VLOOKUP(AH285,'MATRIZ 2026'!$G$2:$Q$667,3,FALSE)</f>
        <v>#N/A</v>
      </c>
      <c r="AM285" t="e">
        <f>VLOOKUP(AI285,'MATRIZ 2026'!$G$2:$Q$667,3,FALSE)</f>
        <v>#N/A</v>
      </c>
      <c r="AN285" t="e">
        <f>VLOOKUP(AJ285,'MATRIZ 2026'!$G$2:$Q$667,3,FALSE)</f>
        <v>#N/A</v>
      </c>
      <c r="AO285" t="e">
        <f>VLOOKUP(AK285,'MATRIZ 2026'!$G$2:$Q$667,3,FALSE)</f>
        <v>#N/A</v>
      </c>
      <c r="AP285" t="e">
        <f>VLOOKUP(AL285,'MATRIZ 2026'!$G$2:$Q$667,3,FALSE)</f>
        <v>#N/A</v>
      </c>
      <c r="AQ285" t="e">
        <f>VLOOKUP(AM285,'MATRIZ 2026'!$G$2:$Q$667,3,FALSE)</f>
        <v>#N/A</v>
      </c>
    </row>
    <row r="286" spans="1:43">
      <c r="A286" s="23" t="s">
        <v>3801</v>
      </c>
      <c r="B286" s="21" t="s">
        <v>3476</v>
      </c>
      <c r="C286" t="e">
        <v>#REF!</v>
      </c>
      <c r="D286" t="str">
        <f t="shared" si="2"/>
        <v>288-2026</v>
      </c>
      <c r="E286" t="e">
        <f>VLOOKUP(D286,'MATRIZ 2026'!$G$2:$Q$667,14,FALSE)</f>
        <v>#N/A</v>
      </c>
      <c r="F286" t="e">
        <f>VLOOKUP(B286,'MATRIZ 2026'!$G$2:$Q$667,3,FALSE)</f>
        <v>#N/A</v>
      </c>
      <c r="G286" t="e">
        <f>VLOOKUP(B286,'MATRIZ 2026'!$G$2:$Q$667,22,FALSE)</f>
        <v>#N/A</v>
      </c>
      <c r="I286" t="e">
        <f>VLOOKUP(B286,'MATRIZ 2026'!$G$2:$Q$667,84,FALSE)</f>
        <v>#N/A</v>
      </c>
      <c r="J286" t="e">
        <f>VLOOKUP(B286,'MATRIZ 2026'!$G$2:$Q$667,49,FALSE)</f>
        <v>#N/A</v>
      </c>
      <c r="K286" t="e">
        <f>VLOOKUP(B286,'MATRIZ 2026'!$G$2:$Q$667,50,FALSE)</f>
        <v>#N/A</v>
      </c>
      <c r="L286" s="48" t="e">
        <f>VLOOKUP(B286,'MATRIZ 2026'!$G$2:$Q$667,45,FALSE)</f>
        <v>#N/A</v>
      </c>
      <c r="M286" s="48" t="e">
        <f>VLOOKUP(B286,'MATRIZ 2026'!$G$2:$Q$667,46,FALSE)</f>
        <v>#N/A</v>
      </c>
      <c r="N286" t="e">
        <f>VLOOKUP(B286,'MATRIZ 2026'!$G$2:$Q$667,16,FALSE)</f>
        <v>#N/A</v>
      </c>
      <c r="O286" t="e">
        <f>VLOOKUP(B286,'MATRIZ 2026'!$G$2:$Q$667,93,FALSE)</f>
        <v>#N/A</v>
      </c>
      <c r="P286" t="e">
        <f>VLOOKUP(D286,'MATRIZ 2026'!$G$2:$Q$667,31,FALSE)</f>
        <v>#N/A</v>
      </c>
      <c r="Q286" t="e">
        <f>VLOOKUP(M286,'MATRIZ 2026'!$G$2:$Q$667,3,FALSE)</f>
        <v>#N/A</v>
      </c>
      <c r="R286" t="e">
        <f>VLOOKUP(B286,'MATRIZ 2026'!$G$2:$Q$667,32,FALSE)</f>
        <v>#N/A</v>
      </c>
      <c r="S286" t="e">
        <f>VLOOKUP(O286,'MATRIZ 2026'!$G$2:$Q$667,3,FALSE)</f>
        <v>#N/A</v>
      </c>
      <c r="T286" t="e">
        <f>VLOOKUP(B286,'MATRIZ 2026'!$G$2:$Q$667,95,FALSE)</f>
        <v>#N/A</v>
      </c>
      <c r="U286">
        <f>VLOOKUP(B286,Hoja3!A285:B947,2,FALSE)</f>
        <v>146631</v>
      </c>
      <c r="V286" t="e">
        <f>VLOOKUP(B286,'MATRIZ 2026'!$G$2:$Q$667,40,FALSE)</f>
        <v>#N/A</v>
      </c>
      <c r="W286" t="e">
        <f>VLOOKUP(S286,'MATRIZ 2026'!$G$2:$Q$667,3,FALSE)</f>
        <v>#N/A</v>
      </c>
      <c r="X286" t="e">
        <f>VLOOKUP(T286,'MATRIZ 2026'!$G$2:$Q$667,3,FALSE)</f>
        <v>#N/A</v>
      </c>
      <c r="Y286" t="e">
        <f>VLOOKUP(U286,'MATRIZ 2026'!$G$2:$Q$667,3,FALSE)</f>
        <v>#N/A</v>
      </c>
      <c r="Z286" t="e">
        <f>VLOOKUP(V286,'MATRIZ 2026'!$G$2:$Q$667,3,FALSE)</f>
        <v>#N/A</v>
      </c>
      <c r="AA286" t="e">
        <f>VLOOKUP(W286,'MATRIZ 2026'!$G$2:$Q$667,3,FALSE)</f>
        <v>#N/A</v>
      </c>
      <c r="AB286" t="e">
        <f>VLOOKUP(B286,'MATRIZ 2026'!$G$2:$Q$667,28,FALSE)</f>
        <v>#N/A</v>
      </c>
      <c r="AC286" t="e">
        <f>VLOOKUP(B286,'MATRIZ 2026'!$G$2:$Q$667,27,FALSE)</f>
        <v>#N/A</v>
      </c>
      <c r="AD286" t="e">
        <f>VLOOKUP(B286,'MATRIZ 2026'!$G$2:$Q$667,29,FALSE)</f>
        <v>#N/A</v>
      </c>
      <c r="AE286" t="e">
        <f>VLOOKUP(B286,'MATRIZ 2026'!$G$2:$Q$667,96,FALSE)</f>
        <v>#N/A</v>
      </c>
      <c r="AF286" t="e">
        <f>VLOOKUP(B286,'MATRIZ 2026'!$G$2:$Q$667,30,FALSE)</f>
        <v>#N/A</v>
      </c>
      <c r="AG286" t="str">
        <f>VLOOKUP(B286,'cuentas bancarias'!$A$2:$E$201,3,FALSE)</f>
        <v>BOGOTÁ</v>
      </c>
      <c r="AH286" t="str">
        <f>VLOOKUP(B286,'cuentas bancarias'!$A$2:$E$201,4,FALSE)</f>
        <v>AHORROS</v>
      </c>
      <c r="AI286">
        <f>VLOOKUP(B286,'cuentas bancarias'!$A$2:$E$201,5,FALSE)</f>
        <v>205353816</v>
      </c>
      <c r="AJ286" t="e">
        <f>VLOOKUP(B286,'MATRIZ 2026'!$G$2:$Q$667,25,FALSE)</f>
        <v>#N/A</v>
      </c>
      <c r="AL286" t="e">
        <f>VLOOKUP(AH286,'MATRIZ 2026'!$G$2:$Q$667,3,FALSE)</f>
        <v>#N/A</v>
      </c>
      <c r="AM286" t="e">
        <f>VLOOKUP(AI286,'MATRIZ 2026'!$G$2:$Q$667,3,FALSE)</f>
        <v>#N/A</v>
      </c>
      <c r="AN286" t="e">
        <f>VLOOKUP(AJ286,'MATRIZ 2026'!$G$2:$Q$667,3,FALSE)</f>
        <v>#N/A</v>
      </c>
      <c r="AO286" t="e">
        <f>VLOOKUP(AK286,'MATRIZ 2026'!$G$2:$Q$667,3,FALSE)</f>
        <v>#N/A</v>
      </c>
      <c r="AP286" t="e">
        <f>VLOOKUP(AL286,'MATRIZ 2026'!$G$2:$Q$667,3,FALSE)</f>
        <v>#N/A</v>
      </c>
      <c r="AQ286" t="e">
        <f>VLOOKUP(AM286,'MATRIZ 2026'!$G$2:$Q$667,3,FALSE)</f>
        <v>#N/A</v>
      </c>
    </row>
    <row r="287" spans="1:43">
      <c r="A287" s="24" t="s">
        <v>3809</v>
      </c>
      <c r="B287" s="19" t="s">
        <v>3486</v>
      </c>
      <c r="C287" t="e">
        <v>#REF!</v>
      </c>
      <c r="D287" t="str">
        <f t="shared" si="2"/>
        <v>289-2026</v>
      </c>
      <c r="E287" t="e">
        <f>VLOOKUP(D287,'MATRIZ 2026'!$G$2:$Q$667,14,FALSE)</f>
        <v>#N/A</v>
      </c>
      <c r="F287" t="e">
        <f>VLOOKUP(B287,'MATRIZ 2026'!$G$2:$Q$667,3,FALSE)</f>
        <v>#N/A</v>
      </c>
      <c r="G287" t="e">
        <f>VLOOKUP(B287,'MATRIZ 2026'!$G$2:$Q$667,22,FALSE)</f>
        <v>#N/A</v>
      </c>
      <c r="I287" t="e">
        <f>VLOOKUP(B287,'MATRIZ 2026'!$G$2:$Q$667,84,FALSE)</f>
        <v>#N/A</v>
      </c>
      <c r="J287" t="e">
        <f>VLOOKUP(B287,'MATRIZ 2026'!$G$2:$Q$667,49,FALSE)</f>
        <v>#N/A</v>
      </c>
      <c r="K287" t="e">
        <f>VLOOKUP(B287,'MATRIZ 2026'!$G$2:$Q$667,50,FALSE)</f>
        <v>#N/A</v>
      </c>
      <c r="L287" s="48" t="e">
        <f>VLOOKUP(B287,'MATRIZ 2026'!$G$2:$Q$667,45,FALSE)</f>
        <v>#N/A</v>
      </c>
      <c r="M287" s="48" t="e">
        <f>VLOOKUP(B287,'MATRIZ 2026'!$G$2:$Q$667,46,FALSE)</f>
        <v>#N/A</v>
      </c>
      <c r="N287" t="e">
        <f>VLOOKUP(B287,'MATRIZ 2026'!$G$2:$Q$667,16,FALSE)</f>
        <v>#N/A</v>
      </c>
      <c r="O287" t="e">
        <f>VLOOKUP(B287,'MATRIZ 2026'!$G$2:$Q$667,93,FALSE)</f>
        <v>#N/A</v>
      </c>
      <c r="P287" t="e">
        <f>VLOOKUP(D287,'MATRIZ 2026'!$G$2:$Q$667,31,FALSE)</f>
        <v>#N/A</v>
      </c>
      <c r="Q287" t="e">
        <f>VLOOKUP(M287,'MATRIZ 2026'!$G$2:$Q$667,3,FALSE)</f>
        <v>#N/A</v>
      </c>
      <c r="R287" t="e">
        <f>VLOOKUP(B287,'MATRIZ 2026'!$G$2:$Q$667,32,FALSE)</f>
        <v>#N/A</v>
      </c>
      <c r="S287" t="e">
        <f>VLOOKUP(O287,'MATRIZ 2026'!$G$2:$Q$667,3,FALSE)</f>
        <v>#N/A</v>
      </c>
      <c r="T287" t="e">
        <f>VLOOKUP(B287,'MATRIZ 2026'!$G$2:$Q$667,95,FALSE)</f>
        <v>#N/A</v>
      </c>
      <c r="U287">
        <f>VLOOKUP(B287,Hoja3!A286:B948,2,FALSE)</f>
        <v>146631</v>
      </c>
      <c r="V287" t="e">
        <f>VLOOKUP(B287,'MATRIZ 2026'!$G$2:$Q$667,40,FALSE)</f>
        <v>#N/A</v>
      </c>
      <c r="W287" t="e">
        <f>VLOOKUP(S287,'MATRIZ 2026'!$G$2:$Q$667,3,FALSE)</f>
        <v>#N/A</v>
      </c>
      <c r="X287" t="e">
        <f>VLOOKUP(T287,'MATRIZ 2026'!$G$2:$Q$667,3,FALSE)</f>
        <v>#N/A</v>
      </c>
      <c r="Y287" t="e">
        <f>VLOOKUP(U287,'MATRIZ 2026'!$G$2:$Q$667,3,FALSE)</f>
        <v>#N/A</v>
      </c>
      <c r="Z287" t="e">
        <f>VLOOKUP(V287,'MATRIZ 2026'!$G$2:$Q$667,3,FALSE)</f>
        <v>#N/A</v>
      </c>
      <c r="AA287" t="e">
        <f>VLOOKUP(W287,'MATRIZ 2026'!$G$2:$Q$667,3,FALSE)</f>
        <v>#N/A</v>
      </c>
      <c r="AB287" t="e">
        <f>VLOOKUP(B287,'MATRIZ 2026'!$G$2:$Q$667,28,FALSE)</f>
        <v>#N/A</v>
      </c>
      <c r="AC287" t="e">
        <f>VLOOKUP(B287,'MATRIZ 2026'!$G$2:$Q$667,27,FALSE)</f>
        <v>#N/A</v>
      </c>
      <c r="AD287" t="e">
        <f>VLOOKUP(B287,'MATRIZ 2026'!$G$2:$Q$667,29,FALSE)</f>
        <v>#N/A</v>
      </c>
      <c r="AE287" t="e">
        <f>VLOOKUP(B287,'MATRIZ 2026'!$G$2:$Q$667,96,FALSE)</f>
        <v>#N/A</v>
      </c>
      <c r="AF287" t="e">
        <f>VLOOKUP(B287,'MATRIZ 2026'!$G$2:$Q$667,30,FALSE)</f>
        <v>#N/A</v>
      </c>
      <c r="AG287" t="str">
        <f>VLOOKUP(B287,'cuentas bancarias'!$A$2:$E$201,3,FALSE)</f>
        <v>BANCOLOMBIA</v>
      </c>
      <c r="AH287" t="str">
        <f>VLOOKUP(B287,'cuentas bancarias'!$A$2:$E$201,4,FALSE)</f>
        <v>AHORROS</v>
      </c>
      <c r="AI287">
        <f>VLOOKUP(B287,'cuentas bancarias'!$A$2:$E$201,5,FALSE)</f>
        <v>62490141265</v>
      </c>
      <c r="AJ287" t="e">
        <f>VLOOKUP(B287,'MATRIZ 2026'!$G$2:$Q$667,25,FALSE)</f>
        <v>#N/A</v>
      </c>
      <c r="AL287" t="e">
        <f>VLOOKUP(AH287,'MATRIZ 2026'!$G$2:$Q$667,3,FALSE)</f>
        <v>#N/A</v>
      </c>
      <c r="AM287" t="e">
        <f>VLOOKUP(AI287,'MATRIZ 2026'!$G$2:$Q$667,3,FALSE)</f>
        <v>#N/A</v>
      </c>
      <c r="AN287" t="e">
        <f>VLOOKUP(AJ287,'MATRIZ 2026'!$G$2:$Q$667,3,FALSE)</f>
        <v>#N/A</v>
      </c>
      <c r="AO287" t="e">
        <f>VLOOKUP(AK287,'MATRIZ 2026'!$G$2:$Q$667,3,FALSE)</f>
        <v>#N/A</v>
      </c>
      <c r="AP287" t="e">
        <f>VLOOKUP(AL287,'MATRIZ 2026'!$G$2:$Q$667,3,FALSE)</f>
        <v>#N/A</v>
      </c>
      <c r="AQ287" t="e">
        <f>VLOOKUP(AM287,'MATRIZ 2026'!$G$2:$Q$667,3,FALSE)</f>
        <v>#N/A</v>
      </c>
    </row>
    <row r="288" spans="1:43" hidden="1">
      <c r="A288" s="23" t="s">
        <v>3818</v>
      </c>
      <c r="B288" s="21" t="s">
        <v>3495</v>
      </c>
      <c r="C288" t="e">
        <v>#REF!</v>
      </c>
      <c r="L288" s="48"/>
    </row>
    <row r="289" spans="1:43" hidden="1">
      <c r="A289" s="24" t="s">
        <v>3827</v>
      </c>
      <c r="B289" s="19" t="s">
        <v>3508</v>
      </c>
      <c r="C289" t="e">
        <v>#REF!</v>
      </c>
      <c r="L289" s="48"/>
    </row>
    <row r="290" spans="1:43" hidden="1">
      <c r="A290" s="23" t="s">
        <v>3838</v>
      </c>
      <c r="B290" s="21" t="s">
        <v>3516</v>
      </c>
      <c r="C290" t="e">
        <v>#REF!</v>
      </c>
      <c r="L290" s="48"/>
    </row>
    <row r="291" spans="1:43">
      <c r="A291" s="24" t="s">
        <v>3849</v>
      </c>
      <c r="B291" s="19" t="s">
        <v>3524</v>
      </c>
      <c r="C291" t="e">
        <v>#REF!</v>
      </c>
      <c r="D291" t="str">
        <f>B291</f>
        <v>293-2026</v>
      </c>
      <c r="E291" t="e">
        <f>VLOOKUP(D291,'MATRIZ 2026'!$G$2:$Q$667,14,FALSE)</f>
        <v>#N/A</v>
      </c>
      <c r="F291" t="e">
        <f>VLOOKUP(B291,'MATRIZ 2026'!$G$2:$Q$667,3,FALSE)</f>
        <v>#N/A</v>
      </c>
      <c r="G291" t="e">
        <f>VLOOKUP(B291,'MATRIZ 2026'!$G$2:$Q$667,22,FALSE)</f>
        <v>#N/A</v>
      </c>
      <c r="I291" t="e">
        <f>VLOOKUP(B291,'MATRIZ 2026'!$G$2:$Q$667,84,FALSE)</f>
        <v>#N/A</v>
      </c>
      <c r="J291" t="e">
        <f>VLOOKUP(B291,'MATRIZ 2026'!$G$2:$Q$667,49,FALSE)</f>
        <v>#N/A</v>
      </c>
      <c r="K291" t="e">
        <f>VLOOKUP(B291,'MATRIZ 2026'!$G$2:$Q$667,50,FALSE)</f>
        <v>#N/A</v>
      </c>
      <c r="L291" s="48" t="e">
        <f>VLOOKUP(B291,'MATRIZ 2026'!$G$2:$Q$667,45,FALSE)</f>
        <v>#N/A</v>
      </c>
      <c r="M291" s="48" t="e">
        <f>VLOOKUP(B291,'MATRIZ 2026'!$G$2:$Q$667,46,FALSE)</f>
        <v>#N/A</v>
      </c>
      <c r="N291" t="e">
        <f>VLOOKUP(B291,'MATRIZ 2026'!$G$2:$Q$667,16,FALSE)</f>
        <v>#N/A</v>
      </c>
      <c r="O291" t="e">
        <f>VLOOKUP(B291,'MATRIZ 2026'!$G$2:$Q$667,93,FALSE)</f>
        <v>#N/A</v>
      </c>
      <c r="P291" t="e">
        <f>VLOOKUP(D291,'MATRIZ 2026'!$G$2:$Q$667,31,FALSE)</f>
        <v>#N/A</v>
      </c>
      <c r="Q291" t="e">
        <f>VLOOKUP(M291,'MATRIZ 2026'!$G$2:$Q$667,3,FALSE)</f>
        <v>#N/A</v>
      </c>
      <c r="R291" t="e">
        <f>VLOOKUP(B291,'MATRIZ 2026'!$G$2:$Q$667,32,FALSE)</f>
        <v>#N/A</v>
      </c>
      <c r="S291" t="e">
        <f>VLOOKUP(O291,'MATRIZ 2026'!$G$2:$Q$667,3,FALSE)</f>
        <v>#N/A</v>
      </c>
      <c r="T291" t="e">
        <f>VLOOKUP(B291,'MATRIZ 2026'!$G$2:$Q$667,95,FALSE)</f>
        <v>#N/A</v>
      </c>
      <c r="U291">
        <f>VLOOKUP(B291,Hoja3!A290:B952,2,FALSE)</f>
        <v>146670</v>
      </c>
      <c r="V291" t="e">
        <f>VLOOKUP(B291,'MATRIZ 2026'!$G$2:$Q$667,40,FALSE)</f>
        <v>#N/A</v>
      </c>
      <c r="W291" t="e">
        <f>VLOOKUP(S291,'MATRIZ 2026'!$G$2:$Q$667,3,FALSE)</f>
        <v>#N/A</v>
      </c>
      <c r="X291" t="e">
        <f>VLOOKUP(T291,'MATRIZ 2026'!$G$2:$Q$667,3,FALSE)</f>
        <v>#N/A</v>
      </c>
      <c r="Y291" t="e">
        <f>VLOOKUP(U291,'MATRIZ 2026'!$G$2:$Q$667,3,FALSE)</f>
        <v>#N/A</v>
      </c>
      <c r="Z291" t="e">
        <f>VLOOKUP(V291,'MATRIZ 2026'!$G$2:$Q$667,3,FALSE)</f>
        <v>#N/A</v>
      </c>
      <c r="AA291" t="e">
        <f>VLOOKUP(W291,'MATRIZ 2026'!$G$2:$Q$667,3,FALSE)</f>
        <v>#N/A</v>
      </c>
      <c r="AB291" t="e">
        <f>VLOOKUP(B291,'MATRIZ 2026'!$G$2:$Q$667,28,FALSE)</f>
        <v>#N/A</v>
      </c>
      <c r="AC291" t="e">
        <f>VLOOKUP(B291,'MATRIZ 2026'!$G$2:$Q$667,27,FALSE)</f>
        <v>#N/A</v>
      </c>
      <c r="AD291" t="e">
        <f>VLOOKUP(B291,'MATRIZ 2026'!$G$2:$Q$667,29,FALSE)</f>
        <v>#N/A</v>
      </c>
      <c r="AE291" t="e">
        <f>VLOOKUP(B291,'MATRIZ 2026'!$G$2:$Q$667,96,FALSE)</f>
        <v>#N/A</v>
      </c>
      <c r="AF291" t="e">
        <f>VLOOKUP(B291,'MATRIZ 2026'!$G$2:$Q$667,30,FALSE)</f>
        <v>#N/A</v>
      </c>
      <c r="AG291" t="str">
        <f>VLOOKUP(B291,'cuentas bancarias'!$A$2:$E$201,3,FALSE)</f>
        <v>FALABELLA</v>
      </c>
      <c r="AH291" t="str">
        <f>VLOOKUP(B291,'cuentas bancarias'!$A$2:$E$201,4,FALSE)</f>
        <v>AHORROS</v>
      </c>
      <c r="AI291">
        <f>VLOOKUP(B291,'cuentas bancarias'!$A$2:$E$201,5,FALSE)</f>
        <v>111140426116</v>
      </c>
      <c r="AJ291" t="e">
        <f>VLOOKUP(B291,'MATRIZ 2026'!$G$2:$Q$667,25,FALSE)</f>
        <v>#N/A</v>
      </c>
      <c r="AL291" t="e">
        <f>VLOOKUP(AH291,'MATRIZ 2026'!$G$2:$Q$667,3,FALSE)</f>
        <v>#N/A</v>
      </c>
      <c r="AM291" t="e">
        <f>VLOOKUP(AI291,'MATRIZ 2026'!$G$2:$Q$667,3,FALSE)</f>
        <v>#N/A</v>
      </c>
      <c r="AN291" t="e">
        <f>VLOOKUP(AJ291,'MATRIZ 2026'!$G$2:$Q$667,3,FALSE)</f>
        <v>#N/A</v>
      </c>
      <c r="AO291" t="e">
        <f>VLOOKUP(AK291,'MATRIZ 2026'!$G$2:$Q$667,3,FALSE)</f>
        <v>#N/A</v>
      </c>
      <c r="AP291" t="e">
        <f>VLOOKUP(AL291,'MATRIZ 2026'!$G$2:$Q$667,3,FALSE)</f>
        <v>#N/A</v>
      </c>
      <c r="AQ291" t="e">
        <f>VLOOKUP(AM291,'MATRIZ 2026'!$G$2:$Q$667,3,FALSE)</f>
        <v>#N/A</v>
      </c>
    </row>
    <row r="292" spans="1:43" hidden="1">
      <c r="A292" s="23" t="s">
        <v>3858</v>
      </c>
      <c r="B292" s="21" t="s">
        <v>3533</v>
      </c>
      <c r="C292" t="e">
        <v>#REF!</v>
      </c>
      <c r="L292" s="48"/>
    </row>
    <row r="293" spans="1:43" hidden="1">
      <c r="A293" s="24" t="s">
        <v>3870</v>
      </c>
      <c r="B293" s="19" t="s">
        <v>3541</v>
      </c>
      <c r="C293" t="e">
        <v>#REF!</v>
      </c>
      <c r="L293" s="48"/>
    </row>
    <row r="294" spans="1:43" hidden="1">
      <c r="A294" s="23" t="s">
        <v>3879</v>
      </c>
      <c r="B294" s="21" t="s">
        <v>3549</v>
      </c>
      <c r="C294" t="e">
        <v>#REF!</v>
      </c>
      <c r="L294" s="48"/>
    </row>
    <row r="295" spans="1:43" hidden="1">
      <c r="A295" s="25" t="s">
        <v>3887</v>
      </c>
      <c r="B295" s="19" t="s">
        <v>3557</v>
      </c>
      <c r="C295" t="e">
        <v>#REF!</v>
      </c>
      <c r="L295" s="48"/>
    </row>
    <row r="296" spans="1:43" hidden="1">
      <c r="A296" s="23" t="s">
        <v>3896</v>
      </c>
      <c r="B296" s="21" t="s">
        <v>3565</v>
      </c>
      <c r="C296" t="e">
        <v>#REF!</v>
      </c>
      <c r="L296" s="48"/>
    </row>
    <row r="297" spans="1:43" hidden="1">
      <c r="A297" s="24" t="s">
        <v>3904</v>
      </c>
      <c r="B297" s="19" t="s">
        <v>3574</v>
      </c>
      <c r="C297" t="e">
        <v>#REF!</v>
      </c>
      <c r="L297" s="48"/>
    </row>
    <row r="298" spans="1:43" hidden="1">
      <c r="A298" s="26" t="s">
        <v>3914</v>
      </c>
      <c r="B298" s="21" t="s">
        <v>3583</v>
      </c>
      <c r="C298" t="e">
        <v>#REF!</v>
      </c>
      <c r="L298" s="48"/>
    </row>
    <row r="299" spans="1:43" hidden="1">
      <c r="A299" s="24" t="s">
        <v>3922</v>
      </c>
      <c r="B299" s="19" t="s">
        <v>3592</v>
      </c>
      <c r="C299" t="e">
        <v>#REF!</v>
      </c>
      <c r="L299" s="48"/>
    </row>
    <row r="300" spans="1:43">
      <c r="A300" s="26" t="s">
        <v>3930</v>
      </c>
      <c r="B300" s="21" t="s">
        <v>3603</v>
      </c>
      <c r="C300" t="e">
        <v>#REF!</v>
      </c>
      <c r="D300" t="str">
        <f t="shared" ref="D300:D303" si="3">B300</f>
        <v>302-2026</v>
      </c>
      <c r="E300" t="e">
        <f>VLOOKUP(D300,'MATRIZ 2026'!$G$2:$Q$667,14,FALSE)</f>
        <v>#N/A</v>
      </c>
      <c r="F300" t="e">
        <f>VLOOKUP(B300,'MATRIZ 2026'!$G$2:$Q$667,3,FALSE)</f>
        <v>#N/A</v>
      </c>
      <c r="G300" t="e">
        <f>VLOOKUP(B300,'MATRIZ 2026'!$G$2:$Q$667,22,FALSE)</f>
        <v>#N/A</v>
      </c>
      <c r="I300" t="e">
        <f>VLOOKUP(B300,'MATRIZ 2026'!$G$2:$Q$667,84,FALSE)</f>
        <v>#N/A</v>
      </c>
      <c r="J300" t="e">
        <f>VLOOKUP(B300,'MATRIZ 2026'!$G$2:$Q$667,49,FALSE)</f>
        <v>#N/A</v>
      </c>
      <c r="K300" t="e">
        <f>VLOOKUP(B300,'MATRIZ 2026'!$G$2:$Q$667,50,FALSE)</f>
        <v>#N/A</v>
      </c>
      <c r="L300" s="48" t="e">
        <f>VLOOKUP(B300,'MATRIZ 2026'!$G$2:$Q$667,45,FALSE)</f>
        <v>#N/A</v>
      </c>
      <c r="M300" s="48" t="e">
        <f>VLOOKUP(B300,'MATRIZ 2026'!$G$2:$Q$667,46,FALSE)</f>
        <v>#N/A</v>
      </c>
      <c r="N300" t="e">
        <f>VLOOKUP(B300,'MATRIZ 2026'!$G$2:$Q$667,16,FALSE)</f>
        <v>#N/A</v>
      </c>
      <c r="O300" t="e">
        <f>VLOOKUP(B300,'MATRIZ 2026'!$G$2:$Q$667,93,FALSE)</f>
        <v>#N/A</v>
      </c>
      <c r="P300" t="e">
        <f>VLOOKUP(D300,'MATRIZ 2026'!$G$2:$Q$667,31,FALSE)</f>
        <v>#N/A</v>
      </c>
      <c r="Q300" t="e">
        <f>VLOOKUP(M300,'MATRIZ 2026'!$G$2:$Q$667,3,FALSE)</f>
        <v>#N/A</v>
      </c>
      <c r="R300" t="e">
        <f>VLOOKUP(B300,'MATRIZ 2026'!$G$2:$Q$667,32,FALSE)</f>
        <v>#N/A</v>
      </c>
      <c r="S300" t="e">
        <f>VLOOKUP(O300,'MATRIZ 2026'!$G$2:$Q$667,3,FALSE)</f>
        <v>#N/A</v>
      </c>
      <c r="T300" t="e">
        <f>VLOOKUP(B300,'MATRIZ 2026'!$G$2:$Q$667,95,FALSE)</f>
        <v>#N/A</v>
      </c>
      <c r="U300">
        <f>VLOOKUP(B300,Hoja3!A299:B961,2,FALSE)</f>
        <v>146679</v>
      </c>
      <c r="V300" t="e">
        <f>VLOOKUP(B300,'MATRIZ 2026'!$G$2:$Q$667,40,FALSE)</f>
        <v>#N/A</v>
      </c>
      <c r="W300" t="e">
        <f>VLOOKUP(S300,'MATRIZ 2026'!$G$2:$Q$667,3,FALSE)</f>
        <v>#N/A</v>
      </c>
      <c r="X300" t="e">
        <f>VLOOKUP(T300,'MATRIZ 2026'!$G$2:$Q$667,3,FALSE)</f>
        <v>#N/A</v>
      </c>
      <c r="Y300" t="e">
        <f>VLOOKUP(U300,'MATRIZ 2026'!$G$2:$Q$667,3,FALSE)</f>
        <v>#N/A</v>
      </c>
      <c r="Z300" t="e">
        <f>VLOOKUP(V300,'MATRIZ 2026'!$G$2:$Q$667,3,FALSE)</f>
        <v>#N/A</v>
      </c>
      <c r="AA300" t="e">
        <f>VLOOKUP(W300,'MATRIZ 2026'!$G$2:$Q$667,3,FALSE)</f>
        <v>#N/A</v>
      </c>
      <c r="AB300" t="e">
        <f>VLOOKUP(B300,'MATRIZ 2026'!$G$2:$Q$667,28,FALSE)</f>
        <v>#N/A</v>
      </c>
      <c r="AC300" t="e">
        <f>VLOOKUP(B300,'MATRIZ 2026'!$G$2:$Q$667,27,FALSE)</f>
        <v>#N/A</v>
      </c>
      <c r="AD300" t="e">
        <f>VLOOKUP(B300,'MATRIZ 2026'!$G$2:$Q$667,29,FALSE)</f>
        <v>#N/A</v>
      </c>
      <c r="AE300" t="e">
        <f>VLOOKUP(B300,'MATRIZ 2026'!$G$2:$Q$667,96,FALSE)</f>
        <v>#N/A</v>
      </c>
      <c r="AF300" t="e">
        <f>VLOOKUP(B300,'MATRIZ 2026'!$G$2:$Q$667,30,FALSE)</f>
        <v>#N/A</v>
      </c>
      <c r="AG300" t="str">
        <f>VLOOKUP(B300,'cuentas bancarias'!$A$2:$E$201,3,FALSE)</f>
        <v>DAVIVIENDA</v>
      </c>
      <c r="AH300" t="str">
        <f>VLOOKUP(B300,'cuentas bancarias'!$A$2:$E$201,4,FALSE)</f>
        <v>AHORROS</v>
      </c>
      <c r="AI300">
        <f>VLOOKUP(B300,'cuentas bancarias'!$A$2:$E$201,5,FALSE)</f>
        <v>550451800277357</v>
      </c>
      <c r="AJ300" t="e">
        <f>VLOOKUP(B300,'MATRIZ 2026'!$G$2:$Q$667,25,FALSE)</f>
        <v>#N/A</v>
      </c>
      <c r="AL300" t="e">
        <f>VLOOKUP(AH300,'MATRIZ 2026'!$G$2:$Q$667,3,FALSE)</f>
        <v>#N/A</v>
      </c>
      <c r="AM300" t="e">
        <f>VLOOKUP(AI300,'MATRIZ 2026'!$G$2:$Q$667,3,FALSE)</f>
        <v>#N/A</v>
      </c>
      <c r="AN300" t="e">
        <f>VLOOKUP(AJ300,'MATRIZ 2026'!$G$2:$Q$667,3,FALSE)</f>
        <v>#N/A</v>
      </c>
      <c r="AO300" t="e">
        <f>VLOOKUP(AK300,'MATRIZ 2026'!$G$2:$Q$667,3,FALSE)</f>
        <v>#N/A</v>
      </c>
      <c r="AP300" t="e">
        <f>VLOOKUP(AL300,'MATRIZ 2026'!$G$2:$Q$667,3,FALSE)</f>
        <v>#N/A</v>
      </c>
      <c r="AQ300" t="e">
        <f>VLOOKUP(AM300,'MATRIZ 2026'!$G$2:$Q$667,3,FALSE)</f>
        <v>#N/A</v>
      </c>
    </row>
    <row r="301" spans="1:43">
      <c r="A301" s="24" t="s">
        <v>3938</v>
      </c>
      <c r="B301" s="19" t="s">
        <v>3617</v>
      </c>
      <c r="C301" t="e">
        <v>#REF!</v>
      </c>
      <c r="D301" t="str">
        <f t="shared" si="3"/>
        <v>303-2026</v>
      </c>
      <c r="E301" t="e">
        <f>VLOOKUP(D301,'MATRIZ 2026'!$G$2:$Q$667,14,FALSE)</f>
        <v>#N/A</v>
      </c>
      <c r="F301" t="e">
        <f>VLOOKUP(B301,'MATRIZ 2026'!$G$2:$Q$667,3,FALSE)</f>
        <v>#N/A</v>
      </c>
      <c r="G301" t="e">
        <f>VLOOKUP(B301,'MATRIZ 2026'!$G$2:$Q$667,22,FALSE)</f>
        <v>#N/A</v>
      </c>
      <c r="I301" t="e">
        <f>VLOOKUP(B301,'MATRIZ 2026'!$G$2:$Q$667,84,FALSE)</f>
        <v>#N/A</v>
      </c>
      <c r="J301" t="e">
        <f>VLOOKUP(B301,'MATRIZ 2026'!$G$2:$Q$667,49,FALSE)</f>
        <v>#N/A</v>
      </c>
      <c r="K301" t="e">
        <f>VLOOKUP(B301,'MATRIZ 2026'!$G$2:$Q$667,50,FALSE)</f>
        <v>#N/A</v>
      </c>
      <c r="L301" s="48" t="e">
        <f>VLOOKUP(B301,'MATRIZ 2026'!$G$2:$Q$667,45,FALSE)</f>
        <v>#N/A</v>
      </c>
      <c r="M301" s="48" t="e">
        <f>VLOOKUP(B301,'MATRIZ 2026'!$G$2:$Q$667,46,FALSE)</f>
        <v>#N/A</v>
      </c>
      <c r="N301" t="e">
        <f>VLOOKUP(B301,'MATRIZ 2026'!$G$2:$Q$667,16,FALSE)</f>
        <v>#N/A</v>
      </c>
      <c r="O301" t="e">
        <f>VLOOKUP(B301,'MATRIZ 2026'!$G$2:$Q$667,93,FALSE)</f>
        <v>#N/A</v>
      </c>
      <c r="P301" t="e">
        <f>VLOOKUP(D301,'MATRIZ 2026'!$G$2:$Q$667,31,FALSE)</f>
        <v>#N/A</v>
      </c>
      <c r="Q301" t="e">
        <f>VLOOKUP(M301,'MATRIZ 2026'!$G$2:$Q$667,3,FALSE)</f>
        <v>#N/A</v>
      </c>
      <c r="R301" t="e">
        <f>VLOOKUP(B301,'MATRIZ 2026'!$G$2:$Q$667,32,FALSE)</f>
        <v>#N/A</v>
      </c>
      <c r="S301" t="e">
        <f>VLOOKUP(O301,'MATRIZ 2026'!$G$2:$Q$667,3,FALSE)</f>
        <v>#N/A</v>
      </c>
      <c r="T301" t="e">
        <f>VLOOKUP(B301,'MATRIZ 2026'!$G$2:$Q$667,95,FALSE)</f>
        <v>#N/A</v>
      </c>
      <c r="U301">
        <f>VLOOKUP(B301,Hoja3!A300:B962,2,FALSE)</f>
        <v>146679</v>
      </c>
      <c r="V301" t="e">
        <f>VLOOKUP(B301,'MATRIZ 2026'!$G$2:$Q$667,40,FALSE)</f>
        <v>#N/A</v>
      </c>
      <c r="W301" t="e">
        <f>VLOOKUP(S301,'MATRIZ 2026'!$G$2:$Q$667,3,FALSE)</f>
        <v>#N/A</v>
      </c>
      <c r="X301" t="e">
        <f>VLOOKUP(T301,'MATRIZ 2026'!$G$2:$Q$667,3,FALSE)</f>
        <v>#N/A</v>
      </c>
      <c r="Y301" t="e">
        <f>VLOOKUP(U301,'MATRIZ 2026'!$G$2:$Q$667,3,FALSE)</f>
        <v>#N/A</v>
      </c>
      <c r="Z301" t="e">
        <f>VLOOKUP(V301,'MATRIZ 2026'!$G$2:$Q$667,3,FALSE)</f>
        <v>#N/A</v>
      </c>
      <c r="AA301" t="e">
        <f>VLOOKUP(W301,'MATRIZ 2026'!$G$2:$Q$667,3,FALSE)</f>
        <v>#N/A</v>
      </c>
      <c r="AB301" t="e">
        <f>VLOOKUP(B301,'MATRIZ 2026'!$G$2:$Q$667,28,FALSE)</f>
        <v>#N/A</v>
      </c>
      <c r="AC301" t="e">
        <f>VLOOKUP(B301,'MATRIZ 2026'!$G$2:$Q$667,27,FALSE)</f>
        <v>#N/A</v>
      </c>
      <c r="AD301" t="e">
        <f>VLOOKUP(B301,'MATRIZ 2026'!$G$2:$Q$667,29,FALSE)</f>
        <v>#N/A</v>
      </c>
      <c r="AE301" t="e">
        <f>VLOOKUP(B301,'MATRIZ 2026'!$G$2:$Q$667,96,FALSE)</f>
        <v>#N/A</v>
      </c>
      <c r="AF301" t="e">
        <f>VLOOKUP(B301,'MATRIZ 2026'!$G$2:$Q$667,30,FALSE)</f>
        <v>#N/A</v>
      </c>
      <c r="AG301" t="str">
        <f>VLOOKUP(B301,'cuentas bancarias'!$A$2:$E$201,3,FALSE)</f>
        <v>CAJA SOCIAL</v>
      </c>
      <c r="AH301" t="str">
        <f>VLOOKUP(B301,'cuentas bancarias'!$A$2:$E$201,4,FALSE)</f>
        <v>AHORROS</v>
      </c>
      <c r="AI301">
        <f>VLOOKUP(B301,'cuentas bancarias'!$A$2:$E$201,5,FALSE)</f>
        <v>24152141682</v>
      </c>
      <c r="AJ301" t="e">
        <f>VLOOKUP(B301,'MATRIZ 2026'!$G$2:$Q$667,25,FALSE)</f>
        <v>#N/A</v>
      </c>
      <c r="AL301" t="e">
        <f>VLOOKUP(AH301,'MATRIZ 2026'!$G$2:$Q$667,3,FALSE)</f>
        <v>#N/A</v>
      </c>
      <c r="AM301" t="e">
        <f>VLOOKUP(AI301,'MATRIZ 2026'!$G$2:$Q$667,3,FALSE)</f>
        <v>#N/A</v>
      </c>
      <c r="AN301" t="e">
        <f>VLOOKUP(AJ301,'MATRIZ 2026'!$G$2:$Q$667,3,FALSE)</f>
        <v>#N/A</v>
      </c>
      <c r="AO301" t="e">
        <f>VLOOKUP(AK301,'MATRIZ 2026'!$G$2:$Q$667,3,FALSE)</f>
        <v>#N/A</v>
      </c>
      <c r="AP301" t="e">
        <f>VLOOKUP(AL301,'MATRIZ 2026'!$G$2:$Q$667,3,FALSE)</f>
        <v>#N/A</v>
      </c>
      <c r="AQ301" t="e">
        <f>VLOOKUP(AM301,'MATRIZ 2026'!$G$2:$Q$667,3,FALSE)</f>
        <v>#N/A</v>
      </c>
    </row>
    <row r="302" spans="1:43">
      <c r="A302" s="30" t="s">
        <v>3947</v>
      </c>
      <c r="B302" s="21" t="s">
        <v>3626</v>
      </c>
      <c r="C302" t="e">
        <v>#REF!</v>
      </c>
      <c r="D302" t="str">
        <f t="shared" si="3"/>
        <v>304-2026</v>
      </c>
      <c r="E302" t="e">
        <f>VLOOKUP(D302,'MATRIZ 2026'!$G$2:$Q$667,14,FALSE)</f>
        <v>#N/A</v>
      </c>
      <c r="F302" t="e">
        <f>VLOOKUP(B302,'MATRIZ 2026'!$G$2:$Q$667,3,FALSE)</f>
        <v>#N/A</v>
      </c>
      <c r="G302" t="e">
        <f>VLOOKUP(B302,'MATRIZ 2026'!$G$2:$Q$667,22,FALSE)</f>
        <v>#N/A</v>
      </c>
      <c r="I302" t="e">
        <f>VLOOKUP(B302,'MATRIZ 2026'!$G$2:$Q$667,84,FALSE)</f>
        <v>#N/A</v>
      </c>
      <c r="J302" t="e">
        <f>VLOOKUP(B302,'MATRIZ 2026'!$G$2:$Q$667,49,FALSE)</f>
        <v>#N/A</v>
      </c>
      <c r="K302" t="e">
        <f>VLOOKUP(B302,'MATRIZ 2026'!$G$2:$Q$667,50,FALSE)</f>
        <v>#N/A</v>
      </c>
      <c r="L302" s="48" t="e">
        <f>VLOOKUP(B302,'MATRIZ 2026'!$G$2:$Q$667,45,FALSE)</f>
        <v>#N/A</v>
      </c>
      <c r="M302" s="48" t="e">
        <f>VLOOKUP(B302,'MATRIZ 2026'!$G$2:$Q$667,46,FALSE)</f>
        <v>#N/A</v>
      </c>
      <c r="N302" t="e">
        <f>VLOOKUP(B302,'MATRIZ 2026'!$G$2:$Q$667,16,FALSE)</f>
        <v>#N/A</v>
      </c>
      <c r="O302" t="e">
        <f>VLOOKUP(B302,'MATRIZ 2026'!$G$2:$Q$667,93,FALSE)</f>
        <v>#N/A</v>
      </c>
      <c r="P302" t="e">
        <f>VLOOKUP(D302,'MATRIZ 2026'!$G$2:$Q$667,31,FALSE)</f>
        <v>#N/A</v>
      </c>
      <c r="Q302" t="e">
        <f>VLOOKUP(M302,'MATRIZ 2026'!$G$2:$Q$667,3,FALSE)</f>
        <v>#N/A</v>
      </c>
      <c r="R302" t="e">
        <f>VLOOKUP(B302,'MATRIZ 2026'!$G$2:$Q$667,32,FALSE)</f>
        <v>#N/A</v>
      </c>
      <c r="S302" t="e">
        <f>VLOOKUP(O302,'MATRIZ 2026'!$G$2:$Q$667,3,FALSE)</f>
        <v>#N/A</v>
      </c>
      <c r="T302" t="e">
        <f>VLOOKUP(B302,'MATRIZ 2026'!$G$2:$Q$667,95,FALSE)</f>
        <v>#N/A</v>
      </c>
      <c r="U302">
        <f>VLOOKUP(B302,Hoja3!A301:B963,2,FALSE)</f>
        <v>146679</v>
      </c>
      <c r="V302" t="e">
        <f>VLOOKUP(B302,'MATRIZ 2026'!$G$2:$Q$667,40,FALSE)</f>
        <v>#N/A</v>
      </c>
      <c r="W302" t="e">
        <f>VLOOKUP(S302,'MATRIZ 2026'!$G$2:$Q$667,3,FALSE)</f>
        <v>#N/A</v>
      </c>
      <c r="X302" t="e">
        <f>VLOOKUP(T302,'MATRIZ 2026'!$G$2:$Q$667,3,FALSE)</f>
        <v>#N/A</v>
      </c>
      <c r="Y302" t="e">
        <f>VLOOKUP(U302,'MATRIZ 2026'!$G$2:$Q$667,3,FALSE)</f>
        <v>#N/A</v>
      </c>
      <c r="Z302" t="e">
        <f>VLOOKUP(V302,'MATRIZ 2026'!$G$2:$Q$667,3,FALSE)</f>
        <v>#N/A</v>
      </c>
      <c r="AA302" t="e">
        <f>VLOOKUP(W302,'MATRIZ 2026'!$G$2:$Q$667,3,FALSE)</f>
        <v>#N/A</v>
      </c>
      <c r="AB302" t="e">
        <f>VLOOKUP(B302,'MATRIZ 2026'!$G$2:$Q$667,28,FALSE)</f>
        <v>#N/A</v>
      </c>
      <c r="AC302" t="e">
        <f>VLOOKUP(B302,'MATRIZ 2026'!$G$2:$Q$667,27,FALSE)</f>
        <v>#N/A</v>
      </c>
      <c r="AD302" t="e">
        <f>VLOOKUP(B302,'MATRIZ 2026'!$G$2:$Q$667,29,FALSE)</f>
        <v>#N/A</v>
      </c>
      <c r="AE302" t="e">
        <f>VLOOKUP(B302,'MATRIZ 2026'!$G$2:$Q$667,96,FALSE)</f>
        <v>#N/A</v>
      </c>
      <c r="AF302" t="e">
        <f>VLOOKUP(B302,'MATRIZ 2026'!$G$2:$Q$667,30,FALSE)</f>
        <v>#N/A</v>
      </c>
      <c r="AG302" t="str">
        <f>VLOOKUP(B302,'cuentas bancarias'!$A$2:$E$201,3,FALSE)</f>
        <v>CAJA SOCIAL</v>
      </c>
      <c r="AH302" t="str">
        <f>VLOOKUP(B302,'cuentas bancarias'!$A$2:$E$201,4,FALSE)</f>
        <v>AHORROS</v>
      </c>
      <c r="AI302">
        <f>VLOOKUP(B302,'cuentas bancarias'!$A$2:$E$201,5,FALSE)</f>
        <v>24127656599</v>
      </c>
      <c r="AJ302" t="e">
        <f>VLOOKUP(B302,'MATRIZ 2026'!$G$2:$Q$667,25,FALSE)</f>
        <v>#N/A</v>
      </c>
      <c r="AL302" t="e">
        <f>VLOOKUP(AH302,'MATRIZ 2026'!$G$2:$Q$667,3,FALSE)</f>
        <v>#N/A</v>
      </c>
      <c r="AM302" t="e">
        <f>VLOOKUP(AI302,'MATRIZ 2026'!$G$2:$Q$667,3,FALSE)</f>
        <v>#N/A</v>
      </c>
      <c r="AN302" t="e">
        <f>VLOOKUP(AJ302,'MATRIZ 2026'!$G$2:$Q$667,3,FALSE)</f>
        <v>#N/A</v>
      </c>
      <c r="AO302" t="e">
        <f>VLOOKUP(AK302,'MATRIZ 2026'!$G$2:$Q$667,3,FALSE)</f>
        <v>#N/A</v>
      </c>
      <c r="AP302" t="e">
        <f>VLOOKUP(AL302,'MATRIZ 2026'!$G$2:$Q$667,3,FALSE)</f>
        <v>#N/A</v>
      </c>
      <c r="AQ302" t="e">
        <f>VLOOKUP(AM302,'MATRIZ 2026'!$G$2:$Q$667,3,FALSE)</f>
        <v>#N/A</v>
      </c>
    </row>
    <row r="303" spans="1:43">
      <c r="A303" s="31" t="s">
        <v>3956</v>
      </c>
      <c r="B303" s="19" t="s">
        <v>3634</v>
      </c>
      <c r="C303" t="e">
        <v>#REF!</v>
      </c>
      <c r="D303" t="str">
        <f t="shared" si="3"/>
        <v>305-2026</v>
      </c>
      <c r="E303" t="e">
        <f>VLOOKUP(D303,'MATRIZ 2026'!$G$2:$Q$667,14,FALSE)</f>
        <v>#N/A</v>
      </c>
      <c r="F303" t="e">
        <f>VLOOKUP(B303,'MATRIZ 2026'!$G$2:$Q$667,3,FALSE)</f>
        <v>#N/A</v>
      </c>
      <c r="G303" t="e">
        <f>VLOOKUP(B303,'MATRIZ 2026'!$G$2:$Q$667,22,FALSE)</f>
        <v>#N/A</v>
      </c>
      <c r="I303" t="e">
        <f>VLOOKUP(B303,'MATRIZ 2026'!$G$2:$Q$667,84,FALSE)</f>
        <v>#N/A</v>
      </c>
      <c r="J303" t="e">
        <f>VLOOKUP(B303,'MATRIZ 2026'!$G$2:$Q$667,49,FALSE)</f>
        <v>#N/A</v>
      </c>
      <c r="K303" t="e">
        <f>VLOOKUP(B303,'MATRIZ 2026'!$G$2:$Q$667,50,FALSE)</f>
        <v>#N/A</v>
      </c>
      <c r="L303" s="48" t="e">
        <f>VLOOKUP(B303,'MATRIZ 2026'!$G$2:$Q$667,45,FALSE)</f>
        <v>#N/A</v>
      </c>
      <c r="M303" s="48" t="e">
        <f>VLOOKUP(B303,'MATRIZ 2026'!$G$2:$Q$667,46,FALSE)</f>
        <v>#N/A</v>
      </c>
      <c r="N303" t="e">
        <f>VLOOKUP(B303,'MATRIZ 2026'!$G$2:$Q$667,16,FALSE)</f>
        <v>#N/A</v>
      </c>
      <c r="O303" t="e">
        <f>VLOOKUP(B303,'MATRIZ 2026'!$G$2:$Q$667,93,FALSE)</f>
        <v>#N/A</v>
      </c>
      <c r="P303" t="e">
        <f>VLOOKUP(D303,'MATRIZ 2026'!$G$2:$Q$667,31,FALSE)</f>
        <v>#N/A</v>
      </c>
      <c r="Q303" t="e">
        <f>VLOOKUP(M303,'MATRIZ 2026'!$G$2:$Q$667,3,FALSE)</f>
        <v>#N/A</v>
      </c>
      <c r="R303" t="e">
        <f>VLOOKUP(B303,'MATRIZ 2026'!$G$2:$Q$667,32,FALSE)</f>
        <v>#N/A</v>
      </c>
      <c r="S303" t="e">
        <f>VLOOKUP(O303,'MATRIZ 2026'!$G$2:$Q$667,3,FALSE)</f>
        <v>#N/A</v>
      </c>
      <c r="T303" t="e">
        <f>VLOOKUP(B303,'MATRIZ 2026'!$G$2:$Q$667,95,FALSE)</f>
        <v>#N/A</v>
      </c>
      <c r="U303">
        <f>VLOOKUP(B303,Hoja3!A302:B964,2,FALSE)</f>
        <v>146679</v>
      </c>
      <c r="V303" t="e">
        <f>VLOOKUP(B303,'MATRIZ 2026'!$G$2:$Q$667,40,FALSE)</f>
        <v>#N/A</v>
      </c>
      <c r="W303" t="e">
        <f>VLOOKUP(S303,'MATRIZ 2026'!$G$2:$Q$667,3,FALSE)</f>
        <v>#N/A</v>
      </c>
      <c r="X303" t="e">
        <f>VLOOKUP(T303,'MATRIZ 2026'!$G$2:$Q$667,3,FALSE)</f>
        <v>#N/A</v>
      </c>
      <c r="Y303" t="e">
        <f>VLOOKUP(U303,'MATRIZ 2026'!$G$2:$Q$667,3,FALSE)</f>
        <v>#N/A</v>
      </c>
      <c r="Z303" t="e">
        <f>VLOOKUP(V303,'MATRIZ 2026'!$G$2:$Q$667,3,FALSE)</f>
        <v>#N/A</v>
      </c>
      <c r="AA303" t="e">
        <f>VLOOKUP(W303,'MATRIZ 2026'!$G$2:$Q$667,3,FALSE)</f>
        <v>#N/A</v>
      </c>
      <c r="AB303" t="e">
        <f>VLOOKUP(B303,'MATRIZ 2026'!$G$2:$Q$667,28,FALSE)</f>
        <v>#N/A</v>
      </c>
      <c r="AC303" t="e">
        <f>VLOOKUP(B303,'MATRIZ 2026'!$G$2:$Q$667,27,FALSE)</f>
        <v>#N/A</v>
      </c>
      <c r="AD303" t="e">
        <f>VLOOKUP(B303,'MATRIZ 2026'!$G$2:$Q$667,29,FALSE)</f>
        <v>#N/A</v>
      </c>
      <c r="AE303" t="e">
        <f>VLOOKUP(B303,'MATRIZ 2026'!$G$2:$Q$667,96,FALSE)</f>
        <v>#N/A</v>
      </c>
      <c r="AF303" t="e">
        <f>VLOOKUP(B303,'MATRIZ 2026'!$G$2:$Q$667,30,FALSE)</f>
        <v>#N/A</v>
      </c>
      <c r="AG303" t="str">
        <f>VLOOKUP(B303,'cuentas bancarias'!$A$2:$E$201,3,FALSE)</f>
        <v>BBVA</v>
      </c>
      <c r="AH303" t="str">
        <f>VLOOKUP(B303,'cuentas bancarias'!$A$2:$E$201,4,FALSE)</f>
        <v>AHORROS</v>
      </c>
      <c r="AI303">
        <f>VLOOKUP(B303,'cuentas bancarias'!$A$2:$E$201,5,FALSE)</f>
        <v>157273558</v>
      </c>
      <c r="AJ303" t="e">
        <f>VLOOKUP(B303,'MATRIZ 2026'!$G$2:$Q$667,25,FALSE)</f>
        <v>#N/A</v>
      </c>
      <c r="AL303" t="e">
        <f>VLOOKUP(AH303,'MATRIZ 2026'!$G$2:$Q$667,3,FALSE)</f>
        <v>#N/A</v>
      </c>
      <c r="AM303" t="e">
        <f>VLOOKUP(AI303,'MATRIZ 2026'!$G$2:$Q$667,3,FALSE)</f>
        <v>#N/A</v>
      </c>
      <c r="AN303" t="e">
        <f>VLOOKUP(AJ303,'MATRIZ 2026'!$G$2:$Q$667,3,FALSE)</f>
        <v>#N/A</v>
      </c>
      <c r="AO303" t="e">
        <f>VLOOKUP(AK303,'MATRIZ 2026'!$G$2:$Q$667,3,FALSE)</f>
        <v>#N/A</v>
      </c>
      <c r="AP303" t="e">
        <f>VLOOKUP(AL303,'MATRIZ 2026'!$G$2:$Q$667,3,FALSE)</f>
        <v>#N/A</v>
      </c>
      <c r="AQ303" t="e">
        <f>VLOOKUP(AM303,'MATRIZ 2026'!$G$2:$Q$667,3,FALSE)</f>
        <v>#N/A</v>
      </c>
    </row>
    <row r="304" spans="1:43" hidden="1">
      <c r="A304" s="32" t="s">
        <v>3964</v>
      </c>
      <c r="B304" s="21" t="s">
        <v>3643</v>
      </c>
      <c r="C304" t="e">
        <v>#REF!</v>
      </c>
      <c r="L304" s="48"/>
    </row>
    <row r="305" spans="1:43" hidden="1">
      <c r="A305" s="31" t="s">
        <v>3973</v>
      </c>
      <c r="B305" s="19" t="s">
        <v>3655</v>
      </c>
      <c r="C305" t="e">
        <v>#REF!</v>
      </c>
      <c r="L305" s="48"/>
    </row>
    <row r="306" spans="1:43" hidden="1">
      <c r="A306" s="32" t="s">
        <v>3981</v>
      </c>
      <c r="B306" s="21" t="s">
        <v>3663</v>
      </c>
      <c r="C306" t="e">
        <v>#REF!</v>
      </c>
      <c r="L306" s="48"/>
    </row>
    <row r="307" spans="1:43" hidden="1">
      <c r="A307" s="31" t="s">
        <v>3990</v>
      </c>
      <c r="B307" s="19" t="s">
        <v>3672</v>
      </c>
      <c r="C307" t="e">
        <v>#REF!</v>
      </c>
      <c r="L307" s="48"/>
    </row>
    <row r="308" spans="1:43" hidden="1">
      <c r="A308" s="32" t="s">
        <v>3998</v>
      </c>
      <c r="B308" s="21" t="s">
        <v>3680</v>
      </c>
      <c r="C308" t="e">
        <v>#REF!</v>
      </c>
      <c r="L308" s="48"/>
    </row>
    <row r="309" spans="1:43" hidden="1">
      <c r="A309" s="31" t="s">
        <v>4007</v>
      </c>
      <c r="B309" s="19" t="s">
        <v>3689</v>
      </c>
      <c r="C309" t="e">
        <v>#REF!</v>
      </c>
      <c r="L309" s="48"/>
    </row>
    <row r="310" spans="1:43">
      <c r="A310" s="32" t="s">
        <v>4015</v>
      </c>
      <c r="B310" s="21" t="s">
        <v>3703</v>
      </c>
      <c r="C310" t="e">
        <v>#REF!</v>
      </c>
      <c r="D310" t="str">
        <f>B310</f>
        <v>312-2026</v>
      </c>
      <c r="E310" t="e">
        <f>VLOOKUP(D310,'MATRIZ 2026'!$G$2:$Q$667,14,FALSE)</f>
        <v>#N/A</v>
      </c>
      <c r="F310" t="e">
        <f>VLOOKUP(B310,'MATRIZ 2026'!$G$2:$Q$667,3,FALSE)</f>
        <v>#N/A</v>
      </c>
      <c r="G310" t="e">
        <f>VLOOKUP(B310,'MATRIZ 2026'!$G$2:$Q$667,22,FALSE)</f>
        <v>#N/A</v>
      </c>
      <c r="I310" t="e">
        <f>VLOOKUP(B310,'MATRIZ 2026'!$G$2:$Q$667,84,FALSE)</f>
        <v>#N/A</v>
      </c>
      <c r="J310" t="e">
        <f>VLOOKUP(B310,'MATRIZ 2026'!$G$2:$Q$667,49,FALSE)</f>
        <v>#N/A</v>
      </c>
      <c r="K310" t="e">
        <f>VLOOKUP(B310,'MATRIZ 2026'!$G$2:$Q$667,50,FALSE)</f>
        <v>#N/A</v>
      </c>
      <c r="L310" s="48" t="e">
        <f>VLOOKUP(B310,'MATRIZ 2026'!$G$2:$Q$667,45,FALSE)</f>
        <v>#N/A</v>
      </c>
      <c r="M310" s="48" t="e">
        <f>VLOOKUP(B310,'MATRIZ 2026'!$G$2:$Q$667,46,FALSE)</f>
        <v>#N/A</v>
      </c>
      <c r="N310" t="e">
        <f>VLOOKUP(B310,'MATRIZ 2026'!$G$2:$Q$667,16,FALSE)</f>
        <v>#N/A</v>
      </c>
      <c r="O310" t="e">
        <f>VLOOKUP(B310,'MATRIZ 2026'!$G$2:$Q$667,93,FALSE)</f>
        <v>#N/A</v>
      </c>
      <c r="P310" t="e">
        <f>VLOOKUP(D310,'MATRIZ 2026'!$G$2:$Q$667,31,FALSE)</f>
        <v>#N/A</v>
      </c>
      <c r="Q310" t="e">
        <f>VLOOKUP(M310,'MATRIZ 2026'!$G$2:$Q$667,3,FALSE)</f>
        <v>#N/A</v>
      </c>
      <c r="R310" t="e">
        <f>VLOOKUP(B310,'MATRIZ 2026'!$G$2:$Q$667,32,FALSE)</f>
        <v>#N/A</v>
      </c>
      <c r="S310" t="e">
        <f>VLOOKUP(O310,'MATRIZ 2026'!$G$2:$Q$667,3,FALSE)</f>
        <v>#N/A</v>
      </c>
      <c r="T310" t="e">
        <f>VLOOKUP(B310,'MATRIZ 2026'!$G$2:$Q$667,95,FALSE)</f>
        <v>#N/A</v>
      </c>
      <c r="U310">
        <f>VLOOKUP(B310,Hoja3!A309:B971,2,FALSE)</f>
        <v>152147</v>
      </c>
      <c r="V310" t="e">
        <f>VLOOKUP(B310,'MATRIZ 2026'!$G$2:$Q$667,40,FALSE)</f>
        <v>#N/A</v>
      </c>
      <c r="W310" t="e">
        <f>VLOOKUP(S310,'MATRIZ 2026'!$G$2:$Q$667,3,FALSE)</f>
        <v>#N/A</v>
      </c>
      <c r="X310" t="e">
        <f>VLOOKUP(T310,'MATRIZ 2026'!$G$2:$Q$667,3,FALSE)</f>
        <v>#N/A</v>
      </c>
      <c r="Y310" t="e">
        <f>VLOOKUP(U310,'MATRIZ 2026'!$G$2:$Q$667,3,FALSE)</f>
        <v>#N/A</v>
      </c>
      <c r="Z310" t="e">
        <f>VLOOKUP(V310,'MATRIZ 2026'!$G$2:$Q$667,3,FALSE)</f>
        <v>#N/A</v>
      </c>
      <c r="AA310" t="e">
        <f>VLOOKUP(W310,'MATRIZ 2026'!$G$2:$Q$667,3,FALSE)</f>
        <v>#N/A</v>
      </c>
      <c r="AB310" t="e">
        <f>VLOOKUP(B310,'MATRIZ 2026'!$G$2:$Q$667,28,FALSE)</f>
        <v>#N/A</v>
      </c>
      <c r="AC310" t="e">
        <f>VLOOKUP(B310,'MATRIZ 2026'!$G$2:$Q$667,27,FALSE)</f>
        <v>#N/A</v>
      </c>
      <c r="AD310" t="e">
        <f>VLOOKUP(B310,'MATRIZ 2026'!$G$2:$Q$667,29,FALSE)</f>
        <v>#N/A</v>
      </c>
      <c r="AE310" t="e">
        <f>VLOOKUP(B310,'MATRIZ 2026'!$G$2:$Q$667,96,FALSE)</f>
        <v>#N/A</v>
      </c>
      <c r="AF310" t="e">
        <f>VLOOKUP(B310,'MATRIZ 2026'!$G$2:$Q$667,30,FALSE)</f>
        <v>#N/A</v>
      </c>
      <c r="AG310" t="str">
        <f>VLOOKUP(B310,'cuentas bancarias'!$A$2:$E$201,3,FALSE)</f>
        <v>BANCOLOMBIA</v>
      </c>
      <c r="AH310" t="str">
        <f>VLOOKUP(B310,'cuentas bancarias'!$A$2:$E$201,4,FALSE)</f>
        <v>AHORROS</v>
      </c>
      <c r="AI310">
        <f>VLOOKUP(B310,'cuentas bancarias'!$A$2:$E$201,5,FALSE)</f>
        <v>91277369503</v>
      </c>
      <c r="AJ310" t="e">
        <f>VLOOKUP(B310,'MATRIZ 2026'!$G$2:$Q$667,25,FALSE)</f>
        <v>#N/A</v>
      </c>
      <c r="AL310" t="e">
        <f>VLOOKUP(AH310,'MATRIZ 2026'!$G$2:$Q$667,3,FALSE)</f>
        <v>#N/A</v>
      </c>
      <c r="AM310" t="e">
        <f>VLOOKUP(AI310,'MATRIZ 2026'!$G$2:$Q$667,3,FALSE)</f>
        <v>#N/A</v>
      </c>
      <c r="AN310" t="e">
        <f>VLOOKUP(AJ310,'MATRIZ 2026'!$G$2:$Q$667,3,FALSE)</f>
        <v>#N/A</v>
      </c>
      <c r="AO310" t="e">
        <f>VLOOKUP(AK310,'MATRIZ 2026'!$G$2:$Q$667,3,FALSE)</f>
        <v>#N/A</v>
      </c>
      <c r="AP310" t="e">
        <f>VLOOKUP(AL310,'MATRIZ 2026'!$G$2:$Q$667,3,FALSE)</f>
        <v>#N/A</v>
      </c>
      <c r="AQ310" t="e">
        <f>VLOOKUP(AM310,'MATRIZ 2026'!$G$2:$Q$667,3,FALSE)</f>
        <v>#N/A</v>
      </c>
    </row>
    <row r="311" spans="1:43" hidden="1">
      <c r="A311" s="31" t="s">
        <v>4024</v>
      </c>
      <c r="B311" s="19" t="s">
        <v>3719</v>
      </c>
      <c r="C311" t="e">
        <v>#REF!</v>
      </c>
      <c r="L311" s="48"/>
    </row>
    <row r="312" spans="1:43" hidden="1">
      <c r="A312" s="32" t="s">
        <v>4032</v>
      </c>
      <c r="B312" s="21" t="s">
        <v>3732</v>
      </c>
      <c r="C312" t="e">
        <v>#REF!</v>
      </c>
      <c r="L312" s="48"/>
    </row>
    <row r="313" spans="1:43" hidden="1">
      <c r="A313" s="31" t="s">
        <v>4040</v>
      </c>
      <c r="B313" s="19" t="s">
        <v>3742</v>
      </c>
      <c r="C313" t="e">
        <v>#REF!</v>
      </c>
      <c r="L313" s="48"/>
    </row>
    <row r="314" spans="1:43" hidden="1">
      <c r="A314" s="32" t="s">
        <v>4048</v>
      </c>
      <c r="B314" s="21" t="s">
        <v>3756</v>
      </c>
      <c r="C314" t="e">
        <v>#REF!</v>
      </c>
      <c r="L314" s="48"/>
    </row>
    <row r="315" spans="1:43" hidden="1">
      <c r="A315" s="31" t="s">
        <v>4056</v>
      </c>
      <c r="B315" s="19" t="s">
        <v>3766</v>
      </c>
      <c r="C315" t="e">
        <v>#REF!</v>
      </c>
      <c r="L315" s="48"/>
    </row>
    <row r="316" spans="1:43" hidden="1">
      <c r="A316" s="32" t="s">
        <v>4064</v>
      </c>
      <c r="B316" s="21" t="s">
        <v>3774</v>
      </c>
      <c r="C316" t="e">
        <v>#REF!</v>
      </c>
      <c r="L316" s="48"/>
    </row>
    <row r="317" spans="1:43" hidden="1">
      <c r="A317" s="31" t="s">
        <v>4072</v>
      </c>
      <c r="B317" s="19" t="s">
        <v>3783</v>
      </c>
      <c r="C317" t="e">
        <v>#REF!</v>
      </c>
      <c r="L317" s="48"/>
    </row>
    <row r="318" spans="1:43" hidden="1">
      <c r="A318" s="32" t="s">
        <v>4081</v>
      </c>
      <c r="B318" s="21" t="s">
        <v>3792</v>
      </c>
      <c r="C318" t="e">
        <v>#REF!</v>
      </c>
      <c r="L318" s="48"/>
    </row>
    <row r="319" spans="1:43" hidden="1">
      <c r="A319" s="31" t="s">
        <v>4089</v>
      </c>
      <c r="B319" s="19" t="s">
        <v>3801</v>
      </c>
      <c r="C319" t="e">
        <v>#REF!</v>
      </c>
      <c r="L319" s="48"/>
    </row>
    <row r="320" spans="1:43" hidden="1">
      <c r="A320" s="32" t="s">
        <v>4098</v>
      </c>
      <c r="B320" s="21" t="s">
        <v>3809</v>
      </c>
      <c r="C320" t="e">
        <v>#REF!</v>
      </c>
      <c r="L320" s="48"/>
    </row>
    <row r="321" spans="1:12" hidden="1">
      <c r="A321" s="31" t="s">
        <v>4107</v>
      </c>
      <c r="B321" s="19" t="s">
        <v>3818</v>
      </c>
      <c r="C321" t="e">
        <v>#REF!</v>
      </c>
      <c r="L321" s="48"/>
    </row>
    <row r="322" spans="1:12" hidden="1">
      <c r="A322" s="32" t="s">
        <v>4116</v>
      </c>
      <c r="B322" s="21" t="s">
        <v>3827</v>
      </c>
      <c r="C322" t="e">
        <v>#REF!</v>
      </c>
      <c r="L322" s="48"/>
    </row>
    <row r="323" spans="1:12" hidden="1">
      <c r="A323" s="31" t="s">
        <v>4125</v>
      </c>
      <c r="B323" s="19" t="s">
        <v>3838</v>
      </c>
      <c r="C323" t="e">
        <v>#REF!</v>
      </c>
      <c r="L323" s="48"/>
    </row>
    <row r="324" spans="1:12" hidden="1">
      <c r="A324" s="32" t="s">
        <v>4133</v>
      </c>
      <c r="B324" s="21" t="s">
        <v>3849</v>
      </c>
      <c r="C324" t="e">
        <v>#REF!</v>
      </c>
      <c r="L324" s="48"/>
    </row>
    <row r="325" spans="1:12" hidden="1">
      <c r="A325" s="31" t="s">
        <v>4141</v>
      </c>
      <c r="B325" s="19" t="s">
        <v>3858</v>
      </c>
      <c r="C325" t="e">
        <v>#REF!</v>
      </c>
      <c r="L325" s="48"/>
    </row>
    <row r="326" spans="1:12" hidden="1">
      <c r="A326" s="32" t="s">
        <v>4149</v>
      </c>
      <c r="B326" s="21" t="s">
        <v>3870</v>
      </c>
      <c r="C326" t="e">
        <v>#REF!</v>
      </c>
      <c r="L326" s="48"/>
    </row>
    <row r="327" spans="1:12" hidden="1">
      <c r="A327" s="31" t="s">
        <v>4157</v>
      </c>
      <c r="B327" s="19" t="s">
        <v>3879</v>
      </c>
      <c r="C327" t="e">
        <v>#REF!</v>
      </c>
      <c r="L327" s="48"/>
    </row>
    <row r="328" spans="1:12" hidden="1">
      <c r="A328" s="32" t="s">
        <v>4166</v>
      </c>
      <c r="B328" s="21" t="s">
        <v>3887</v>
      </c>
      <c r="C328" t="e">
        <v>#REF!</v>
      </c>
      <c r="L328" s="48"/>
    </row>
    <row r="329" spans="1:12" hidden="1">
      <c r="A329" s="31" t="s">
        <v>4174</v>
      </c>
      <c r="B329" s="19" t="s">
        <v>3896</v>
      </c>
      <c r="C329" t="e">
        <v>#REF!</v>
      </c>
      <c r="L329" s="48"/>
    </row>
    <row r="330" spans="1:12" hidden="1">
      <c r="A330" s="32" t="s">
        <v>4183</v>
      </c>
      <c r="B330" s="21" t="s">
        <v>3904</v>
      </c>
      <c r="C330" t="e">
        <v>#REF!</v>
      </c>
      <c r="L330" s="48"/>
    </row>
    <row r="331" spans="1:12" hidden="1">
      <c r="A331" s="31" t="s">
        <v>4191</v>
      </c>
      <c r="B331" s="19" t="s">
        <v>3914</v>
      </c>
      <c r="C331" t="e">
        <v>#REF!</v>
      </c>
      <c r="L331" s="48"/>
    </row>
    <row r="332" spans="1:12" hidden="1">
      <c r="A332" s="32" t="s">
        <v>4199</v>
      </c>
      <c r="B332" s="21" t="s">
        <v>3922</v>
      </c>
      <c r="C332" t="e">
        <v>#REF!</v>
      </c>
      <c r="L332" s="48"/>
    </row>
    <row r="333" spans="1:12" hidden="1">
      <c r="A333" s="31" t="s">
        <v>4207</v>
      </c>
      <c r="B333" s="19" t="s">
        <v>3930</v>
      </c>
      <c r="C333" t="e">
        <v>#REF!</v>
      </c>
      <c r="L333" s="48"/>
    </row>
    <row r="334" spans="1:12" hidden="1">
      <c r="A334" s="32" t="s">
        <v>4215</v>
      </c>
      <c r="B334" s="21" t="s">
        <v>3938</v>
      </c>
      <c r="C334" t="e">
        <v>#REF!</v>
      </c>
      <c r="L334" s="48"/>
    </row>
    <row r="335" spans="1:12" hidden="1">
      <c r="A335" s="31" t="s">
        <v>4224</v>
      </c>
      <c r="B335" s="19" t="s">
        <v>3947</v>
      </c>
      <c r="C335" t="e">
        <v>#REF!</v>
      </c>
      <c r="L335" s="48"/>
    </row>
    <row r="336" spans="1:12" hidden="1">
      <c r="A336" s="32" t="s">
        <v>4232</v>
      </c>
      <c r="B336" s="21" t="s">
        <v>3956</v>
      </c>
      <c r="C336" t="e">
        <v>#REF!</v>
      </c>
      <c r="L336" s="48"/>
    </row>
    <row r="337" spans="1:12" hidden="1">
      <c r="A337" s="31" t="s">
        <v>4239</v>
      </c>
      <c r="B337" s="19" t="s">
        <v>3964</v>
      </c>
      <c r="C337" t="e">
        <v>#REF!</v>
      </c>
      <c r="L337" s="48"/>
    </row>
    <row r="338" spans="1:12" hidden="1">
      <c r="A338" s="32" t="s">
        <v>4248</v>
      </c>
      <c r="B338" s="21" t="s">
        <v>3973</v>
      </c>
      <c r="C338" t="e">
        <v>#REF!</v>
      </c>
      <c r="L338" s="48"/>
    </row>
    <row r="339" spans="1:12" hidden="1">
      <c r="A339" s="31" t="s">
        <v>4256</v>
      </c>
      <c r="B339" s="19" t="s">
        <v>3981</v>
      </c>
      <c r="C339" t="e">
        <v>#REF!</v>
      </c>
      <c r="L339" s="48"/>
    </row>
    <row r="340" spans="1:12" hidden="1">
      <c r="A340" s="32" t="s">
        <v>4264</v>
      </c>
      <c r="B340" s="21" t="s">
        <v>3990</v>
      </c>
      <c r="C340" t="e">
        <v>#REF!</v>
      </c>
      <c r="L340" s="48"/>
    </row>
    <row r="341" spans="1:12" hidden="1">
      <c r="A341" s="31" t="s">
        <v>4273</v>
      </c>
      <c r="B341" s="19" t="s">
        <v>3998</v>
      </c>
      <c r="C341" t="e">
        <v>#REF!</v>
      </c>
      <c r="L341" s="48"/>
    </row>
    <row r="342" spans="1:12" hidden="1">
      <c r="A342" s="32" t="s">
        <v>4281</v>
      </c>
      <c r="B342" s="21" t="s">
        <v>4007</v>
      </c>
      <c r="C342" t="e">
        <v>#REF!</v>
      </c>
      <c r="L342" s="48"/>
    </row>
    <row r="343" spans="1:12" hidden="1">
      <c r="A343" s="31" t="s">
        <v>4289</v>
      </c>
      <c r="B343" s="19" t="s">
        <v>4015</v>
      </c>
      <c r="C343" t="e">
        <v>#REF!</v>
      </c>
      <c r="L343" s="48"/>
    </row>
    <row r="344" spans="1:12" hidden="1">
      <c r="A344" s="32" t="s">
        <v>4297</v>
      </c>
      <c r="B344" s="21" t="s">
        <v>4024</v>
      </c>
      <c r="C344" t="e">
        <v>#REF!</v>
      </c>
      <c r="L344" s="48"/>
    </row>
    <row r="345" spans="1:12" hidden="1">
      <c r="A345" s="31" t="s">
        <v>4306</v>
      </c>
      <c r="B345" s="19" t="s">
        <v>4032</v>
      </c>
      <c r="C345" t="e">
        <v>#REF!</v>
      </c>
      <c r="L345" s="48"/>
    </row>
    <row r="346" spans="1:12" hidden="1">
      <c r="A346" s="32" t="s">
        <v>4315</v>
      </c>
      <c r="B346" s="21" t="s">
        <v>4040</v>
      </c>
      <c r="C346" t="e">
        <v>#REF!</v>
      </c>
      <c r="L346" s="48"/>
    </row>
    <row r="347" spans="1:12" hidden="1">
      <c r="A347" s="31" t="s">
        <v>4323</v>
      </c>
      <c r="B347" s="19" t="s">
        <v>4048</v>
      </c>
      <c r="C347" t="e">
        <v>#REF!</v>
      </c>
      <c r="L347" s="48"/>
    </row>
    <row r="348" spans="1:12" hidden="1">
      <c r="A348" s="32" t="s">
        <v>4331</v>
      </c>
      <c r="B348" s="21" t="s">
        <v>4056</v>
      </c>
      <c r="C348" t="e">
        <v>#REF!</v>
      </c>
      <c r="L348" s="48"/>
    </row>
    <row r="349" spans="1:12" hidden="1">
      <c r="A349" s="31" t="s">
        <v>4339</v>
      </c>
      <c r="B349" s="19" t="s">
        <v>4064</v>
      </c>
      <c r="C349" t="e">
        <v>#REF!</v>
      </c>
      <c r="L349" s="48"/>
    </row>
    <row r="350" spans="1:12" hidden="1">
      <c r="A350" s="32" t="s">
        <v>4347</v>
      </c>
      <c r="B350" s="21" t="s">
        <v>4072</v>
      </c>
      <c r="C350" t="e">
        <v>#REF!</v>
      </c>
      <c r="L350" s="48"/>
    </row>
    <row r="351" spans="1:12" hidden="1">
      <c r="A351" s="31" t="s">
        <v>4356</v>
      </c>
      <c r="B351" s="19" t="s">
        <v>4081</v>
      </c>
      <c r="C351" t="e">
        <v>#REF!</v>
      </c>
      <c r="L351" s="48"/>
    </row>
    <row r="352" spans="1:12" hidden="1">
      <c r="A352" s="32" t="s">
        <v>4364</v>
      </c>
      <c r="B352" s="21" t="s">
        <v>4089</v>
      </c>
      <c r="C352" t="e">
        <v>#REF!</v>
      </c>
      <c r="L352" s="48"/>
    </row>
    <row r="353" spans="1:12" hidden="1">
      <c r="A353" s="31" t="s">
        <v>4373</v>
      </c>
      <c r="B353" s="19" t="s">
        <v>4098</v>
      </c>
      <c r="C353" t="e">
        <v>#REF!</v>
      </c>
      <c r="L353" s="48"/>
    </row>
    <row r="354" spans="1:12" hidden="1">
      <c r="A354" s="32" t="s">
        <v>4382</v>
      </c>
      <c r="B354" s="21" t="s">
        <v>4107</v>
      </c>
      <c r="C354" t="e">
        <v>#REF!</v>
      </c>
      <c r="L354" s="48"/>
    </row>
    <row r="355" spans="1:12" hidden="1">
      <c r="A355" s="31" t="s">
        <v>4390</v>
      </c>
      <c r="B355" s="19" t="s">
        <v>4116</v>
      </c>
      <c r="C355" t="e">
        <v>#REF!</v>
      </c>
      <c r="L355" s="48"/>
    </row>
    <row r="356" spans="1:12" hidden="1">
      <c r="A356" s="32" t="s">
        <v>4412</v>
      </c>
      <c r="B356" s="21" t="s">
        <v>4125</v>
      </c>
      <c r="C356" t="e">
        <v>#REF!</v>
      </c>
      <c r="L356" s="48"/>
    </row>
    <row r="357" spans="1:12" hidden="1">
      <c r="A357" s="31" t="s">
        <v>4426</v>
      </c>
      <c r="B357" s="19" t="s">
        <v>4133</v>
      </c>
      <c r="C357" t="e">
        <v>#REF!</v>
      </c>
      <c r="L357" s="48"/>
    </row>
    <row r="358" spans="1:12" hidden="1">
      <c r="A358" s="32" t="s">
        <v>4440</v>
      </c>
      <c r="B358" s="21" t="s">
        <v>4141</v>
      </c>
      <c r="C358" t="e">
        <v>#REF!</v>
      </c>
      <c r="L358" s="48"/>
    </row>
    <row r="359" spans="1:12" hidden="1">
      <c r="A359" s="31" t="s">
        <v>4449</v>
      </c>
      <c r="B359" s="19" t="s">
        <v>4149</v>
      </c>
      <c r="C359" t="e">
        <v>#REF!</v>
      </c>
      <c r="L359" s="48"/>
    </row>
    <row r="360" spans="1:12" hidden="1">
      <c r="A360" s="32" t="s">
        <v>4459</v>
      </c>
      <c r="B360" s="21" t="s">
        <v>4157</v>
      </c>
      <c r="C360" t="e">
        <v>#REF!</v>
      </c>
      <c r="L360" s="48"/>
    </row>
    <row r="361" spans="1:12" hidden="1">
      <c r="A361" s="31" t="s">
        <v>4473</v>
      </c>
      <c r="B361" s="19" t="s">
        <v>4166</v>
      </c>
      <c r="C361" t="e">
        <v>#REF!</v>
      </c>
      <c r="L361" s="48"/>
    </row>
    <row r="362" spans="1:12" hidden="1">
      <c r="A362" s="32" t="s">
        <v>4482</v>
      </c>
      <c r="B362" s="21" t="s">
        <v>4174</v>
      </c>
      <c r="C362" t="e">
        <v>#REF!</v>
      </c>
      <c r="L362" s="48"/>
    </row>
    <row r="363" spans="1:12" hidden="1">
      <c r="A363" s="31" t="s">
        <v>4491</v>
      </c>
      <c r="B363" s="19" t="s">
        <v>4183</v>
      </c>
      <c r="C363" t="e">
        <v>#REF!</v>
      </c>
      <c r="L363" s="48"/>
    </row>
    <row r="364" spans="1:12" hidden="1">
      <c r="A364" s="32" t="s">
        <v>4501</v>
      </c>
      <c r="B364" s="21" t="s">
        <v>4191</v>
      </c>
      <c r="C364" t="e">
        <v>#REF!</v>
      </c>
      <c r="L364" s="48"/>
    </row>
    <row r="365" spans="1:12" hidden="1">
      <c r="A365" s="31" t="s">
        <v>4520</v>
      </c>
      <c r="B365" s="19" t="s">
        <v>4199</v>
      </c>
      <c r="C365" t="e">
        <v>#REF!</v>
      </c>
      <c r="L365" s="48"/>
    </row>
    <row r="366" spans="1:12" hidden="1">
      <c r="A366" s="32" t="s">
        <v>4536</v>
      </c>
      <c r="B366" s="21" t="s">
        <v>4207</v>
      </c>
      <c r="C366" t="e">
        <v>#REF!</v>
      </c>
      <c r="L366" s="48"/>
    </row>
    <row r="367" spans="1:12" hidden="1">
      <c r="A367" s="31" t="s">
        <v>4554</v>
      </c>
      <c r="B367" s="19" t="s">
        <v>4215</v>
      </c>
      <c r="C367" t="e">
        <v>#REF!</v>
      </c>
      <c r="L367" s="48"/>
    </row>
    <row r="368" spans="1:12" hidden="1">
      <c r="A368" s="32" t="s">
        <v>4567</v>
      </c>
      <c r="B368" s="21" t="s">
        <v>4224</v>
      </c>
      <c r="C368" t="e">
        <v>#REF!</v>
      </c>
      <c r="L368" s="48"/>
    </row>
    <row r="369" spans="1:12" hidden="1">
      <c r="A369" s="31" t="s">
        <v>4581</v>
      </c>
      <c r="B369" s="19" t="s">
        <v>4232</v>
      </c>
      <c r="C369" t="e">
        <v>#REF!</v>
      </c>
      <c r="L369" s="48"/>
    </row>
    <row r="370" spans="1:12" hidden="1">
      <c r="A370" s="32" t="s">
        <v>4595</v>
      </c>
      <c r="B370" s="21" t="s">
        <v>4239</v>
      </c>
      <c r="C370" t="e">
        <v>#REF!</v>
      </c>
      <c r="L370" s="48"/>
    </row>
    <row r="371" spans="1:12" hidden="1">
      <c r="A371" s="31" t="s">
        <v>4610</v>
      </c>
      <c r="B371" s="19" t="s">
        <v>4248</v>
      </c>
      <c r="C371" t="e">
        <v>#REF!</v>
      </c>
      <c r="L371" s="48"/>
    </row>
    <row r="372" spans="1:12" hidden="1">
      <c r="A372" s="32" t="s">
        <v>4625</v>
      </c>
      <c r="B372" s="21" t="s">
        <v>4256</v>
      </c>
      <c r="C372" t="e">
        <v>#REF!</v>
      </c>
      <c r="L372" s="48"/>
    </row>
    <row r="373" spans="1:12" hidden="1">
      <c r="A373" s="31" t="s">
        <v>4661</v>
      </c>
      <c r="B373" s="19" t="s">
        <v>4264</v>
      </c>
      <c r="C373" t="e">
        <v>#REF!</v>
      </c>
      <c r="L373" s="48"/>
    </row>
    <row r="374" spans="1:12" hidden="1">
      <c r="A374" s="32" t="s">
        <v>4688</v>
      </c>
      <c r="B374" s="21" t="s">
        <v>4273</v>
      </c>
      <c r="C374" t="e">
        <v>#REF!</v>
      </c>
      <c r="L374" s="48"/>
    </row>
    <row r="375" spans="1:12" hidden="1">
      <c r="A375" s="31" t="s">
        <v>4703</v>
      </c>
      <c r="B375" s="19" t="s">
        <v>4281</v>
      </c>
      <c r="C375" t="e">
        <v>#REF!</v>
      </c>
      <c r="L375" s="48"/>
    </row>
    <row r="376" spans="1:12" hidden="1">
      <c r="A376" s="32" t="s">
        <v>4716</v>
      </c>
      <c r="B376" s="21" t="s">
        <v>4289</v>
      </c>
      <c r="C376" t="e">
        <v>#REF!</v>
      </c>
      <c r="L376" s="48"/>
    </row>
    <row r="377" spans="1:12" hidden="1">
      <c r="A377" s="31" t="s">
        <v>4728</v>
      </c>
      <c r="B377" s="19" t="s">
        <v>4297</v>
      </c>
      <c r="C377" t="e">
        <v>#REF!</v>
      </c>
      <c r="L377" s="48"/>
    </row>
    <row r="378" spans="1:12" hidden="1">
      <c r="A378" s="32" t="s">
        <v>4741</v>
      </c>
      <c r="B378" s="21" t="s">
        <v>4306</v>
      </c>
      <c r="C378" t="e">
        <v>#REF!</v>
      </c>
      <c r="L378" s="48"/>
    </row>
    <row r="379" spans="1:12" hidden="1">
      <c r="A379" s="31" t="s">
        <v>4755</v>
      </c>
      <c r="B379" s="19" t="s">
        <v>4315</v>
      </c>
      <c r="C379" t="e">
        <v>#REF!</v>
      </c>
      <c r="L379" s="48"/>
    </row>
    <row r="380" spans="1:12" hidden="1">
      <c r="A380" s="32" t="s">
        <v>4766</v>
      </c>
      <c r="B380" s="21" t="s">
        <v>4323</v>
      </c>
      <c r="C380" t="e">
        <v>#REF!</v>
      </c>
      <c r="L380" s="48"/>
    </row>
    <row r="381" spans="1:12" hidden="1">
      <c r="A381" s="31" t="s">
        <v>4779</v>
      </c>
      <c r="B381" s="19" t="s">
        <v>4331</v>
      </c>
      <c r="C381" t="e">
        <v>#REF!</v>
      </c>
      <c r="L381" s="48"/>
    </row>
    <row r="382" spans="1:12" hidden="1">
      <c r="A382" s="32" t="s">
        <v>4794</v>
      </c>
      <c r="B382" s="21" t="s">
        <v>4339</v>
      </c>
      <c r="C382" t="e">
        <v>#REF!</v>
      </c>
      <c r="L382" s="48"/>
    </row>
    <row r="383" spans="1:12" hidden="1">
      <c r="A383" s="31" t="s">
        <v>4817</v>
      </c>
      <c r="B383" s="19" t="s">
        <v>4347</v>
      </c>
      <c r="C383" t="e">
        <v>#REF!</v>
      </c>
      <c r="L383" s="48"/>
    </row>
    <row r="384" spans="1:12" hidden="1">
      <c r="A384" s="32" t="s">
        <v>4835</v>
      </c>
      <c r="B384" s="21" t="s">
        <v>4356</v>
      </c>
      <c r="C384" t="e">
        <v>#REF!</v>
      </c>
      <c r="L384" s="48"/>
    </row>
    <row r="385" spans="1:43" hidden="1">
      <c r="A385" s="31" t="s">
        <v>4848</v>
      </c>
      <c r="B385" s="19" t="s">
        <v>4364</v>
      </c>
      <c r="C385" t="e">
        <v>#REF!</v>
      </c>
      <c r="L385" s="48"/>
    </row>
    <row r="386" spans="1:43" hidden="1">
      <c r="A386" s="32" t="s">
        <v>4862</v>
      </c>
      <c r="B386" s="21" t="s">
        <v>4373</v>
      </c>
      <c r="C386" t="e">
        <v>#REF!</v>
      </c>
      <c r="L386" s="48"/>
    </row>
    <row r="387" spans="1:43" hidden="1">
      <c r="A387" s="31" t="s">
        <v>4875</v>
      </c>
      <c r="B387" s="19" t="s">
        <v>4382</v>
      </c>
      <c r="C387" t="e">
        <v>#REF!</v>
      </c>
      <c r="L387" s="48"/>
    </row>
    <row r="388" spans="1:43" hidden="1">
      <c r="A388" s="32" t="s">
        <v>4911</v>
      </c>
      <c r="B388" s="21" t="s">
        <v>4390</v>
      </c>
      <c r="C388" t="e">
        <v>#REF!</v>
      </c>
      <c r="L388" s="48"/>
    </row>
    <row r="389" spans="1:43">
      <c r="A389" s="31" t="s">
        <v>4923</v>
      </c>
      <c r="B389" s="19" t="s">
        <v>4399</v>
      </c>
      <c r="C389" t="e">
        <v>#REF!</v>
      </c>
      <c r="D389" t="str">
        <f>B389</f>
        <v>391-2026</v>
      </c>
      <c r="E389" t="e">
        <f>VLOOKUP(D389,'MATRIZ 2026'!$G$2:$Q$667,14,FALSE)</f>
        <v>#N/A</v>
      </c>
      <c r="F389" t="e">
        <f>VLOOKUP(B389,'MATRIZ 2026'!$G$2:$Q$667,3,FALSE)</f>
        <v>#N/A</v>
      </c>
      <c r="G389" t="e">
        <f>VLOOKUP(B389,'MATRIZ 2026'!$G$2:$Q$667,22,FALSE)</f>
        <v>#N/A</v>
      </c>
      <c r="I389" t="e">
        <f>VLOOKUP(B389,'MATRIZ 2026'!$G$2:$Q$667,84,FALSE)</f>
        <v>#N/A</v>
      </c>
      <c r="J389" t="e">
        <f>VLOOKUP(B389,'MATRIZ 2026'!$G$2:$Q$667,49,FALSE)</f>
        <v>#N/A</v>
      </c>
      <c r="K389" t="e">
        <f>VLOOKUP(B389,'MATRIZ 2026'!$G$2:$Q$667,50,FALSE)</f>
        <v>#N/A</v>
      </c>
      <c r="L389" s="48" t="e">
        <f>VLOOKUP(B389,'MATRIZ 2026'!$G$2:$Q$667,45,FALSE)</f>
        <v>#N/A</v>
      </c>
      <c r="M389" s="48" t="e">
        <f>VLOOKUP(B389,'MATRIZ 2026'!$G$2:$Q$667,46,FALSE)</f>
        <v>#N/A</v>
      </c>
      <c r="N389" t="e">
        <f>VLOOKUP(B389,'MATRIZ 2026'!$G$2:$Q$667,16,FALSE)</f>
        <v>#N/A</v>
      </c>
      <c r="O389" t="e">
        <f>VLOOKUP(B389,'MATRIZ 2026'!$G$2:$Q$667,93,FALSE)</f>
        <v>#N/A</v>
      </c>
      <c r="P389" t="e">
        <f>VLOOKUP(D389,'MATRIZ 2026'!$G$2:$Q$667,31,FALSE)</f>
        <v>#N/A</v>
      </c>
      <c r="Q389" t="e">
        <f>VLOOKUP(M389,'MATRIZ 2026'!$G$2:$Q$667,3,FALSE)</f>
        <v>#N/A</v>
      </c>
      <c r="R389" t="e">
        <f>VLOOKUP(B389,'MATRIZ 2026'!$G$2:$Q$667,32,FALSE)</f>
        <v>#N/A</v>
      </c>
      <c r="S389" t="e">
        <f>VLOOKUP(O389,'MATRIZ 2026'!$G$2:$Q$667,3,FALSE)</f>
        <v>#N/A</v>
      </c>
      <c r="T389" t="e">
        <f>VLOOKUP(B389,'MATRIZ 2026'!$G$2:$Q$667,95,FALSE)</f>
        <v>#N/A</v>
      </c>
      <c r="U389">
        <f>VLOOKUP(B389,Hoja3!A388:B1050,2,FALSE)</f>
        <v>146631</v>
      </c>
      <c r="V389" t="e">
        <f>VLOOKUP(B389,'MATRIZ 2026'!$G$2:$Q$667,40,FALSE)</f>
        <v>#N/A</v>
      </c>
      <c r="W389" t="e">
        <f>VLOOKUP(S389,'MATRIZ 2026'!$G$2:$Q$667,3,FALSE)</f>
        <v>#N/A</v>
      </c>
      <c r="X389" t="e">
        <f>VLOOKUP(T389,'MATRIZ 2026'!$G$2:$Q$667,3,FALSE)</f>
        <v>#N/A</v>
      </c>
      <c r="Y389" t="e">
        <f>VLOOKUP(U389,'MATRIZ 2026'!$G$2:$Q$667,3,FALSE)</f>
        <v>#N/A</v>
      </c>
      <c r="Z389" t="e">
        <f>VLOOKUP(V389,'MATRIZ 2026'!$G$2:$Q$667,3,FALSE)</f>
        <v>#N/A</v>
      </c>
      <c r="AA389" t="e">
        <f>VLOOKUP(W389,'MATRIZ 2026'!$G$2:$Q$667,3,FALSE)</f>
        <v>#N/A</v>
      </c>
      <c r="AB389" t="e">
        <f>VLOOKUP(B389,'MATRIZ 2026'!$G$2:$Q$667,28,FALSE)</f>
        <v>#N/A</v>
      </c>
      <c r="AC389" t="e">
        <f>VLOOKUP(B389,'MATRIZ 2026'!$G$2:$Q$667,27,FALSE)</f>
        <v>#N/A</v>
      </c>
      <c r="AD389" t="e">
        <f>VLOOKUP(B389,'MATRIZ 2026'!$G$2:$Q$667,29,FALSE)</f>
        <v>#N/A</v>
      </c>
      <c r="AE389" t="e">
        <f>VLOOKUP(B389,'MATRIZ 2026'!$G$2:$Q$667,96,FALSE)</f>
        <v>#N/A</v>
      </c>
      <c r="AF389" t="e">
        <f>VLOOKUP(B389,'MATRIZ 2026'!$G$2:$Q$667,30,FALSE)</f>
        <v>#N/A</v>
      </c>
      <c r="AG389" t="str">
        <f>VLOOKUP(B389,'cuentas bancarias'!$A$2:$E$201,3,FALSE)</f>
        <v>DAVIVIENDA</v>
      </c>
      <c r="AH389" t="str">
        <f>VLOOKUP(B389,'cuentas bancarias'!$A$2:$E$201,4,FALSE)</f>
        <v>AHORROS</v>
      </c>
      <c r="AI389">
        <f>VLOOKUP(B389,'cuentas bancarias'!$A$2:$E$201,5,FALSE)</f>
        <v>476300068154</v>
      </c>
      <c r="AJ389" t="e">
        <f>VLOOKUP(B389,'MATRIZ 2026'!$G$2:$Q$667,25,FALSE)</f>
        <v>#N/A</v>
      </c>
      <c r="AL389" t="e">
        <f>VLOOKUP(AH389,'MATRIZ 2026'!$G$2:$Q$667,3,FALSE)</f>
        <v>#N/A</v>
      </c>
      <c r="AM389" t="e">
        <f>VLOOKUP(AI389,'MATRIZ 2026'!$G$2:$Q$667,3,FALSE)</f>
        <v>#N/A</v>
      </c>
      <c r="AN389" t="e">
        <f>VLOOKUP(AJ389,'MATRIZ 2026'!$G$2:$Q$667,3,FALSE)</f>
        <v>#N/A</v>
      </c>
      <c r="AO389" t="e">
        <f>VLOOKUP(AK389,'MATRIZ 2026'!$G$2:$Q$667,3,FALSE)</f>
        <v>#N/A</v>
      </c>
      <c r="AP389" t="e">
        <f>VLOOKUP(AL389,'MATRIZ 2026'!$G$2:$Q$667,3,FALSE)</f>
        <v>#N/A</v>
      </c>
      <c r="AQ389" t="e">
        <f>VLOOKUP(AM389,'MATRIZ 2026'!$G$2:$Q$667,3,FALSE)</f>
        <v>#N/A</v>
      </c>
    </row>
    <row r="390" spans="1:43" hidden="1">
      <c r="A390" s="32" t="s">
        <v>4933</v>
      </c>
      <c r="B390" s="21" t="s">
        <v>4412</v>
      </c>
      <c r="C390" t="e">
        <v>#REF!</v>
      </c>
      <c r="L390" s="48"/>
    </row>
    <row r="391" spans="1:43" hidden="1">
      <c r="A391" s="31" t="s">
        <v>4945</v>
      </c>
      <c r="B391" s="19" t="s">
        <v>4426</v>
      </c>
      <c r="C391" t="e">
        <v>#REF!</v>
      </c>
      <c r="L391" s="48"/>
    </row>
    <row r="392" spans="1:43" hidden="1">
      <c r="A392" s="32" t="s">
        <v>4958</v>
      </c>
      <c r="B392" s="21" t="s">
        <v>4440</v>
      </c>
      <c r="C392" t="e">
        <v>#REF!</v>
      </c>
      <c r="L392" s="48"/>
    </row>
    <row r="393" spans="1:43" hidden="1">
      <c r="A393" s="31" t="s">
        <v>4970</v>
      </c>
      <c r="B393" s="19" t="s">
        <v>4449</v>
      </c>
      <c r="C393" t="e">
        <v>#REF!</v>
      </c>
      <c r="L393" s="48"/>
    </row>
    <row r="394" spans="1:43" hidden="1">
      <c r="A394" s="32" t="s">
        <v>4979</v>
      </c>
      <c r="B394" s="21" t="s">
        <v>4459</v>
      </c>
      <c r="C394" t="e">
        <v>#REF!</v>
      </c>
      <c r="L394" s="48"/>
    </row>
    <row r="395" spans="1:43" hidden="1">
      <c r="A395" s="31" t="s">
        <v>4994</v>
      </c>
      <c r="B395" s="19" t="s">
        <v>4473</v>
      </c>
      <c r="C395" t="e">
        <v>#REF!</v>
      </c>
      <c r="L395" s="48"/>
    </row>
    <row r="396" spans="1:43" hidden="1">
      <c r="A396" s="32" t="s">
        <v>5009</v>
      </c>
      <c r="B396" s="21" t="s">
        <v>4482</v>
      </c>
      <c r="C396" t="e">
        <v>#REF!</v>
      </c>
      <c r="L396" s="48"/>
    </row>
    <row r="397" spans="1:43" hidden="1">
      <c r="A397" s="31" t="s">
        <v>5022</v>
      </c>
      <c r="B397" s="19" t="s">
        <v>4491</v>
      </c>
      <c r="C397" t="e">
        <v>#REF!</v>
      </c>
      <c r="L397" s="48"/>
    </row>
    <row r="398" spans="1:43" hidden="1">
      <c r="A398" s="32" t="s">
        <v>5036</v>
      </c>
      <c r="B398" s="21" t="s">
        <v>4501</v>
      </c>
      <c r="C398" t="e">
        <v>#REF!</v>
      </c>
      <c r="L398" s="48"/>
    </row>
    <row r="399" spans="1:43">
      <c r="A399" s="31" t="s">
        <v>5046</v>
      </c>
      <c r="B399" s="19" t="s">
        <v>4510</v>
      </c>
      <c r="C399" t="e">
        <v>#REF!</v>
      </c>
      <c r="D399" t="str">
        <f>B399</f>
        <v>401-2026</v>
      </c>
      <c r="E399" t="e">
        <f>VLOOKUP(D399,'MATRIZ 2026'!$G$2:$Q$667,14,FALSE)</f>
        <v>#N/A</v>
      </c>
      <c r="F399" t="e">
        <f>VLOOKUP(B399,'MATRIZ 2026'!$G$2:$Q$667,3,FALSE)</f>
        <v>#N/A</v>
      </c>
      <c r="G399" t="e">
        <f>VLOOKUP(B399,'MATRIZ 2026'!$G$2:$Q$667,22,FALSE)</f>
        <v>#N/A</v>
      </c>
      <c r="I399" t="e">
        <f>VLOOKUP(B399,'MATRIZ 2026'!$G$2:$Q$667,84,FALSE)</f>
        <v>#N/A</v>
      </c>
      <c r="J399" t="e">
        <f>VLOOKUP(B399,'MATRIZ 2026'!$G$2:$Q$667,49,FALSE)</f>
        <v>#N/A</v>
      </c>
      <c r="K399" t="e">
        <f>VLOOKUP(B399,'MATRIZ 2026'!$G$2:$Q$667,50,FALSE)</f>
        <v>#N/A</v>
      </c>
      <c r="L399" s="48" t="e">
        <f>VLOOKUP(B399,'MATRIZ 2026'!$G$2:$Q$667,45,FALSE)</f>
        <v>#N/A</v>
      </c>
      <c r="M399" s="48" t="e">
        <f>VLOOKUP(B399,'MATRIZ 2026'!$G$2:$Q$667,46,FALSE)</f>
        <v>#N/A</v>
      </c>
      <c r="N399" t="e">
        <f>VLOOKUP(B399,'MATRIZ 2026'!$G$2:$Q$667,16,FALSE)</f>
        <v>#N/A</v>
      </c>
      <c r="O399" t="e">
        <f>VLOOKUP(B399,'MATRIZ 2026'!$G$2:$Q$667,93,FALSE)</f>
        <v>#N/A</v>
      </c>
      <c r="P399" t="e">
        <f>VLOOKUP(D399,'MATRIZ 2026'!$G$2:$Q$667,31,FALSE)</f>
        <v>#N/A</v>
      </c>
      <c r="Q399" t="e">
        <f>VLOOKUP(M399,'MATRIZ 2026'!$G$2:$Q$667,3,FALSE)</f>
        <v>#N/A</v>
      </c>
      <c r="R399" t="e">
        <f>VLOOKUP(B399,'MATRIZ 2026'!$G$2:$Q$667,32,FALSE)</f>
        <v>#N/A</v>
      </c>
      <c r="S399" t="e">
        <f>VLOOKUP(O399,'MATRIZ 2026'!$G$2:$Q$667,3,FALSE)</f>
        <v>#N/A</v>
      </c>
      <c r="T399" t="e">
        <f>VLOOKUP(B399,'MATRIZ 2026'!$G$2:$Q$667,95,FALSE)</f>
        <v>#N/A</v>
      </c>
      <c r="U399">
        <f>VLOOKUP(B399,Hoja3!A398:B1060,2,FALSE)</f>
        <v>147307</v>
      </c>
      <c r="V399" t="e">
        <f>VLOOKUP(B399,'MATRIZ 2026'!$G$2:$Q$667,40,FALSE)</f>
        <v>#N/A</v>
      </c>
      <c r="W399" t="e">
        <f>VLOOKUP(S399,'MATRIZ 2026'!$G$2:$Q$667,3,FALSE)</f>
        <v>#N/A</v>
      </c>
      <c r="X399" t="e">
        <f>VLOOKUP(T399,'MATRIZ 2026'!$G$2:$Q$667,3,FALSE)</f>
        <v>#N/A</v>
      </c>
      <c r="Y399" t="e">
        <f>VLOOKUP(U399,'MATRIZ 2026'!$G$2:$Q$667,3,FALSE)</f>
        <v>#N/A</v>
      </c>
      <c r="Z399" t="e">
        <f>VLOOKUP(V399,'MATRIZ 2026'!$G$2:$Q$667,3,FALSE)</f>
        <v>#N/A</v>
      </c>
      <c r="AA399" t="e">
        <f>VLOOKUP(W399,'MATRIZ 2026'!$G$2:$Q$667,3,FALSE)</f>
        <v>#N/A</v>
      </c>
      <c r="AB399" t="e">
        <f>VLOOKUP(B399,'MATRIZ 2026'!$G$2:$Q$667,28,FALSE)</f>
        <v>#N/A</v>
      </c>
      <c r="AC399" t="e">
        <f>VLOOKUP(B399,'MATRIZ 2026'!$G$2:$Q$667,27,FALSE)</f>
        <v>#N/A</v>
      </c>
      <c r="AD399" t="e">
        <f>VLOOKUP(B399,'MATRIZ 2026'!$G$2:$Q$667,29,FALSE)</f>
        <v>#N/A</v>
      </c>
      <c r="AE399" t="e">
        <f>VLOOKUP(B399,'MATRIZ 2026'!$G$2:$Q$667,96,FALSE)</f>
        <v>#N/A</v>
      </c>
      <c r="AF399" t="e">
        <f>VLOOKUP(B399,'MATRIZ 2026'!$G$2:$Q$667,30,FALSE)</f>
        <v>#N/A</v>
      </c>
      <c r="AG399" t="str">
        <f>VLOOKUP(B399,'cuentas bancarias'!$A$2:$E$201,3,FALSE)</f>
        <v>AV VILLAS</v>
      </c>
      <c r="AH399" t="str">
        <f>VLOOKUP(B399,'cuentas bancarias'!$A$2:$E$201,4,FALSE)</f>
        <v>AHORROS</v>
      </c>
      <c r="AI399">
        <f>VLOOKUP(B399,'cuentas bancarias'!$A$2:$E$201,5,FALSE)</f>
        <v>660899225</v>
      </c>
      <c r="AJ399" t="e">
        <f>VLOOKUP(B399,'MATRIZ 2026'!$G$2:$Q$667,25,FALSE)</f>
        <v>#N/A</v>
      </c>
      <c r="AL399" t="e">
        <f>VLOOKUP(AH399,'MATRIZ 2026'!$G$2:$Q$667,3,FALSE)</f>
        <v>#N/A</v>
      </c>
      <c r="AM399" t="e">
        <f>VLOOKUP(AI399,'MATRIZ 2026'!$G$2:$Q$667,3,FALSE)</f>
        <v>#N/A</v>
      </c>
      <c r="AN399" t="e">
        <f>VLOOKUP(AJ399,'MATRIZ 2026'!$G$2:$Q$667,3,FALSE)</f>
        <v>#N/A</v>
      </c>
      <c r="AO399" t="e">
        <f>VLOOKUP(AK399,'MATRIZ 2026'!$G$2:$Q$667,3,FALSE)</f>
        <v>#N/A</v>
      </c>
      <c r="AP399" t="e">
        <f>VLOOKUP(AL399,'MATRIZ 2026'!$G$2:$Q$667,3,FALSE)</f>
        <v>#N/A</v>
      </c>
      <c r="AQ399" t="e">
        <f>VLOOKUP(AM399,'MATRIZ 2026'!$G$2:$Q$667,3,FALSE)</f>
        <v>#N/A</v>
      </c>
    </row>
    <row r="400" spans="1:43" hidden="1">
      <c r="A400" s="32" t="s">
        <v>5055</v>
      </c>
      <c r="B400" s="21" t="s">
        <v>4520</v>
      </c>
      <c r="C400" t="e">
        <v>#REF!</v>
      </c>
      <c r="L400" s="48"/>
    </row>
    <row r="401" spans="1:43" hidden="1">
      <c r="A401" s="31" t="s">
        <v>5066</v>
      </c>
      <c r="B401" s="19" t="s">
        <v>4536</v>
      </c>
      <c r="C401" t="e">
        <v>#REF!</v>
      </c>
      <c r="L401" s="48"/>
    </row>
    <row r="402" spans="1:43" hidden="1">
      <c r="A402" s="32" t="s">
        <v>5078</v>
      </c>
      <c r="B402" s="21" t="s">
        <v>4554</v>
      </c>
      <c r="C402" t="e">
        <v>#REF!</v>
      </c>
      <c r="L402" s="48"/>
    </row>
    <row r="403" spans="1:43" hidden="1">
      <c r="A403" s="31" t="s">
        <v>5094</v>
      </c>
      <c r="B403" s="19" t="s">
        <v>4567</v>
      </c>
      <c r="C403" t="e">
        <v>#REF!</v>
      </c>
      <c r="L403" s="48"/>
    </row>
    <row r="404" spans="1:43" hidden="1">
      <c r="A404" s="32" t="s">
        <v>5106</v>
      </c>
      <c r="B404" s="21" t="s">
        <v>4581</v>
      </c>
      <c r="C404" t="e">
        <v>#REF!</v>
      </c>
      <c r="L404" s="48"/>
    </row>
    <row r="405" spans="1:43" hidden="1">
      <c r="A405" s="31" t="s">
        <v>5117</v>
      </c>
      <c r="B405" s="19" t="s">
        <v>4595</v>
      </c>
      <c r="C405" t="e">
        <v>#REF!</v>
      </c>
      <c r="L405" s="48"/>
    </row>
    <row r="406" spans="1:43" hidden="1">
      <c r="A406" s="32" t="s">
        <v>5127</v>
      </c>
      <c r="B406" s="21" t="s">
        <v>4610</v>
      </c>
      <c r="C406" t="e">
        <v>#REF!</v>
      </c>
      <c r="L406" s="48"/>
    </row>
    <row r="407" spans="1:43" hidden="1">
      <c r="A407" s="31" t="s">
        <v>5137</v>
      </c>
      <c r="B407" s="19" t="s">
        <v>4625</v>
      </c>
      <c r="C407" t="e">
        <v>#REF!</v>
      </c>
      <c r="L407" s="48"/>
    </row>
    <row r="408" spans="1:43">
      <c r="A408" s="32" t="s">
        <v>5149</v>
      </c>
      <c r="B408" s="21" t="s">
        <v>4637</v>
      </c>
      <c r="C408" t="e">
        <v>#REF!</v>
      </c>
      <c r="D408" t="str">
        <f t="shared" ref="D408:D409" si="4">B408</f>
        <v>410-2026</v>
      </c>
      <c r="E408" t="e">
        <f>VLOOKUP(D408,'MATRIZ 2026'!$G$2:$Q$667,14,FALSE)</f>
        <v>#N/A</v>
      </c>
      <c r="F408" t="e">
        <f>VLOOKUP(B408,'MATRIZ 2026'!$G$2:$Q$667,3,FALSE)</f>
        <v>#N/A</v>
      </c>
      <c r="G408" t="e">
        <f>VLOOKUP(B408,'MATRIZ 2026'!$G$2:$Q$667,22,FALSE)</f>
        <v>#N/A</v>
      </c>
      <c r="I408" t="e">
        <f>VLOOKUP(B408,'MATRIZ 2026'!$G$2:$Q$667,84,FALSE)</f>
        <v>#N/A</v>
      </c>
      <c r="J408" t="e">
        <f>VLOOKUP(B408,'MATRIZ 2026'!$G$2:$Q$667,49,FALSE)</f>
        <v>#N/A</v>
      </c>
      <c r="K408" t="e">
        <f>VLOOKUP(B408,'MATRIZ 2026'!$G$2:$Q$667,50,FALSE)</f>
        <v>#N/A</v>
      </c>
      <c r="L408" s="48" t="e">
        <f>VLOOKUP(B408,'MATRIZ 2026'!$G$2:$Q$667,45,FALSE)</f>
        <v>#N/A</v>
      </c>
      <c r="M408" s="48" t="e">
        <f>VLOOKUP(B408,'MATRIZ 2026'!$G$2:$Q$667,46,FALSE)</f>
        <v>#N/A</v>
      </c>
      <c r="N408" t="e">
        <f>VLOOKUP(B408,'MATRIZ 2026'!$G$2:$Q$667,16,FALSE)</f>
        <v>#N/A</v>
      </c>
      <c r="O408" t="e">
        <f>VLOOKUP(B408,'MATRIZ 2026'!$G$2:$Q$667,93,FALSE)</f>
        <v>#N/A</v>
      </c>
      <c r="P408" t="e">
        <f>VLOOKUP(D408,'MATRIZ 2026'!$G$2:$Q$667,31,FALSE)</f>
        <v>#N/A</v>
      </c>
      <c r="Q408" t="e">
        <f>VLOOKUP(M408,'MATRIZ 2026'!$G$2:$Q$667,3,FALSE)</f>
        <v>#N/A</v>
      </c>
      <c r="R408" t="e">
        <f>VLOOKUP(B408,'MATRIZ 2026'!$G$2:$Q$667,32,FALSE)</f>
        <v>#N/A</v>
      </c>
      <c r="S408" t="e">
        <f>VLOOKUP(O408,'MATRIZ 2026'!$G$2:$Q$667,3,FALSE)</f>
        <v>#N/A</v>
      </c>
      <c r="T408" t="e">
        <f>VLOOKUP(B408,'MATRIZ 2026'!$G$2:$Q$667,95,FALSE)</f>
        <v>#N/A</v>
      </c>
      <c r="U408">
        <f>VLOOKUP(B408,Hoja3!A407:B1069,2,FALSE)</f>
        <v>145107</v>
      </c>
      <c r="V408" t="e">
        <f>VLOOKUP(B408,'MATRIZ 2026'!$G$2:$Q$667,40,FALSE)</f>
        <v>#N/A</v>
      </c>
      <c r="W408" t="e">
        <f>VLOOKUP(S408,'MATRIZ 2026'!$G$2:$Q$667,3,FALSE)</f>
        <v>#N/A</v>
      </c>
      <c r="X408" t="e">
        <f>VLOOKUP(T408,'MATRIZ 2026'!$G$2:$Q$667,3,FALSE)</f>
        <v>#N/A</v>
      </c>
      <c r="Y408" t="e">
        <f>VLOOKUP(U408,'MATRIZ 2026'!$G$2:$Q$667,3,FALSE)</f>
        <v>#N/A</v>
      </c>
      <c r="Z408" t="e">
        <f>VLOOKUP(V408,'MATRIZ 2026'!$G$2:$Q$667,3,FALSE)</f>
        <v>#N/A</v>
      </c>
      <c r="AA408" t="e">
        <f>VLOOKUP(W408,'MATRIZ 2026'!$G$2:$Q$667,3,FALSE)</f>
        <v>#N/A</v>
      </c>
      <c r="AB408" t="e">
        <f>VLOOKUP(B408,'MATRIZ 2026'!$G$2:$Q$667,28,FALSE)</f>
        <v>#N/A</v>
      </c>
      <c r="AC408" t="e">
        <f>VLOOKUP(B408,'MATRIZ 2026'!$G$2:$Q$667,27,FALSE)</f>
        <v>#N/A</v>
      </c>
      <c r="AD408" t="e">
        <f>VLOOKUP(B408,'MATRIZ 2026'!$G$2:$Q$667,29,FALSE)</f>
        <v>#N/A</v>
      </c>
      <c r="AE408" t="e">
        <f>VLOOKUP(B408,'MATRIZ 2026'!$G$2:$Q$667,96,FALSE)</f>
        <v>#N/A</v>
      </c>
      <c r="AF408" t="e">
        <f>VLOOKUP(B408,'MATRIZ 2026'!$G$2:$Q$667,30,FALSE)</f>
        <v>#N/A</v>
      </c>
      <c r="AG408" t="str">
        <f>VLOOKUP(B408,'cuentas bancarias'!$A$2:$E$201,3,FALSE)</f>
        <v>UNION</v>
      </c>
      <c r="AH408" t="str">
        <f>VLOOKUP(B408,'cuentas bancarias'!$A$2:$E$201,4,FALSE)</f>
        <v>AHORROS</v>
      </c>
      <c r="AI408">
        <f>VLOOKUP(B408,'cuentas bancarias'!$A$2:$E$201,5,FALSE)</f>
        <v>1735600000300140</v>
      </c>
      <c r="AJ408" t="e">
        <f>VLOOKUP(B408,'MATRIZ 2026'!$G$2:$Q$667,25,FALSE)</f>
        <v>#N/A</v>
      </c>
      <c r="AL408" t="e">
        <f>VLOOKUP(AH408,'MATRIZ 2026'!$G$2:$Q$667,3,FALSE)</f>
        <v>#N/A</v>
      </c>
      <c r="AM408" t="e">
        <f>VLOOKUP(AI408,'MATRIZ 2026'!$G$2:$Q$667,3,FALSE)</f>
        <v>#N/A</v>
      </c>
      <c r="AN408" t="e">
        <f>VLOOKUP(AJ408,'MATRIZ 2026'!$G$2:$Q$667,3,FALSE)</f>
        <v>#N/A</v>
      </c>
      <c r="AO408" t="e">
        <f>VLOOKUP(AK408,'MATRIZ 2026'!$G$2:$Q$667,3,FALSE)</f>
        <v>#N/A</v>
      </c>
      <c r="AP408" t="e">
        <f>VLOOKUP(AL408,'MATRIZ 2026'!$G$2:$Q$667,3,FALSE)</f>
        <v>#N/A</v>
      </c>
      <c r="AQ408" t="e">
        <f>VLOOKUP(AM408,'MATRIZ 2026'!$G$2:$Q$667,3,FALSE)</f>
        <v>#N/A</v>
      </c>
    </row>
    <row r="409" spans="1:43">
      <c r="A409" s="31" t="s">
        <v>5160</v>
      </c>
      <c r="B409" s="19" t="s">
        <v>4652</v>
      </c>
      <c r="C409" t="e">
        <v>#REF!</v>
      </c>
      <c r="D409" t="str">
        <f t="shared" si="4"/>
        <v>411-2026</v>
      </c>
      <c r="E409" t="e">
        <f>VLOOKUP(D409,'MATRIZ 2026'!$G$2:$Q$667,14,FALSE)</f>
        <v>#N/A</v>
      </c>
      <c r="F409" t="e">
        <f>VLOOKUP(B409,'MATRIZ 2026'!$G$2:$Q$667,3,FALSE)</f>
        <v>#N/A</v>
      </c>
      <c r="G409" t="e">
        <f>VLOOKUP(B409,'MATRIZ 2026'!$G$2:$Q$667,22,FALSE)</f>
        <v>#N/A</v>
      </c>
      <c r="I409" t="e">
        <f>VLOOKUP(B409,'MATRIZ 2026'!$G$2:$Q$667,84,FALSE)</f>
        <v>#N/A</v>
      </c>
      <c r="J409" t="e">
        <f>VLOOKUP(B409,'MATRIZ 2026'!$G$2:$Q$667,49,FALSE)</f>
        <v>#N/A</v>
      </c>
      <c r="K409" t="e">
        <f>VLOOKUP(B409,'MATRIZ 2026'!$G$2:$Q$667,50,FALSE)</f>
        <v>#N/A</v>
      </c>
      <c r="L409" s="48" t="e">
        <f>VLOOKUP(B409,'MATRIZ 2026'!$G$2:$Q$667,45,FALSE)</f>
        <v>#N/A</v>
      </c>
      <c r="M409" s="48" t="e">
        <f>VLOOKUP(B409,'MATRIZ 2026'!$G$2:$Q$667,46,FALSE)</f>
        <v>#N/A</v>
      </c>
      <c r="N409" t="e">
        <f>VLOOKUP(B409,'MATRIZ 2026'!$G$2:$Q$667,16,FALSE)</f>
        <v>#N/A</v>
      </c>
      <c r="O409" t="e">
        <f>VLOOKUP(B409,'MATRIZ 2026'!$G$2:$Q$667,93,FALSE)</f>
        <v>#N/A</v>
      </c>
      <c r="P409" t="e">
        <f>VLOOKUP(D409,'MATRIZ 2026'!$G$2:$Q$667,31,FALSE)</f>
        <v>#N/A</v>
      </c>
      <c r="Q409" t="e">
        <f>VLOOKUP(M409,'MATRIZ 2026'!$G$2:$Q$667,3,FALSE)</f>
        <v>#N/A</v>
      </c>
      <c r="R409" t="e">
        <f>VLOOKUP(B409,'MATRIZ 2026'!$G$2:$Q$667,32,FALSE)</f>
        <v>#N/A</v>
      </c>
      <c r="S409" t="e">
        <f>VLOOKUP(O409,'MATRIZ 2026'!$G$2:$Q$667,3,FALSE)</f>
        <v>#N/A</v>
      </c>
      <c r="T409" t="e">
        <f>VLOOKUP(B409,'MATRIZ 2026'!$G$2:$Q$667,95,FALSE)</f>
        <v>#N/A</v>
      </c>
      <c r="U409">
        <f>VLOOKUP(B409,Hoja3!A408:B1070,2,FALSE)</f>
        <v>145107</v>
      </c>
      <c r="V409" t="e">
        <f>VLOOKUP(B409,'MATRIZ 2026'!$G$2:$Q$667,40,FALSE)</f>
        <v>#N/A</v>
      </c>
      <c r="W409" t="e">
        <f>VLOOKUP(S409,'MATRIZ 2026'!$G$2:$Q$667,3,FALSE)</f>
        <v>#N/A</v>
      </c>
      <c r="X409" t="e">
        <f>VLOOKUP(T409,'MATRIZ 2026'!$G$2:$Q$667,3,FALSE)</f>
        <v>#N/A</v>
      </c>
      <c r="Y409" t="e">
        <f>VLOOKUP(U409,'MATRIZ 2026'!$G$2:$Q$667,3,FALSE)</f>
        <v>#N/A</v>
      </c>
      <c r="Z409" t="e">
        <f>VLOOKUP(V409,'MATRIZ 2026'!$G$2:$Q$667,3,FALSE)</f>
        <v>#N/A</v>
      </c>
      <c r="AA409" t="e">
        <f>VLOOKUP(W409,'MATRIZ 2026'!$G$2:$Q$667,3,FALSE)</f>
        <v>#N/A</v>
      </c>
      <c r="AB409" t="e">
        <f>VLOOKUP(B409,'MATRIZ 2026'!$G$2:$Q$667,28,FALSE)</f>
        <v>#N/A</v>
      </c>
      <c r="AC409" t="e">
        <f>VLOOKUP(B409,'MATRIZ 2026'!$G$2:$Q$667,27,FALSE)</f>
        <v>#N/A</v>
      </c>
      <c r="AD409" t="e">
        <f>VLOOKUP(B409,'MATRIZ 2026'!$G$2:$Q$667,29,FALSE)</f>
        <v>#N/A</v>
      </c>
      <c r="AE409" t="e">
        <f>VLOOKUP(B409,'MATRIZ 2026'!$G$2:$Q$667,96,FALSE)</f>
        <v>#N/A</v>
      </c>
      <c r="AF409" t="e">
        <f>VLOOKUP(B409,'MATRIZ 2026'!$G$2:$Q$667,30,FALSE)</f>
        <v>#N/A</v>
      </c>
      <c r="AG409" t="str">
        <f>VLOOKUP(B409,'cuentas bancarias'!$A$2:$E$201,3,FALSE)</f>
        <v>CAJA SOCIAL</v>
      </c>
      <c r="AH409" t="str">
        <f>VLOOKUP(B409,'cuentas bancarias'!$A$2:$E$201,4,FALSE)</f>
        <v>AHORROS</v>
      </c>
      <c r="AI409">
        <f>VLOOKUP(B409,'cuentas bancarias'!$A$2:$E$201,5,FALSE)</f>
        <v>24049519891</v>
      </c>
      <c r="AJ409" t="e">
        <f>VLOOKUP(B409,'MATRIZ 2026'!$G$2:$Q$667,25,FALSE)</f>
        <v>#N/A</v>
      </c>
      <c r="AL409" t="e">
        <f>VLOOKUP(AH409,'MATRIZ 2026'!$G$2:$Q$667,3,FALSE)</f>
        <v>#N/A</v>
      </c>
      <c r="AM409" t="e">
        <f>VLOOKUP(AI409,'MATRIZ 2026'!$G$2:$Q$667,3,FALSE)</f>
        <v>#N/A</v>
      </c>
      <c r="AN409" t="e">
        <f>VLOOKUP(AJ409,'MATRIZ 2026'!$G$2:$Q$667,3,FALSE)</f>
        <v>#N/A</v>
      </c>
      <c r="AO409" t="e">
        <f>VLOOKUP(AK409,'MATRIZ 2026'!$G$2:$Q$667,3,FALSE)</f>
        <v>#N/A</v>
      </c>
      <c r="AP409" t="e">
        <f>VLOOKUP(AL409,'MATRIZ 2026'!$G$2:$Q$667,3,FALSE)</f>
        <v>#N/A</v>
      </c>
      <c r="AQ409" t="e">
        <f>VLOOKUP(AM409,'MATRIZ 2026'!$G$2:$Q$667,3,FALSE)</f>
        <v>#N/A</v>
      </c>
    </row>
    <row r="410" spans="1:43" hidden="1">
      <c r="A410" s="32" t="s">
        <v>5173</v>
      </c>
      <c r="B410" s="21" t="s">
        <v>4661</v>
      </c>
      <c r="C410" t="e">
        <v>#REF!</v>
      </c>
      <c r="L410" s="48"/>
    </row>
    <row r="411" spans="1:43">
      <c r="A411" s="31" t="s">
        <v>5187</v>
      </c>
      <c r="B411" s="19" t="s">
        <v>4676</v>
      </c>
      <c r="C411" t="e">
        <v>#REF!</v>
      </c>
      <c r="D411" t="str">
        <f>B411</f>
        <v>413-2026</v>
      </c>
      <c r="E411" t="e">
        <f>VLOOKUP(D411,'MATRIZ 2026'!$G$2:$Q$667,14,FALSE)</f>
        <v>#N/A</v>
      </c>
      <c r="F411" t="e">
        <f>VLOOKUP(B411,'MATRIZ 2026'!$G$2:$Q$667,3,FALSE)</f>
        <v>#N/A</v>
      </c>
      <c r="G411" t="e">
        <f>VLOOKUP(B411,'MATRIZ 2026'!$G$2:$Q$667,22,FALSE)</f>
        <v>#N/A</v>
      </c>
      <c r="I411" t="e">
        <f>VLOOKUP(B411,'MATRIZ 2026'!$G$2:$Q$667,84,FALSE)</f>
        <v>#N/A</v>
      </c>
      <c r="J411" t="e">
        <f>VLOOKUP(B411,'MATRIZ 2026'!$G$2:$Q$667,49,FALSE)</f>
        <v>#N/A</v>
      </c>
      <c r="K411" t="e">
        <f>VLOOKUP(B411,'MATRIZ 2026'!$G$2:$Q$667,50,FALSE)</f>
        <v>#N/A</v>
      </c>
      <c r="L411" s="48" t="e">
        <f>VLOOKUP(B411,'MATRIZ 2026'!$G$2:$Q$667,45,FALSE)</f>
        <v>#N/A</v>
      </c>
      <c r="M411" s="48" t="e">
        <f>VLOOKUP(B411,'MATRIZ 2026'!$G$2:$Q$667,46,FALSE)</f>
        <v>#N/A</v>
      </c>
      <c r="N411" t="e">
        <f>VLOOKUP(B411,'MATRIZ 2026'!$G$2:$Q$667,16,FALSE)</f>
        <v>#N/A</v>
      </c>
      <c r="O411" t="e">
        <f>VLOOKUP(B411,'MATRIZ 2026'!$G$2:$Q$667,93,FALSE)</f>
        <v>#N/A</v>
      </c>
      <c r="P411" t="e">
        <f>VLOOKUP(D411,'MATRIZ 2026'!$G$2:$Q$667,31,FALSE)</f>
        <v>#N/A</v>
      </c>
      <c r="Q411" t="e">
        <f>VLOOKUP(M411,'MATRIZ 2026'!$G$2:$Q$667,3,FALSE)</f>
        <v>#N/A</v>
      </c>
      <c r="R411" t="e">
        <f>VLOOKUP(B411,'MATRIZ 2026'!$G$2:$Q$667,32,FALSE)</f>
        <v>#N/A</v>
      </c>
      <c r="S411" t="e">
        <f>VLOOKUP(O411,'MATRIZ 2026'!$G$2:$Q$667,3,FALSE)</f>
        <v>#N/A</v>
      </c>
      <c r="T411" t="e">
        <f>VLOOKUP(B411,'MATRIZ 2026'!$G$2:$Q$667,95,FALSE)</f>
        <v>#N/A</v>
      </c>
      <c r="U411">
        <f>VLOOKUP(B411,Hoja3!A410:B1072,2,FALSE)</f>
        <v>152750</v>
      </c>
      <c r="V411" t="e">
        <f>VLOOKUP(B411,'MATRIZ 2026'!$G$2:$Q$667,40,FALSE)</f>
        <v>#N/A</v>
      </c>
      <c r="W411" t="e">
        <f>VLOOKUP(S411,'MATRIZ 2026'!$G$2:$Q$667,3,FALSE)</f>
        <v>#N/A</v>
      </c>
      <c r="X411" t="e">
        <f>VLOOKUP(T411,'MATRIZ 2026'!$G$2:$Q$667,3,FALSE)</f>
        <v>#N/A</v>
      </c>
      <c r="Y411" t="e">
        <f>VLOOKUP(U411,'MATRIZ 2026'!$G$2:$Q$667,3,FALSE)</f>
        <v>#N/A</v>
      </c>
      <c r="Z411" t="e">
        <f>VLOOKUP(V411,'MATRIZ 2026'!$G$2:$Q$667,3,FALSE)</f>
        <v>#N/A</v>
      </c>
      <c r="AA411" t="e">
        <f>VLOOKUP(W411,'MATRIZ 2026'!$G$2:$Q$667,3,FALSE)</f>
        <v>#N/A</v>
      </c>
      <c r="AB411" t="e">
        <f>VLOOKUP(B411,'MATRIZ 2026'!$G$2:$Q$667,28,FALSE)</f>
        <v>#N/A</v>
      </c>
      <c r="AC411" t="e">
        <f>VLOOKUP(B411,'MATRIZ 2026'!$G$2:$Q$667,27,FALSE)</f>
        <v>#N/A</v>
      </c>
      <c r="AD411" t="e">
        <f>VLOOKUP(B411,'MATRIZ 2026'!$G$2:$Q$667,29,FALSE)</f>
        <v>#N/A</v>
      </c>
      <c r="AE411" t="e">
        <f>VLOOKUP(B411,'MATRIZ 2026'!$G$2:$Q$667,96,FALSE)</f>
        <v>#N/A</v>
      </c>
      <c r="AF411" t="e">
        <f>VLOOKUP(B411,'MATRIZ 2026'!$G$2:$Q$667,30,FALSE)</f>
        <v>#N/A</v>
      </c>
      <c r="AG411" t="str">
        <f>VLOOKUP(B411,'cuentas bancarias'!$A$2:$E$201,3,FALSE)</f>
        <v>NU</v>
      </c>
      <c r="AH411" t="str">
        <f>VLOOKUP(B411,'cuentas bancarias'!$A$2:$E$201,4,FALSE)</f>
        <v>AHORROS</v>
      </c>
      <c r="AI411">
        <f>VLOOKUP(B411,'cuentas bancarias'!$A$2:$E$201,5,FALSE)</f>
        <v>27463119</v>
      </c>
      <c r="AJ411" t="e">
        <f>VLOOKUP(B411,'MATRIZ 2026'!$G$2:$Q$667,25,FALSE)</f>
        <v>#N/A</v>
      </c>
      <c r="AL411" t="e">
        <f>VLOOKUP(AH411,'MATRIZ 2026'!$G$2:$Q$667,3,FALSE)</f>
        <v>#N/A</v>
      </c>
      <c r="AM411" t="e">
        <f>VLOOKUP(AI411,'MATRIZ 2026'!$G$2:$Q$667,3,FALSE)</f>
        <v>#N/A</v>
      </c>
      <c r="AN411" t="e">
        <f>VLOOKUP(AJ411,'MATRIZ 2026'!$G$2:$Q$667,3,FALSE)</f>
        <v>#N/A</v>
      </c>
      <c r="AO411" t="e">
        <f>VLOOKUP(AK411,'MATRIZ 2026'!$G$2:$Q$667,3,FALSE)</f>
        <v>#N/A</v>
      </c>
      <c r="AP411" t="e">
        <f>VLOOKUP(AL411,'MATRIZ 2026'!$G$2:$Q$667,3,FALSE)</f>
        <v>#N/A</v>
      </c>
      <c r="AQ411" t="e">
        <f>VLOOKUP(AM411,'MATRIZ 2026'!$G$2:$Q$667,3,FALSE)</f>
        <v>#N/A</v>
      </c>
    </row>
    <row r="412" spans="1:43" hidden="1">
      <c r="A412" s="32" t="s">
        <v>5201</v>
      </c>
      <c r="B412" s="21" t="s">
        <v>4688</v>
      </c>
      <c r="C412" t="e">
        <v>#REF!</v>
      </c>
      <c r="L412" s="48"/>
    </row>
    <row r="413" spans="1:43" hidden="1">
      <c r="A413" s="31" t="s">
        <v>5211</v>
      </c>
      <c r="B413" s="19" t="s">
        <v>4703</v>
      </c>
      <c r="C413" t="e">
        <v>#REF!</v>
      </c>
      <c r="L413" s="48"/>
    </row>
    <row r="414" spans="1:43" hidden="1">
      <c r="A414" s="32" t="s">
        <v>5220</v>
      </c>
      <c r="B414" s="21" t="s">
        <v>4716</v>
      </c>
      <c r="C414" t="e">
        <v>#REF!</v>
      </c>
      <c r="L414" s="48"/>
    </row>
    <row r="415" spans="1:43" hidden="1">
      <c r="A415" s="31" t="s">
        <v>5234</v>
      </c>
      <c r="B415" s="19" t="s">
        <v>4728</v>
      </c>
      <c r="C415" t="e">
        <v>#REF!</v>
      </c>
      <c r="L415" s="48"/>
    </row>
    <row r="416" spans="1:43" hidden="1">
      <c r="A416" s="32" t="s">
        <v>5242</v>
      </c>
      <c r="B416" s="21" t="s">
        <v>4741</v>
      </c>
      <c r="C416" t="e">
        <v>#REF!</v>
      </c>
      <c r="L416" s="48"/>
    </row>
    <row r="417" spans="1:43" hidden="1">
      <c r="A417" s="31" t="s">
        <v>5251</v>
      </c>
      <c r="B417" s="19" t="s">
        <v>4755</v>
      </c>
      <c r="C417" t="e">
        <v>#REF!</v>
      </c>
      <c r="L417" s="48"/>
    </row>
    <row r="418" spans="1:43" hidden="1">
      <c r="A418" s="32" t="s">
        <v>5261</v>
      </c>
      <c r="B418" s="21" t="s">
        <v>4766</v>
      </c>
      <c r="C418" t="e">
        <v>#REF!</v>
      </c>
      <c r="L418" s="48"/>
    </row>
    <row r="419" spans="1:43" hidden="1">
      <c r="A419" s="31" t="s">
        <v>5273</v>
      </c>
      <c r="B419" s="19" t="s">
        <v>4779</v>
      </c>
      <c r="C419" t="e">
        <v>#REF!</v>
      </c>
      <c r="L419" s="48"/>
    </row>
    <row r="420" spans="1:43" hidden="1">
      <c r="A420" s="32" t="s">
        <v>5290</v>
      </c>
      <c r="B420" s="21" t="s">
        <v>4794</v>
      </c>
      <c r="C420" t="e">
        <v>#REF!</v>
      </c>
      <c r="L420" s="48"/>
    </row>
    <row r="421" spans="1:43">
      <c r="A421" s="31" t="s">
        <v>5299</v>
      </c>
      <c r="B421" s="19" t="s">
        <v>4804</v>
      </c>
      <c r="C421" t="e">
        <v>#REF!</v>
      </c>
      <c r="D421" t="str">
        <f>B421</f>
        <v>423-2026</v>
      </c>
      <c r="E421" t="e">
        <f>VLOOKUP(D421,'MATRIZ 2026'!$G$2:$Q$667,14,FALSE)</f>
        <v>#N/A</v>
      </c>
      <c r="F421" t="e">
        <f>VLOOKUP(B421,'MATRIZ 2026'!$G$2:$Q$667,3,FALSE)</f>
        <v>#N/A</v>
      </c>
      <c r="G421" t="e">
        <f>VLOOKUP(B421,'MATRIZ 2026'!$G$2:$Q$667,22,FALSE)</f>
        <v>#N/A</v>
      </c>
      <c r="I421" t="e">
        <f>VLOOKUP(B421,'MATRIZ 2026'!$G$2:$Q$667,84,FALSE)</f>
        <v>#N/A</v>
      </c>
      <c r="J421" t="e">
        <f>VLOOKUP(B421,'MATRIZ 2026'!$G$2:$Q$667,49,FALSE)</f>
        <v>#N/A</v>
      </c>
      <c r="K421" t="e">
        <f>VLOOKUP(B421,'MATRIZ 2026'!$G$2:$Q$667,50,FALSE)</f>
        <v>#N/A</v>
      </c>
      <c r="L421" s="48" t="e">
        <f>VLOOKUP(B421,'MATRIZ 2026'!$G$2:$Q$667,45,FALSE)</f>
        <v>#N/A</v>
      </c>
      <c r="M421" s="48" t="e">
        <f>VLOOKUP(B421,'MATRIZ 2026'!$G$2:$Q$667,46,FALSE)</f>
        <v>#N/A</v>
      </c>
      <c r="N421" t="e">
        <f>VLOOKUP(B421,'MATRIZ 2026'!$G$2:$Q$667,16,FALSE)</f>
        <v>#N/A</v>
      </c>
      <c r="O421" t="e">
        <f>VLOOKUP(B421,'MATRIZ 2026'!$G$2:$Q$667,93,FALSE)</f>
        <v>#N/A</v>
      </c>
      <c r="P421" t="e">
        <f>VLOOKUP(D421,'MATRIZ 2026'!$G$2:$Q$667,31,FALSE)</f>
        <v>#N/A</v>
      </c>
      <c r="Q421" t="e">
        <f>VLOOKUP(M421,'MATRIZ 2026'!$G$2:$Q$667,3,FALSE)</f>
        <v>#N/A</v>
      </c>
      <c r="R421" t="e">
        <f>VLOOKUP(B421,'MATRIZ 2026'!$G$2:$Q$667,32,FALSE)</f>
        <v>#N/A</v>
      </c>
      <c r="S421" t="e">
        <f>VLOOKUP(O421,'MATRIZ 2026'!$G$2:$Q$667,3,FALSE)</f>
        <v>#N/A</v>
      </c>
      <c r="T421" t="e">
        <f>VLOOKUP(B421,'MATRIZ 2026'!$G$2:$Q$667,95,FALSE)</f>
        <v>#N/A</v>
      </c>
      <c r="U421">
        <f>VLOOKUP(B421,Hoja3!A420:B1082,2,FALSE)</f>
        <v>145587</v>
      </c>
      <c r="V421" t="e">
        <f>VLOOKUP(B421,'MATRIZ 2026'!$G$2:$Q$667,40,FALSE)</f>
        <v>#N/A</v>
      </c>
      <c r="W421" t="e">
        <f>VLOOKUP(S421,'MATRIZ 2026'!$G$2:$Q$667,3,FALSE)</f>
        <v>#N/A</v>
      </c>
      <c r="X421" t="e">
        <f>VLOOKUP(T421,'MATRIZ 2026'!$G$2:$Q$667,3,FALSE)</f>
        <v>#N/A</v>
      </c>
      <c r="Y421" t="e">
        <f>VLOOKUP(U421,'MATRIZ 2026'!$G$2:$Q$667,3,FALSE)</f>
        <v>#N/A</v>
      </c>
      <c r="Z421" t="e">
        <f>VLOOKUP(V421,'MATRIZ 2026'!$G$2:$Q$667,3,FALSE)</f>
        <v>#N/A</v>
      </c>
      <c r="AA421" t="e">
        <f>VLOOKUP(W421,'MATRIZ 2026'!$G$2:$Q$667,3,FALSE)</f>
        <v>#N/A</v>
      </c>
      <c r="AB421" t="e">
        <f>VLOOKUP(B421,'MATRIZ 2026'!$G$2:$Q$667,28,FALSE)</f>
        <v>#N/A</v>
      </c>
      <c r="AC421" t="e">
        <f>VLOOKUP(B421,'MATRIZ 2026'!$G$2:$Q$667,27,FALSE)</f>
        <v>#N/A</v>
      </c>
      <c r="AD421" t="e">
        <f>VLOOKUP(B421,'MATRIZ 2026'!$G$2:$Q$667,29,FALSE)</f>
        <v>#N/A</v>
      </c>
      <c r="AE421" t="e">
        <f>VLOOKUP(B421,'MATRIZ 2026'!$G$2:$Q$667,96,FALSE)</f>
        <v>#N/A</v>
      </c>
      <c r="AF421" t="e">
        <f>VLOOKUP(B421,'MATRIZ 2026'!$G$2:$Q$667,30,FALSE)</f>
        <v>#N/A</v>
      </c>
      <c r="AG421" t="str">
        <f>VLOOKUP(B421,'cuentas bancarias'!$A$2:$E$201,3,FALSE)</f>
        <v>FALABELLA</v>
      </c>
      <c r="AH421" t="str">
        <f>VLOOKUP(B421,'cuentas bancarias'!$A$2:$E$201,4,FALSE)</f>
        <v>AHORROS</v>
      </c>
      <c r="AI421">
        <f>VLOOKUP(B421,'cuentas bancarias'!$A$2:$E$201,5,FALSE)</f>
        <v>111140235058</v>
      </c>
      <c r="AJ421" t="e">
        <f>VLOOKUP(B421,'MATRIZ 2026'!$G$2:$Q$667,25,FALSE)</f>
        <v>#N/A</v>
      </c>
      <c r="AL421" t="e">
        <f>VLOOKUP(AH421,'MATRIZ 2026'!$G$2:$Q$667,3,FALSE)</f>
        <v>#N/A</v>
      </c>
      <c r="AM421" t="e">
        <f>VLOOKUP(AI421,'MATRIZ 2026'!$G$2:$Q$667,3,FALSE)</f>
        <v>#N/A</v>
      </c>
      <c r="AN421" t="e">
        <f>VLOOKUP(AJ421,'MATRIZ 2026'!$G$2:$Q$667,3,FALSE)</f>
        <v>#N/A</v>
      </c>
      <c r="AO421" t="e">
        <f>VLOOKUP(AK421,'MATRIZ 2026'!$G$2:$Q$667,3,FALSE)</f>
        <v>#N/A</v>
      </c>
      <c r="AP421" t="e">
        <f>VLOOKUP(AL421,'MATRIZ 2026'!$G$2:$Q$667,3,FALSE)</f>
        <v>#N/A</v>
      </c>
      <c r="AQ421" t="e">
        <f>VLOOKUP(AM421,'MATRIZ 2026'!$G$2:$Q$667,3,FALSE)</f>
        <v>#N/A</v>
      </c>
    </row>
    <row r="422" spans="1:43" hidden="1">
      <c r="A422" s="32" t="s">
        <v>5308</v>
      </c>
      <c r="B422" s="21" t="s">
        <v>4817</v>
      </c>
      <c r="C422" t="e">
        <v>#REF!</v>
      </c>
      <c r="L422" s="48"/>
    </row>
    <row r="423" spans="1:43" hidden="1">
      <c r="A423" s="31" t="s">
        <v>5331</v>
      </c>
      <c r="B423" s="19" t="s">
        <v>4835</v>
      </c>
      <c r="C423" t="e">
        <v>#REF!</v>
      </c>
      <c r="L423" s="48"/>
    </row>
    <row r="424" spans="1:43" hidden="1">
      <c r="A424" s="32" t="s">
        <v>5347</v>
      </c>
      <c r="B424" s="21" t="s">
        <v>4848</v>
      </c>
      <c r="C424" t="e">
        <v>#REF!</v>
      </c>
      <c r="L424" s="48"/>
    </row>
    <row r="425" spans="1:43" hidden="1">
      <c r="A425" s="31" t="s">
        <v>5360</v>
      </c>
      <c r="B425" s="19" t="s">
        <v>4862</v>
      </c>
      <c r="C425" t="e">
        <v>#REF!</v>
      </c>
      <c r="L425" s="48"/>
    </row>
    <row r="426" spans="1:43" hidden="1">
      <c r="A426" s="32" t="s">
        <v>5368</v>
      </c>
      <c r="B426" s="21" t="s">
        <v>4875</v>
      </c>
      <c r="C426" t="e">
        <v>#REF!</v>
      </c>
      <c r="L426" s="48"/>
    </row>
    <row r="427" spans="1:43">
      <c r="A427" s="31" t="s">
        <v>5377</v>
      </c>
      <c r="B427" s="19" t="s">
        <v>4889</v>
      </c>
      <c r="C427" t="e">
        <v>#REF!</v>
      </c>
      <c r="D427" t="str">
        <f t="shared" ref="D427:D428" si="5">B427</f>
        <v>429-2026</v>
      </c>
      <c r="E427" t="e">
        <f>VLOOKUP(D427,'MATRIZ 2026'!$G$2:$Q$667,14,FALSE)</f>
        <v>#N/A</v>
      </c>
      <c r="F427" t="e">
        <f>VLOOKUP(B427,'MATRIZ 2026'!$G$2:$Q$667,3,FALSE)</f>
        <v>#N/A</v>
      </c>
      <c r="G427" t="e">
        <f>VLOOKUP(B427,'MATRIZ 2026'!$G$2:$Q$667,22,FALSE)</f>
        <v>#N/A</v>
      </c>
      <c r="I427" t="e">
        <f>VLOOKUP(B427,'MATRIZ 2026'!$G$2:$Q$667,84,FALSE)</f>
        <v>#N/A</v>
      </c>
      <c r="J427" t="e">
        <f>VLOOKUP(B427,'MATRIZ 2026'!$G$2:$Q$667,49,FALSE)</f>
        <v>#N/A</v>
      </c>
      <c r="K427" t="e">
        <f>VLOOKUP(B427,'MATRIZ 2026'!$G$2:$Q$667,50,FALSE)</f>
        <v>#N/A</v>
      </c>
      <c r="L427" s="48" t="e">
        <f>VLOOKUP(B427,'MATRIZ 2026'!$G$2:$Q$667,45,FALSE)</f>
        <v>#N/A</v>
      </c>
      <c r="M427" s="48" t="e">
        <f>VLOOKUP(B427,'MATRIZ 2026'!$G$2:$Q$667,46,FALSE)</f>
        <v>#N/A</v>
      </c>
      <c r="N427" t="e">
        <f>VLOOKUP(B427,'MATRIZ 2026'!$G$2:$Q$667,16,FALSE)</f>
        <v>#N/A</v>
      </c>
      <c r="O427" t="e">
        <f>VLOOKUP(B427,'MATRIZ 2026'!$G$2:$Q$667,93,FALSE)</f>
        <v>#N/A</v>
      </c>
      <c r="P427" t="e">
        <f>VLOOKUP(D427,'MATRIZ 2026'!$G$2:$Q$667,31,FALSE)</f>
        <v>#N/A</v>
      </c>
      <c r="Q427" t="e">
        <f>VLOOKUP(M427,'MATRIZ 2026'!$G$2:$Q$667,3,FALSE)</f>
        <v>#N/A</v>
      </c>
      <c r="R427" t="e">
        <f>VLOOKUP(B427,'MATRIZ 2026'!$G$2:$Q$667,32,FALSE)</f>
        <v>#N/A</v>
      </c>
      <c r="S427" t="e">
        <f>VLOOKUP(O427,'MATRIZ 2026'!$G$2:$Q$667,3,FALSE)</f>
        <v>#N/A</v>
      </c>
      <c r="T427" t="e">
        <f>VLOOKUP(B427,'MATRIZ 2026'!$G$2:$Q$667,95,FALSE)</f>
        <v>#N/A</v>
      </c>
      <c r="U427">
        <f>VLOOKUP(B427,Hoja3!A426:B1088,2,FALSE)</f>
        <v>147050</v>
      </c>
      <c r="V427" t="e">
        <f>VLOOKUP(B427,'MATRIZ 2026'!$G$2:$Q$667,40,FALSE)</f>
        <v>#N/A</v>
      </c>
      <c r="W427" t="e">
        <f>VLOOKUP(S427,'MATRIZ 2026'!$G$2:$Q$667,3,FALSE)</f>
        <v>#N/A</v>
      </c>
      <c r="X427" t="e">
        <f>VLOOKUP(T427,'MATRIZ 2026'!$G$2:$Q$667,3,FALSE)</f>
        <v>#N/A</v>
      </c>
      <c r="Y427" t="e">
        <f>VLOOKUP(U427,'MATRIZ 2026'!$G$2:$Q$667,3,FALSE)</f>
        <v>#N/A</v>
      </c>
      <c r="Z427" t="e">
        <f>VLOOKUP(V427,'MATRIZ 2026'!$G$2:$Q$667,3,FALSE)</f>
        <v>#N/A</v>
      </c>
      <c r="AA427" t="e">
        <f>VLOOKUP(W427,'MATRIZ 2026'!$G$2:$Q$667,3,FALSE)</f>
        <v>#N/A</v>
      </c>
      <c r="AB427" t="e">
        <f>VLOOKUP(B427,'MATRIZ 2026'!$G$2:$Q$667,28,FALSE)</f>
        <v>#N/A</v>
      </c>
      <c r="AC427" t="e">
        <f>VLOOKUP(B427,'MATRIZ 2026'!$G$2:$Q$667,27,FALSE)</f>
        <v>#N/A</v>
      </c>
      <c r="AD427" t="e">
        <f>VLOOKUP(B427,'MATRIZ 2026'!$G$2:$Q$667,29,FALSE)</f>
        <v>#N/A</v>
      </c>
      <c r="AE427" t="e">
        <f>VLOOKUP(B427,'MATRIZ 2026'!$G$2:$Q$667,96,FALSE)</f>
        <v>#N/A</v>
      </c>
      <c r="AF427" t="e">
        <f>VLOOKUP(B427,'MATRIZ 2026'!$G$2:$Q$667,30,FALSE)</f>
        <v>#N/A</v>
      </c>
      <c r="AG427" t="str">
        <f>VLOOKUP(B427,'cuentas bancarias'!$A$2:$E$201,3,FALSE)</f>
        <v>BOGOTÁ</v>
      </c>
      <c r="AH427" t="str">
        <f>VLOOKUP(B427,'cuentas bancarias'!$A$2:$E$201,4,FALSE)</f>
        <v>AHORROS</v>
      </c>
      <c r="AI427">
        <f>VLOOKUP(B427,'cuentas bancarias'!$A$2:$E$201,5,FALSE)</f>
        <v>89035976</v>
      </c>
      <c r="AJ427" t="e">
        <f>VLOOKUP(B427,'MATRIZ 2026'!$G$2:$Q$667,25,FALSE)</f>
        <v>#N/A</v>
      </c>
      <c r="AL427" t="e">
        <f>VLOOKUP(AH427,'MATRIZ 2026'!$G$2:$Q$667,3,FALSE)</f>
        <v>#N/A</v>
      </c>
      <c r="AM427" t="e">
        <f>VLOOKUP(AI427,'MATRIZ 2026'!$G$2:$Q$667,3,FALSE)</f>
        <v>#N/A</v>
      </c>
      <c r="AN427" t="e">
        <f>VLOOKUP(AJ427,'MATRIZ 2026'!$G$2:$Q$667,3,FALSE)</f>
        <v>#N/A</v>
      </c>
      <c r="AO427" t="e">
        <f>VLOOKUP(AK427,'MATRIZ 2026'!$G$2:$Q$667,3,FALSE)</f>
        <v>#N/A</v>
      </c>
      <c r="AP427" t="e">
        <f>VLOOKUP(AL427,'MATRIZ 2026'!$G$2:$Q$667,3,FALSE)</f>
        <v>#N/A</v>
      </c>
      <c r="AQ427" t="e">
        <f>VLOOKUP(AM427,'MATRIZ 2026'!$G$2:$Q$667,3,FALSE)</f>
        <v>#N/A</v>
      </c>
    </row>
    <row r="428" spans="1:43">
      <c r="A428" s="32" t="s">
        <v>5385</v>
      </c>
      <c r="B428" s="21" t="s">
        <v>4901</v>
      </c>
      <c r="C428" t="e">
        <v>#REF!</v>
      </c>
      <c r="D428" t="str">
        <f t="shared" si="5"/>
        <v>430-2026</v>
      </c>
      <c r="E428" t="e">
        <f>VLOOKUP(D428,'MATRIZ 2026'!$G$2:$Q$667,14,FALSE)</f>
        <v>#N/A</v>
      </c>
      <c r="F428" t="e">
        <f>VLOOKUP(B428,'MATRIZ 2026'!$G$2:$Q$667,3,FALSE)</f>
        <v>#N/A</v>
      </c>
      <c r="G428" t="e">
        <f>VLOOKUP(B428,'MATRIZ 2026'!$G$2:$Q$667,22,FALSE)</f>
        <v>#N/A</v>
      </c>
      <c r="I428" t="e">
        <f>VLOOKUP(B428,'MATRIZ 2026'!$G$2:$Q$667,84,FALSE)</f>
        <v>#N/A</v>
      </c>
      <c r="J428" t="e">
        <f>VLOOKUP(B428,'MATRIZ 2026'!$G$2:$Q$667,49,FALSE)</f>
        <v>#N/A</v>
      </c>
      <c r="K428" t="e">
        <f>VLOOKUP(B428,'MATRIZ 2026'!$G$2:$Q$667,50,FALSE)</f>
        <v>#N/A</v>
      </c>
      <c r="L428" s="48" t="e">
        <f>VLOOKUP(B428,'MATRIZ 2026'!$G$2:$Q$667,45,FALSE)</f>
        <v>#N/A</v>
      </c>
      <c r="M428" s="48" t="e">
        <f>VLOOKUP(B428,'MATRIZ 2026'!$G$2:$Q$667,46,FALSE)</f>
        <v>#N/A</v>
      </c>
      <c r="N428" t="e">
        <f>VLOOKUP(B428,'MATRIZ 2026'!$G$2:$Q$667,16,FALSE)</f>
        <v>#N/A</v>
      </c>
      <c r="O428" t="e">
        <f>VLOOKUP(B428,'MATRIZ 2026'!$G$2:$Q$667,93,FALSE)</f>
        <v>#N/A</v>
      </c>
      <c r="P428" t="e">
        <f>VLOOKUP(D428,'MATRIZ 2026'!$G$2:$Q$667,31,FALSE)</f>
        <v>#N/A</v>
      </c>
      <c r="Q428" t="e">
        <f>VLOOKUP(M428,'MATRIZ 2026'!$G$2:$Q$667,3,FALSE)</f>
        <v>#N/A</v>
      </c>
      <c r="R428" t="e">
        <f>VLOOKUP(B428,'MATRIZ 2026'!$G$2:$Q$667,32,FALSE)</f>
        <v>#N/A</v>
      </c>
      <c r="S428" t="e">
        <f>VLOOKUP(O428,'MATRIZ 2026'!$G$2:$Q$667,3,FALSE)</f>
        <v>#N/A</v>
      </c>
      <c r="T428" t="e">
        <f>VLOOKUP(B428,'MATRIZ 2026'!$G$2:$Q$667,95,FALSE)</f>
        <v>#N/A</v>
      </c>
      <c r="U428">
        <f>VLOOKUP(B428,Hoja3!A427:B1089,2,FALSE)</f>
        <v>147050</v>
      </c>
      <c r="V428" t="e">
        <f>VLOOKUP(B428,'MATRIZ 2026'!$G$2:$Q$667,40,FALSE)</f>
        <v>#N/A</v>
      </c>
      <c r="W428" t="e">
        <f>VLOOKUP(S428,'MATRIZ 2026'!$G$2:$Q$667,3,FALSE)</f>
        <v>#N/A</v>
      </c>
      <c r="X428" t="e">
        <f>VLOOKUP(T428,'MATRIZ 2026'!$G$2:$Q$667,3,FALSE)</f>
        <v>#N/A</v>
      </c>
      <c r="Y428" t="e">
        <f>VLOOKUP(U428,'MATRIZ 2026'!$G$2:$Q$667,3,FALSE)</f>
        <v>#N/A</v>
      </c>
      <c r="Z428" t="e">
        <f>VLOOKUP(V428,'MATRIZ 2026'!$G$2:$Q$667,3,FALSE)</f>
        <v>#N/A</v>
      </c>
      <c r="AA428" t="e">
        <f>VLOOKUP(W428,'MATRIZ 2026'!$G$2:$Q$667,3,FALSE)</f>
        <v>#N/A</v>
      </c>
      <c r="AB428" t="e">
        <f>VLOOKUP(B428,'MATRIZ 2026'!$G$2:$Q$667,28,FALSE)</f>
        <v>#N/A</v>
      </c>
      <c r="AC428" t="e">
        <f>VLOOKUP(B428,'MATRIZ 2026'!$G$2:$Q$667,27,FALSE)</f>
        <v>#N/A</v>
      </c>
      <c r="AD428" t="e">
        <f>VLOOKUP(B428,'MATRIZ 2026'!$G$2:$Q$667,29,FALSE)</f>
        <v>#N/A</v>
      </c>
      <c r="AE428" t="e">
        <f>VLOOKUP(B428,'MATRIZ 2026'!$G$2:$Q$667,96,FALSE)</f>
        <v>#N/A</v>
      </c>
      <c r="AF428" t="e">
        <f>VLOOKUP(B428,'MATRIZ 2026'!$G$2:$Q$667,30,FALSE)</f>
        <v>#N/A</v>
      </c>
      <c r="AG428" t="str">
        <f>VLOOKUP(B428,'cuentas bancarias'!$A$2:$E$201,3,FALSE)</f>
        <v>BANCOLOMBIA</v>
      </c>
      <c r="AH428" t="str">
        <f>VLOOKUP(B428,'cuentas bancarias'!$A$2:$E$201,4,FALSE)</f>
        <v>AHORROS</v>
      </c>
      <c r="AI428">
        <f>VLOOKUP(B428,'cuentas bancarias'!$A$2:$E$201,5,FALSE)</f>
        <v>91265869306</v>
      </c>
      <c r="AJ428" t="e">
        <f>VLOOKUP(B428,'MATRIZ 2026'!$G$2:$Q$667,25,FALSE)</f>
        <v>#N/A</v>
      </c>
      <c r="AL428" t="e">
        <f>VLOOKUP(AH428,'MATRIZ 2026'!$G$2:$Q$667,3,FALSE)</f>
        <v>#N/A</v>
      </c>
      <c r="AM428" t="e">
        <f>VLOOKUP(AI428,'MATRIZ 2026'!$G$2:$Q$667,3,FALSE)</f>
        <v>#N/A</v>
      </c>
      <c r="AN428" t="e">
        <f>VLOOKUP(AJ428,'MATRIZ 2026'!$G$2:$Q$667,3,FALSE)</f>
        <v>#N/A</v>
      </c>
      <c r="AO428" t="e">
        <f>VLOOKUP(AK428,'MATRIZ 2026'!$G$2:$Q$667,3,FALSE)</f>
        <v>#N/A</v>
      </c>
      <c r="AP428" t="e">
        <f>VLOOKUP(AL428,'MATRIZ 2026'!$G$2:$Q$667,3,FALSE)</f>
        <v>#N/A</v>
      </c>
      <c r="AQ428" t="e">
        <f>VLOOKUP(AM428,'MATRIZ 2026'!$G$2:$Q$667,3,FALSE)</f>
        <v>#N/A</v>
      </c>
    </row>
    <row r="429" spans="1:43" hidden="1">
      <c r="A429" s="31" t="s">
        <v>5393</v>
      </c>
      <c r="B429" s="19" t="s">
        <v>4911</v>
      </c>
      <c r="C429" t="e">
        <v>#REF!</v>
      </c>
      <c r="L429" s="48"/>
    </row>
    <row r="430" spans="1:43" hidden="1">
      <c r="A430" s="32" t="s">
        <v>5402</v>
      </c>
      <c r="B430" s="21" t="s">
        <v>4923</v>
      </c>
      <c r="C430" t="e">
        <v>#REF!</v>
      </c>
      <c r="L430" s="48"/>
    </row>
    <row r="431" spans="1:43" hidden="1">
      <c r="A431" s="31" t="s">
        <v>5412</v>
      </c>
      <c r="B431" s="19" t="s">
        <v>4933</v>
      </c>
      <c r="C431" t="e">
        <v>#REF!</v>
      </c>
      <c r="L431" s="48"/>
    </row>
    <row r="432" spans="1:43" hidden="1">
      <c r="A432" s="32" t="s">
        <v>5424</v>
      </c>
      <c r="B432" s="21" t="s">
        <v>4945</v>
      </c>
      <c r="C432" t="e">
        <v>#REF!</v>
      </c>
      <c r="L432" s="48"/>
    </row>
    <row r="433" spans="1:12" hidden="1">
      <c r="A433" s="31" t="s">
        <v>5433</v>
      </c>
      <c r="B433" s="19" t="s">
        <v>4958</v>
      </c>
      <c r="C433" t="e">
        <v>#REF!</v>
      </c>
      <c r="L433" s="48"/>
    </row>
    <row r="434" spans="1:12" hidden="1">
      <c r="A434" s="32" t="s">
        <v>5442</v>
      </c>
      <c r="B434" s="21" t="s">
        <v>4970</v>
      </c>
      <c r="C434" t="e">
        <v>#REF!</v>
      </c>
      <c r="L434" s="48"/>
    </row>
    <row r="435" spans="1:12" hidden="1">
      <c r="A435" s="31" t="s">
        <v>5455</v>
      </c>
      <c r="B435" s="19" t="s">
        <v>4979</v>
      </c>
      <c r="C435" t="e">
        <v>#REF!</v>
      </c>
      <c r="L435" s="48"/>
    </row>
    <row r="436" spans="1:12" hidden="1">
      <c r="A436" s="32" t="s">
        <v>5467</v>
      </c>
      <c r="B436" s="21" t="s">
        <v>4994</v>
      </c>
      <c r="C436" t="e">
        <v>#REF!</v>
      </c>
      <c r="L436" s="48"/>
    </row>
    <row r="437" spans="1:12" hidden="1">
      <c r="A437" s="31" t="s">
        <v>5475</v>
      </c>
      <c r="B437" s="19" t="s">
        <v>5009</v>
      </c>
      <c r="C437" t="e">
        <v>#REF!</v>
      </c>
      <c r="L437" s="48"/>
    </row>
    <row r="438" spans="1:12" hidden="1">
      <c r="A438" s="32" t="s">
        <v>5484</v>
      </c>
      <c r="B438" s="21" t="s">
        <v>5022</v>
      </c>
      <c r="C438" t="e">
        <v>#REF!</v>
      </c>
      <c r="L438" s="48"/>
    </row>
    <row r="439" spans="1:12" hidden="1">
      <c r="A439" s="31" t="s">
        <v>5493</v>
      </c>
      <c r="B439" s="19" t="s">
        <v>5036</v>
      </c>
      <c r="C439" t="e">
        <v>#REF!</v>
      </c>
      <c r="L439" s="48"/>
    </row>
    <row r="440" spans="1:12" hidden="1">
      <c r="A440" s="32" t="s">
        <v>5505</v>
      </c>
      <c r="B440" s="21" t="s">
        <v>5046</v>
      </c>
      <c r="C440" t="e">
        <v>#REF!</v>
      </c>
      <c r="L440" s="48"/>
    </row>
    <row r="441" spans="1:12" hidden="1">
      <c r="A441" s="31" t="s">
        <v>5514</v>
      </c>
      <c r="B441" s="19" t="s">
        <v>5055</v>
      </c>
      <c r="C441" t="e">
        <v>#REF!</v>
      </c>
      <c r="L441" s="48"/>
    </row>
    <row r="442" spans="1:12" hidden="1">
      <c r="A442" s="32" t="s">
        <v>5523</v>
      </c>
      <c r="B442" s="21" t="s">
        <v>5066</v>
      </c>
      <c r="C442" t="e">
        <v>#REF!</v>
      </c>
      <c r="L442" s="48"/>
    </row>
    <row r="443" spans="1:12" hidden="1">
      <c r="A443" s="24" t="s">
        <v>5532</v>
      </c>
      <c r="B443" s="19" t="s">
        <v>5078</v>
      </c>
      <c r="C443" t="e">
        <v>#REF!</v>
      </c>
      <c r="L443" s="48"/>
    </row>
    <row r="444" spans="1:12" hidden="1">
      <c r="A444" s="33" t="s">
        <v>5554</v>
      </c>
      <c r="B444" s="21" t="s">
        <v>5094</v>
      </c>
      <c r="C444" t="e">
        <v>#REF!</v>
      </c>
      <c r="L444" s="48"/>
    </row>
    <row r="445" spans="1:12" hidden="1">
      <c r="A445" s="34" t="s">
        <v>5593</v>
      </c>
      <c r="B445" s="19" t="s">
        <v>5106</v>
      </c>
      <c r="C445" t="e">
        <v>#REF!</v>
      </c>
      <c r="L445" s="48"/>
    </row>
    <row r="446" spans="1:12" hidden="1">
      <c r="A446" s="33" t="s">
        <v>5607</v>
      </c>
      <c r="B446" s="21" t="s">
        <v>5117</v>
      </c>
      <c r="C446" t="e">
        <v>#REF!</v>
      </c>
      <c r="L446" s="48"/>
    </row>
    <row r="447" spans="1:12" hidden="1">
      <c r="A447" s="34" t="s">
        <v>5622</v>
      </c>
      <c r="B447" s="19" t="s">
        <v>5127</v>
      </c>
      <c r="C447" t="e">
        <v>#REF!</v>
      </c>
      <c r="L447" s="48"/>
    </row>
    <row r="448" spans="1:12" hidden="1">
      <c r="A448" s="33" t="s">
        <v>5634</v>
      </c>
      <c r="B448" s="21" t="s">
        <v>5137</v>
      </c>
      <c r="C448" t="e">
        <v>#REF!</v>
      </c>
      <c r="L448" s="48"/>
    </row>
    <row r="449" spans="1:43" hidden="1">
      <c r="A449" s="34" t="s">
        <v>5645</v>
      </c>
      <c r="B449" s="19" t="s">
        <v>5149</v>
      </c>
      <c r="C449" t="e">
        <v>#REF!</v>
      </c>
      <c r="L449" s="48"/>
    </row>
    <row r="450" spans="1:43" hidden="1">
      <c r="A450" s="33" t="s">
        <v>5657</v>
      </c>
      <c r="B450" s="21" t="s">
        <v>5160</v>
      </c>
      <c r="C450" t="e">
        <v>#REF!</v>
      </c>
      <c r="L450" s="48"/>
    </row>
    <row r="451" spans="1:43" hidden="1">
      <c r="A451" s="34" t="s">
        <v>5666</v>
      </c>
      <c r="B451" s="19" t="s">
        <v>5173</v>
      </c>
      <c r="C451" t="e">
        <v>#REF!</v>
      </c>
      <c r="L451" s="48"/>
    </row>
    <row r="452" spans="1:43" hidden="1">
      <c r="A452" s="33" t="s">
        <v>5679</v>
      </c>
      <c r="B452" s="21" t="s">
        <v>5187</v>
      </c>
      <c r="C452" t="e">
        <v>#REF!</v>
      </c>
      <c r="L452" s="48"/>
    </row>
    <row r="453" spans="1:43" hidden="1">
      <c r="A453" s="34" t="s">
        <v>5689</v>
      </c>
      <c r="B453" s="19" t="s">
        <v>5201</v>
      </c>
      <c r="C453" t="e">
        <v>#REF!</v>
      </c>
      <c r="L453" s="48"/>
    </row>
    <row r="454" spans="1:43" hidden="1">
      <c r="A454" s="33" t="s">
        <v>5702</v>
      </c>
      <c r="B454" s="21" t="s">
        <v>5211</v>
      </c>
      <c r="C454" t="e">
        <v>#REF!</v>
      </c>
      <c r="L454" s="48"/>
    </row>
    <row r="455" spans="1:43" hidden="1">
      <c r="A455" s="34" t="s">
        <v>5724</v>
      </c>
      <c r="B455" s="19" t="s">
        <v>5220</v>
      </c>
      <c r="C455" t="e">
        <v>#REF!</v>
      </c>
      <c r="L455" s="48"/>
    </row>
    <row r="456" spans="1:43" hidden="1">
      <c r="A456" s="33" t="s">
        <v>5823</v>
      </c>
      <c r="B456" s="21" t="s">
        <v>5234</v>
      </c>
      <c r="C456" t="e">
        <v>#REF!</v>
      </c>
      <c r="L456" s="48"/>
    </row>
    <row r="457" spans="1:43" hidden="1">
      <c r="A457" s="34" t="s">
        <v>5863</v>
      </c>
      <c r="B457" s="19" t="s">
        <v>5242</v>
      </c>
      <c r="C457" t="e">
        <v>#REF!</v>
      </c>
      <c r="L457" s="48"/>
    </row>
    <row r="458" spans="1:43" hidden="1">
      <c r="A458" s="33" t="s">
        <v>5884</v>
      </c>
      <c r="B458" s="21" t="s">
        <v>5251</v>
      </c>
      <c r="C458" t="e">
        <v>#REF!</v>
      </c>
      <c r="L458" s="48"/>
    </row>
    <row r="459" spans="1:43" hidden="1">
      <c r="A459" s="34" t="s">
        <v>5992</v>
      </c>
      <c r="B459" s="19" t="s">
        <v>5261</v>
      </c>
      <c r="C459" t="e">
        <v>#REF!</v>
      </c>
      <c r="L459" s="48"/>
    </row>
    <row r="460" spans="1:43" hidden="1">
      <c r="A460" s="33" t="s">
        <v>6030</v>
      </c>
      <c r="B460" s="21" t="s">
        <v>5273</v>
      </c>
      <c r="C460" t="e">
        <v>#REF!</v>
      </c>
      <c r="L460" s="48"/>
    </row>
    <row r="461" spans="1:43">
      <c r="A461" s="34" t="s">
        <v>6041</v>
      </c>
      <c r="B461" s="19" t="s">
        <v>5281</v>
      </c>
      <c r="C461" t="e">
        <v>#REF!</v>
      </c>
      <c r="D461" t="str">
        <f>B461</f>
        <v>463-2026</v>
      </c>
      <c r="E461" t="e">
        <f>VLOOKUP(D461,'MATRIZ 2026'!$G$2:$Q$667,14,FALSE)</f>
        <v>#N/A</v>
      </c>
      <c r="F461" t="e">
        <f>VLOOKUP(B461,'MATRIZ 2026'!$G$2:$Q$667,3,FALSE)</f>
        <v>#N/A</v>
      </c>
      <c r="G461" t="e">
        <f>VLOOKUP(B461,'MATRIZ 2026'!$G$2:$Q$667,22,FALSE)</f>
        <v>#N/A</v>
      </c>
      <c r="I461" t="e">
        <f>VLOOKUP(B461,'MATRIZ 2026'!$G$2:$Q$667,84,FALSE)</f>
        <v>#N/A</v>
      </c>
      <c r="J461" t="e">
        <f>VLOOKUP(B461,'MATRIZ 2026'!$G$2:$Q$667,49,FALSE)</f>
        <v>#N/A</v>
      </c>
      <c r="K461" t="e">
        <f>VLOOKUP(B461,'MATRIZ 2026'!$G$2:$Q$667,50,FALSE)</f>
        <v>#N/A</v>
      </c>
      <c r="L461" s="48" t="e">
        <f>VLOOKUP(B461,'MATRIZ 2026'!$G$2:$Q$667,45,FALSE)</f>
        <v>#N/A</v>
      </c>
      <c r="M461" s="48" t="e">
        <f>VLOOKUP(B461,'MATRIZ 2026'!$G$2:$Q$667,46,FALSE)</f>
        <v>#N/A</v>
      </c>
      <c r="N461" t="e">
        <f>VLOOKUP(B461,'MATRIZ 2026'!$G$2:$Q$667,16,FALSE)</f>
        <v>#N/A</v>
      </c>
      <c r="O461" t="e">
        <f>VLOOKUP(B461,'MATRIZ 2026'!$G$2:$Q$667,93,FALSE)</f>
        <v>#N/A</v>
      </c>
      <c r="P461" t="e">
        <f>VLOOKUP(D461,'MATRIZ 2026'!$G$2:$Q$667,31,FALSE)</f>
        <v>#N/A</v>
      </c>
      <c r="Q461" t="e">
        <f>VLOOKUP(M461,'MATRIZ 2026'!$G$2:$Q$667,3,FALSE)</f>
        <v>#N/A</v>
      </c>
      <c r="R461" t="e">
        <f>VLOOKUP(B461,'MATRIZ 2026'!$G$2:$Q$667,32,FALSE)</f>
        <v>#N/A</v>
      </c>
      <c r="S461" t="e">
        <f>VLOOKUP(O461,'MATRIZ 2026'!$G$2:$Q$667,3,FALSE)</f>
        <v>#N/A</v>
      </c>
      <c r="T461" t="e">
        <f>VLOOKUP(B461,'MATRIZ 2026'!$G$2:$Q$667,95,FALSE)</f>
        <v>#N/A</v>
      </c>
      <c r="U461">
        <f>VLOOKUP(B461,Hoja3!A460:B1122,2,FALSE)</f>
        <v>144793</v>
      </c>
      <c r="V461" t="e">
        <f>VLOOKUP(B461,'MATRIZ 2026'!$G$2:$Q$667,40,FALSE)</f>
        <v>#N/A</v>
      </c>
      <c r="W461" t="e">
        <f>VLOOKUP(S461,'MATRIZ 2026'!$G$2:$Q$667,3,FALSE)</f>
        <v>#N/A</v>
      </c>
      <c r="X461" t="e">
        <f>VLOOKUP(T461,'MATRIZ 2026'!$G$2:$Q$667,3,FALSE)</f>
        <v>#N/A</v>
      </c>
      <c r="Y461" t="e">
        <f>VLOOKUP(U461,'MATRIZ 2026'!$G$2:$Q$667,3,FALSE)</f>
        <v>#N/A</v>
      </c>
      <c r="Z461" t="e">
        <f>VLOOKUP(V461,'MATRIZ 2026'!$G$2:$Q$667,3,FALSE)</f>
        <v>#N/A</v>
      </c>
      <c r="AA461" t="e">
        <f>VLOOKUP(W461,'MATRIZ 2026'!$G$2:$Q$667,3,FALSE)</f>
        <v>#N/A</v>
      </c>
      <c r="AB461" t="e">
        <f>VLOOKUP(B461,'MATRIZ 2026'!$G$2:$Q$667,28,FALSE)</f>
        <v>#N/A</v>
      </c>
      <c r="AC461" t="e">
        <f>VLOOKUP(B461,'MATRIZ 2026'!$G$2:$Q$667,27,FALSE)</f>
        <v>#N/A</v>
      </c>
      <c r="AD461" t="e">
        <f>VLOOKUP(B461,'MATRIZ 2026'!$G$2:$Q$667,29,FALSE)</f>
        <v>#N/A</v>
      </c>
      <c r="AE461" t="e">
        <f>VLOOKUP(B461,'MATRIZ 2026'!$G$2:$Q$667,96,FALSE)</f>
        <v>#N/A</v>
      </c>
      <c r="AF461" t="e">
        <f>VLOOKUP(B461,'MATRIZ 2026'!$G$2:$Q$667,30,FALSE)</f>
        <v>#N/A</v>
      </c>
      <c r="AG461" t="str">
        <f>VLOOKUP(B461,'cuentas bancarias'!$A$2:$E$201,3,FALSE)</f>
        <v>DAVIVIENDA</v>
      </c>
      <c r="AH461" t="str">
        <f>VLOOKUP(B461,'cuentas bancarias'!$A$2:$E$201,4,FALSE)</f>
        <v>AHORROS</v>
      </c>
      <c r="AI461">
        <f>VLOOKUP(B461,'cuentas bancarias'!$A$2:$E$201,5,FALSE)</f>
        <v>457200159426</v>
      </c>
      <c r="AJ461" t="e">
        <f>VLOOKUP(B461,'MATRIZ 2026'!$G$2:$Q$667,25,FALSE)</f>
        <v>#N/A</v>
      </c>
      <c r="AL461" t="e">
        <f>VLOOKUP(AH461,'MATRIZ 2026'!$G$2:$Q$667,3,FALSE)</f>
        <v>#N/A</v>
      </c>
      <c r="AM461" t="e">
        <f>VLOOKUP(AI461,'MATRIZ 2026'!$G$2:$Q$667,3,FALSE)</f>
        <v>#N/A</v>
      </c>
      <c r="AN461" t="e">
        <f>VLOOKUP(AJ461,'MATRIZ 2026'!$G$2:$Q$667,3,FALSE)</f>
        <v>#N/A</v>
      </c>
      <c r="AO461" t="e">
        <f>VLOOKUP(AK461,'MATRIZ 2026'!$G$2:$Q$667,3,FALSE)</f>
        <v>#N/A</v>
      </c>
      <c r="AP461" t="e">
        <f>VLOOKUP(AL461,'MATRIZ 2026'!$G$2:$Q$667,3,FALSE)</f>
        <v>#N/A</v>
      </c>
      <c r="AQ461" t="e">
        <f>VLOOKUP(AM461,'MATRIZ 2026'!$G$2:$Q$667,3,FALSE)</f>
        <v>#N/A</v>
      </c>
    </row>
    <row r="462" spans="1:43" hidden="1">
      <c r="A462" s="33" t="s">
        <v>7539</v>
      </c>
      <c r="B462" s="21" t="s">
        <v>5290</v>
      </c>
      <c r="C462" t="e">
        <v>#REF!</v>
      </c>
      <c r="L462" s="48"/>
    </row>
    <row r="463" spans="1:43" hidden="1">
      <c r="A463" s="34" t="s">
        <v>6190</v>
      </c>
      <c r="B463" s="19" t="s">
        <v>5299</v>
      </c>
      <c r="C463" t="e">
        <v>#REF!</v>
      </c>
      <c r="L463" s="48"/>
    </row>
    <row r="464" spans="1:43" hidden="1">
      <c r="A464" s="33" t="s">
        <v>6269</v>
      </c>
      <c r="B464" s="21" t="s">
        <v>5308</v>
      </c>
      <c r="C464" t="e">
        <v>#REF!</v>
      </c>
      <c r="L464" s="48"/>
    </row>
    <row r="465" spans="1:43">
      <c r="A465" s="24" t="s">
        <v>6320</v>
      </c>
      <c r="B465" s="19" t="s">
        <v>5317</v>
      </c>
      <c r="C465" t="e">
        <v>#REF!</v>
      </c>
      <c r="D465" t="str">
        <f>B465</f>
        <v>467-2026</v>
      </c>
      <c r="E465" t="e">
        <f>VLOOKUP(D465,'MATRIZ 2026'!$G$2:$Q$667,14,FALSE)</f>
        <v>#N/A</v>
      </c>
      <c r="F465" t="e">
        <f>VLOOKUP(B465,'MATRIZ 2026'!$G$2:$Q$667,3,FALSE)</f>
        <v>#N/A</v>
      </c>
      <c r="G465" t="e">
        <f>VLOOKUP(B465,'MATRIZ 2026'!$G$2:$Q$667,22,FALSE)</f>
        <v>#N/A</v>
      </c>
      <c r="I465" t="e">
        <f>VLOOKUP(B465,'MATRIZ 2026'!$G$2:$Q$667,84,FALSE)</f>
        <v>#N/A</v>
      </c>
      <c r="J465" t="e">
        <f>VLOOKUP(B465,'MATRIZ 2026'!$G$2:$Q$667,49,FALSE)</f>
        <v>#N/A</v>
      </c>
      <c r="K465" t="e">
        <f>VLOOKUP(B465,'MATRIZ 2026'!$G$2:$Q$667,50,FALSE)</f>
        <v>#N/A</v>
      </c>
      <c r="L465" s="48" t="e">
        <f>VLOOKUP(B465,'MATRIZ 2026'!$G$2:$Q$667,45,FALSE)</f>
        <v>#N/A</v>
      </c>
      <c r="M465" s="48" t="e">
        <f>VLOOKUP(B465,'MATRIZ 2026'!$G$2:$Q$667,46,FALSE)</f>
        <v>#N/A</v>
      </c>
      <c r="N465" t="e">
        <f>VLOOKUP(B465,'MATRIZ 2026'!$G$2:$Q$667,16,FALSE)</f>
        <v>#N/A</v>
      </c>
      <c r="O465" t="e">
        <f>VLOOKUP(B465,'MATRIZ 2026'!$G$2:$Q$667,93,FALSE)</f>
        <v>#N/A</v>
      </c>
      <c r="P465" t="e">
        <f>VLOOKUP(D465,'MATRIZ 2026'!$G$2:$Q$667,31,FALSE)</f>
        <v>#N/A</v>
      </c>
      <c r="Q465" t="e">
        <f>VLOOKUP(M465,'MATRIZ 2026'!$G$2:$Q$667,3,FALSE)</f>
        <v>#N/A</v>
      </c>
      <c r="R465" t="e">
        <f>VLOOKUP(B465,'MATRIZ 2026'!$G$2:$Q$667,32,FALSE)</f>
        <v>#N/A</v>
      </c>
      <c r="S465" t="e">
        <f>VLOOKUP(O465,'MATRIZ 2026'!$G$2:$Q$667,3,FALSE)</f>
        <v>#N/A</v>
      </c>
      <c r="T465" t="e">
        <f>VLOOKUP(B465,'MATRIZ 2026'!$G$2:$Q$667,95,FALSE)</f>
        <v>#N/A</v>
      </c>
      <c r="U465">
        <f>VLOOKUP(B465,Hoja3!A464:B1126,2,FALSE)</f>
        <v>153250</v>
      </c>
      <c r="V465" t="e">
        <f>VLOOKUP(B465,'MATRIZ 2026'!$G$2:$Q$667,40,FALSE)</f>
        <v>#N/A</v>
      </c>
      <c r="W465" t="e">
        <f>VLOOKUP(S465,'MATRIZ 2026'!$G$2:$Q$667,3,FALSE)</f>
        <v>#N/A</v>
      </c>
      <c r="X465" t="e">
        <f>VLOOKUP(T465,'MATRIZ 2026'!$G$2:$Q$667,3,FALSE)</f>
        <v>#N/A</v>
      </c>
      <c r="Y465" t="e">
        <f>VLOOKUP(U465,'MATRIZ 2026'!$G$2:$Q$667,3,FALSE)</f>
        <v>#N/A</v>
      </c>
      <c r="Z465" t="e">
        <f>VLOOKUP(V465,'MATRIZ 2026'!$G$2:$Q$667,3,FALSE)</f>
        <v>#N/A</v>
      </c>
      <c r="AA465" t="e">
        <f>VLOOKUP(W465,'MATRIZ 2026'!$G$2:$Q$667,3,FALSE)</f>
        <v>#N/A</v>
      </c>
      <c r="AB465" t="e">
        <f>VLOOKUP(B465,'MATRIZ 2026'!$G$2:$Q$667,28,FALSE)</f>
        <v>#N/A</v>
      </c>
      <c r="AC465" t="e">
        <f>VLOOKUP(B465,'MATRIZ 2026'!$G$2:$Q$667,27,FALSE)</f>
        <v>#N/A</v>
      </c>
      <c r="AD465" t="e">
        <f>VLOOKUP(B465,'MATRIZ 2026'!$G$2:$Q$667,29,FALSE)</f>
        <v>#N/A</v>
      </c>
      <c r="AE465" t="e">
        <f>VLOOKUP(B465,'MATRIZ 2026'!$G$2:$Q$667,96,FALSE)</f>
        <v>#N/A</v>
      </c>
      <c r="AF465" t="e">
        <f>VLOOKUP(B465,'MATRIZ 2026'!$G$2:$Q$667,30,FALSE)</f>
        <v>#N/A</v>
      </c>
      <c r="AG465" t="str">
        <f>VLOOKUP(B465,'cuentas bancarias'!$A$2:$E$201,3,FALSE)</f>
        <v>BANCOLOMBIA</v>
      </c>
      <c r="AH465" t="str">
        <f>VLOOKUP(B465,'cuentas bancarias'!$A$2:$E$201,4,FALSE)</f>
        <v>AHORROS</v>
      </c>
      <c r="AI465">
        <f>VLOOKUP(B465,'cuentas bancarias'!$A$2:$E$201,5,FALSE)</f>
        <v>91284068322</v>
      </c>
      <c r="AJ465" t="e">
        <f>VLOOKUP(B465,'MATRIZ 2026'!$G$2:$Q$667,25,FALSE)</f>
        <v>#N/A</v>
      </c>
      <c r="AL465" t="e">
        <f>VLOOKUP(AH465,'MATRIZ 2026'!$G$2:$Q$667,3,FALSE)</f>
        <v>#N/A</v>
      </c>
      <c r="AM465" t="e">
        <f>VLOOKUP(AI465,'MATRIZ 2026'!$G$2:$Q$667,3,FALSE)</f>
        <v>#N/A</v>
      </c>
      <c r="AN465" t="e">
        <f>VLOOKUP(AJ465,'MATRIZ 2026'!$G$2:$Q$667,3,FALSE)</f>
        <v>#N/A</v>
      </c>
      <c r="AO465" t="e">
        <f>VLOOKUP(AK465,'MATRIZ 2026'!$G$2:$Q$667,3,FALSE)</f>
        <v>#N/A</v>
      </c>
      <c r="AP465" t="e">
        <f>VLOOKUP(AL465,'MATRIZ 2026'!$G$2:$Q$667,3,FALSE)</f>
        <v>#N/A</v>
      </c>
      <c r="AQ465" t="e">
        <f>VLOOKUP(AM465,'MATRIZ 2026'!$G$2:$Q$667,3,FALSE)</f>
        <v>#N/A</v>
      </c>
    </row>
    <row r="466" spans="1:43" hidden="1">
      <c r="B466" s="21" t="s">
        <v>5331</v>
      </c>
      <c r="C466" t="e">
        <v>#REF!</v>
      </c>
      <c r="L466" s="48"/>
    </row>
    <row r="467" spans="1:43" hidden="1">
      <c r="B467" s="19" t="s">
        <v>5347</v>
      </c>
      <c r="C467" t="e">
        <v>#REF!</v>
      </c>
      <c r="L467" s="48"/>
    </row>
    <row r="468" spans="1:43" hidden="1">
      <c r="B468" s="21" t="s">
        <v>5360</v>
      </c>
      <c r="C468" t="e">
        <v>#REF!</v>
      </c>
      <c r="L468" s="48"/>
    </row>
    <row r="469" spans="1:43" hidden="1">
      <c r="B469" s="19" t="s">
        <v>5368</v>
      </c>
      <c r="C469" t="e">
        <v>#REF!</v>
      </c>
      <c r="L469" s="48"/>
    </row>
    <row r="470" spans="1:43" hidden="1">
      <c r="B470" s="21" t="s">
        <v>5377</v>
      </c>
      <c r="C470" t="e">
        <v>#REF!</v>
      </c>
      <c r="L470" s="48"/>
    </row>
    <row r="471" spans="1:43" hidden="1">
      <c r="B471" s="19" t="s">
        <v>5385</v>
      </c>
      <c r="C471" t="e">
        <v>#REF!</v>
      </c>
      <c r="L471" s="48"/>
    </row>
    <row r="472" spans="1:43" hidden="1">
      <c r="B472" s="21" t="s">
        <v>5393</v>
      </c>
      <c r="C472" t="e">
        <v>#REF!</v>
      </c>
      <c r="L472" s="48"/>
    </row>
    <row r="473" spans="1:43" hidden="1">
      <c r="B473" s="19" t="s">
        <v>5402</v>
      </c>
      <c r="C473" t="e">
        <v>#REF!</v>
      </c>
      <c r="L473" s="48"/>
    </row>
    <row r="474" spans="1:43" hidden="1">
      <c r="B474" s="21" t="s">
        <v>5412</v>
      </c>
      <c r="C474" t="e">
        <v>#REF!</v>
      </c>
      <c r="L474" s="48"/>
    </row>
    <row r="475" spans="1:43" hidden="1">
      <c r="B475" s="19" t="s">
        <v>5424</v>
      </c>
      <c r="C475" t="e">
        <v>#REF!</v>
      </c>
      <c r="L475" s="48"/>
    </row>
    <row r="476" spans="1:43" hidden="1">
      <c r="B476" s="21" t="s">
        <v>5433</v>
      </c>
      <c r="C476" t="e">
        <v>#REF!</v>
      </c>
      <c r="L476" s="48"/>
    </row>
    <row r="477" spans="1:43" hidden="1">
      <c r="B477" s="19" t="s">
        <v>5442</v>
      </c>
      <c r="C477" t="e">
        <v>#REF!</v>
      </c>
      <c r="L477" s="48"/>
    </row>
    <row r="478" spans="1:43" hidden="1">
      <c r="B478" s="21" t="s">
        <v>5455</v>
      </c>
      <c r="C478" t="e">
        <v>#REF!</v>
      </c>
      <c r="L478" s="48"/>
    </row>
    <row r="479" spans="1:43" hidden="1">
      <c r="B479" s="19" t="s">
        <v>5467</v>
      </c>
      <c r="C479" t="e">
        <v>#REF!</v>
      </c>
      <c r="L479" s="48"/>
    </row>
    <row r="480" spans="1:43" hidden="1">
      <c r="B480" s="21" t="s">
        <v>5475</v>
      </c>
      <c r="C480" t="e">
        <v>#REF!</v>
      </c>
      <c r="L480" s="48"/>
    </row>
    <row r="481" spans="2:43" hidden="1">
      <c r="B481" s="19" t="s">
        <v>5484</v>
      </c>
      <c r="C481" t="e">
        <v>#REF!</v>
      </c>
      <c r="L481" s="48"/>
    </row>
    <row r="482" spans="2:43" hidden="1">
      <c r="B482" s="21" t="s">
        <v>5493</v>
      </c>
      <c r="C482" t="e">
        <v>#REF!</v>
      </c>
      <c r="L482" s="48"/>
    </row>
    <row r="483" spans="2:43" hidden="1">
      <c r="B483" s="19" t="s">
        <v>5505</v>
      </c>
      <c r="C483" t="e">
        <v>#REF!</v>
      </c>
      <c r="L483" s="48"/>
    </row>
    <row r="484" spans="2:43" hidden="1">
      <c r="B484" s="21" t="s">
        <v>5514</v>
      </c>
      <c r="C484" t="e">
        <v>#REF!</v>
      </c>
      <c r="L484" s="48"/>
    </row>
    <row r="485" spans="2:43" hidden="1">
      <c r="B485" s="19" t="s">
        <v>5523</v>
      </c>
      <c r="C485" t="e">
        <v>#REF!</v>
      </c>
      <c r="L485" s="48"/>
    </row>
    <row r="486" spans="2:43" hidden="1">
      <c r="B486" s="21" t="s">
        <v>5532</v>
      </c>
      <c r="C486" t="e">
        <v>#REF!</v>
      </c>
      <c r="L486" s="48"/>
    </row>
    <row r="487" spans="2:43">
      <c r="B487" s="19" t="s">
        <v>5546</v>
      </c>
      <c r="C487" t="e">
        <v>#REF!</v>
      </c>
      <c r="D487" t="str">
        <f>B487</f>
        <v>489-2026</v>
      </c>
      <c r="E487" t="e">
        <f>VLOOKUP(D487,'MATRIZ 2026'!$G$2:$Q$667,14,FALSE)</f>
        <v>#N/A</v>
      </c>
      <c r="F487" t="e">
        <f>VLOOKUP(B487,'MATRIZ 2026'!$G$2:$Q$667,3,FALSE)</f>
        <v>#N/A</v>
      </c>
      <c r="G487" t="e">
        <f>VLOOKUP(B487,'MATRIZ 2026'!$G$2:$Q$667,22,FALSE)</f>
        <v>#N/A</v>
      </c>
      <c r="I487" t="e">
        <f>VLOOKUP(B487,'MATRIZ 2026'!$G$2:$Q$667,84,FALSE)</f>
        <v>#N/A</v>
      </c>
      <c r="J487" t="e">
        <f>VLOOKUP(B487,'MATRIZ 2026'!$G$2:$Q$667,49,FALSE)</f>
        <v>#N/A</v>
      </c>
      <c r="K487" t="e">
        <f>VLOOKUP(B487,'MATRIZ 2026'!$G$2:$Q$667,50,FALSE)</f>
        <v>#N/A</v>
      </c>
      <c r="L487" s="48" t="e">
        <f>VLOOKUP(B487,'MATRIZ 2026'!$G$2:$Q$667,45,FALSE)</f>
        <v>#N/A</v>
      </c>
      <c r="M487" s="48" t="e">
        <f>VLOOKUP(B487,'MATRIZ 2026'!$G$2:$Q$667,46,FALSE)</f>
        <v>#N/A</v>
      </c>
      <c r="N487" t="e">
        <f>VLOOKUP(B487,'MATRIZ 2026'!$G$2:$Q$667,16,FALSE)</f>
        <v>#N/A</v>
      </c>
      <c r="O487" t="e">
        <f>VLOOKUP(B487,'MATRIZ 2026'!$G$2:$Q$667,93,FALSE)</f>
        <v>#N/A</v>
      </c>
      <c r="P487" t="e">
        <f>VLOOKUP(D487,'MATRIZ 2026'!$G$2:$Q$667,31,FALSE)</f>
        <v>#N/A</v>
      </c>
      <c r="Q487" t="e">
        <f>VLOOKUP(M487,'MATRIZ 2026'!$G$2:$Q$667,3,FALSE)</f>
        <v>#N/A</v>
      </c>
      <c r="R487" t="e">
        <f>VLOOKUP(B487,'MATRIZ 2026'!$G$2:$Q$667,32,FALSE)</f>
        <v>#N/A</v>
      </c>
      <c r="S487" t="e">
        <f>VLOOKUP(O487,'MATRIZ 2026'!$G$2:$Q$667,3,FALSE)</f>
        <v>#N/A</v>
      </c>
      <c r="T487" t="e">
        <f>VLOOKUP(B487,'MATRIZ 2026'!$G$2:$Q$667,95,FALSE)</f>
        <v>#N/A</v>
      </c>
      <c r="U487">
        <f>VLOOKUP(B487,Hoja3!A486:B1148,2,FALSE)</f>
        <v>145410</v>
      </c>
      <c r="V487" t="e">
        <f>VLOOKUP(B487,'MATRIZ 2026'!$G$2:$Q$667,40,FALSE)</f>
        <v>#N/A</v>
      </c>
      <c r="W487" t="e">
        <f>VLOOKUP(S487,'MATRIZ 2026'!$G$2:$Q$667,3,FALSE)</f>
        <v>#N/A</v>
      </c>
      <c r="X487" t="e">
        <f>VLOOKUP(T487,'MATRIZ 2026'!$G$2:$Q$667,3,FALSE)</f>
        <v>#N/A</v>
      </c>
      <c r="Y487" t="e">
        <f>VLOOKUP(U487,'MATRIZ 2026'!$G$2:$Q$667,3,FALSE)</f>
        <v>#N/A</v>
      </c>
      <c r="Z487" t="e">
        <f>VLOOKUP(V487,'MATRIZ 2026'!$G$2:$Q$667,3,FALSE)</f>
        <v>#N/A</v>
      </c>
      <c r="AA487" t="e">
        <f>VLOOKUP(W487,'MATRIZ 2026'!$G$2:$Q$667,3,FALSE)</f>
        <v>#N/A</v>
      </c>
      <c r="AB487" t="e">
        <f>VLOOKUP(B487,'MATRIZ 2026'!$G$2:$Q$667,28,FALSE)</f>
        <v>#N/A</v>
      </c>
      <c r="AC487" t="e">
        <f>VLOOKUP(B487,'MATRIZ 2026'!$G$2:$Q$667,27,FALSE)</f>
        <v>#N/A</v>
      </c>
      <c r="AD487" t="e">
        <f>VLOOKUP(B487,'MATRIZ 2026'!$G$2:$Q$667,29,FALSE)</f>
        <v>#N/A</v>
      </c>
      <c r="AE487" t="e">
        <f>VLOOKUP(B487,'MATRIZ 2026'!$G$2:$Q$667,96,FALSE)</f>
        <v>#N/A</v>
      </c>
      <c r="AF487" t="e">
        <f>VLOOKUP(B487,'MATRIZ 2026'!$G$2:$Q$667,30,FALSE)</f>
        <v>#N/A</v>
      </c>
      <c r="AG487" t="str">
        <f>VLOOKUP(B487,'cuentas bancarias'!$A$2:$E$201,3,FALSE)</f>
        <v>AV VILLAS</v>
      </c>
      <c r="AH487" t="str">
        <f>VLOOKUP(B487,'cuentas bancarias'!$A$2:$E$201,4,FALSE)</f>
        <v>AHORROS</v>
      </c>
      <c r="AI487">
        <f>VLOOKUP(B487,'cuentas bancarias'!$A$2:$E$201,5,FALSE)</f>
        <v>8342289</v>
      </c>
      <c r="AJ487" t="e">
        <f>VLOOKUP(B487,'MATRIZ 2026'!$G$2:$Q$667,25,FALSE)</f>
        <v>#N/A</v>
      </c>
      <c r="AL487" t="e">
        <f>VLOOKUP(AH487,'MATRIZ 2026'!$G$2:$Q$667,3,FALSE)</f>
        <v>#N/A</v>
      </c>
      <c r="AM487" t="e">
        <f>VLOOKUP(AI487,'MATRIZ 2026'!$G$2:$Q$667,3,FALSE)</f>
        <v>#N/A</v>
      </c>
      <c r="AN487" t="e">
        <f>VLOOKUP(AJ487,'MATRIZ 2026'!$G$2:$Q$667,3,FALSE)</f>
        <v>#N/A</v>
      </c>
      <c r="AO487" t="e">
        <f>VLOOKUP(AK487,'MATRIZ 2026'!$G$2:$Q$667,3,FALSE)</f>
        <v>#N/A</v>
      </c>
      <c r="AP487" t="e">
        <f>VLOOKUP(AL487,'MATRIZ 2026'!$G$2:$Q$667,3,FALSE)</f>
        <v>#N/A</v>
      </c>
      <c r="AQ487" t="e">
        <f>VLOOKUP(AM487,'MATRIZ 2026'!$G$2:$Q$667,3,FALSE)</f>
        <v>#N/A</v>
      </c>
    </row>
    <row r="488" spans="2:43" hidden="1">
      <c r="B488" s="21" t="s">
        <v>5554</v>
      </c>
      <c r="C488" t="e">
        <v>#REF!</v>
      </c>
      <c r="L488" s="48"/>
    </row>
    <row r="489" spans="2:43">
      <c r="B489" s="19" t="s">
        <v>5571</v>
      </c>
      <c r="C489" t="e">
        <v>#REF!</v>
      </c>
      <c r="D489" t="str">
        <f t="shared" ref="D489:D490" si="6">B489</f>
        <v>491-2026</v>
      </c>
      <c r="E489" t="e">
        <f>VLOOKUP(D489,'MATRIZ 2026'!$G$2:$Q$667,14,FALSE)</f>
        <v>#N/A</v>
      </c>
      <c r="F489" t="e">
        <f>VLOOKUP(B489,'MATRIZ 2026'!$G$2:$Q$667,3,FALSE)</f>
        <v>#N/A</v>
      </c>
      <c r="G489" t="e">
        <f>VLOOKUP(B489,'MATRIZ 2026'!$G$2:$Q$667,22,FALSE)</f>
        <v>#N/A</v>
      </c>
      <c r="I489" t="e">
        <f>VLOOKUP(B489,'MATRIZ 2026'!$G$2:$Q$667,84,FALSE)</f>
        <v>#N/A</v>
      </c>
      <c r="J489" t="e">
        <f>VLOOKUP(B489,'MATRIZ 2026'!$G$2:$Q$667,49,FALSE)</f>
        <v>#N/A</v>
      </c>
      <c r="K489" t="e">
        <f>VLOOKUP(B489,'MATRIZ 2026'!$G$2:$Q$667,50,FALSE)</f>
        <v>#N/A</v>
      </c>
      <c r="L489" s="48" t="e">
        <f>VLOOKUP(B489,'MATRIZ 2026'!$G$2:$Q$667,45,FALSE)</f>
        <v>#N/A</v>
      </c>
      <c r="M489" s="48" t="e">
        <f>VLOOKUP(B489,'MATRIZ 2026'!$G$2:$Q$667,46,FALSE)</f>
        <v>#N/A</v>
      </c>
      <c r="N489" t="e">
        <f>VLOOKUP(B489,'MATRIZ 2026'!$G$2:$Q$667,16,FALSE)</f>
        <v>#N/A</v>
      </c>
      <c r="O489" t="e">
        <f>VLOOKUP(B489,'MATRIZ 2026'!$G$2:$Q$667,93,FALSE)</f>
        <v>#N/A</v>
      </c>
      <c r="P489" t="e">
        <f>VLOOKUP(D489,'MATRIZ 2026'!$G$2:$Q$667,31,FALSE)</f>
        <v>#N/A</v>
      </c>
      <c r="Q489" t="e">
        <f>VLOOKUP(M489,'MATRIZ 2026'!$G$2:$Q$667,3,FALSE)</f>
        <v>#N/A</v>
      </c>
      <c r="R489" t="e">
        <f>VLOOKUP(B489,'MATRIZ 2026'!$G$2:$Q$667,32,FALSE)</f>
        <v>#N/A</v>
      </c>
      <c r="S489" t="e">
        <f>VLOOKUP(O489,'MATRIZ 2026'!$G$2:$Q$667,3,FALSE)</f>
        <v>#N/A</v>
      </c>
      <c r="T489" t="e">
        <f>VLOOKUP(B489,'MATRIZ 2026'!$G$2:$Q$667,95,FALSE)</f>
        <v>#N/A</v>
      </c>
      <c r="U489">
        <f>VLOOKUP(B489,Hoja3!A488:B1150,2,FALSE)</f>
        <v>147371</v>
      </c>
      <c r="V489" t="e">
        <f>VLOOKUP(B489,'MATRIZ 2026'!$G$2:$Q$667,40,FALSE)</f>
        <v>#N/A</v>
      </c>
      <c r="W489" t="e">
        <f>VLOOKUP(S489,'MATRIZ 2026'!$G$2:$Q$667,3,FALSE)</f>
        <v>#N/A</v>
      </c>
      <c r="X489" t="e">
        <f>VLOOKUP(T489,'MATRIZ 2026'!$G$2:$Q$667,3,FALSE)</f>
        <v>#N/A</v>
      </c>
      <c r="Y489" t="e">
        <f>VLOOKUP(U489,'MATRIZ 2026'!$G$2:$Q$667,3,FALSE)</f>
        <v>#N/A</v>
      </c>
      <c r="Z489" t="e">
        <f>VLOOKUP(V489,'MATRIZ 2026'!$G$2:$Q$667,3,FALSE)</f>
        <v>#N/A</v>
      </c>
      <c r="AA489" t="e">
        <f>VLOOKUP(W489,'MATRIZ 2026'!$G$2:$Q$667,3,FALSE)</f>
        <v>#N/A</v>
      </c>
      <c r="AB489" t="e">
        <f>VLOOKUP(B489,'MATRIZ 2026'!$G$2:$Q$667,28,FALSE)</f>
        <v>#N/A</v>
      </c>
      <c r="AC489" t="e">
        <f>VLOOKUP(B489,'MATRIZ 2026'!$G$2:$Q$667,27,FALSE)</f>
        <v>#N/A</v>
      </c>
      <c r="AD489" t="e">
        <f>VLOOKUP(B489,'MATRIZ 2026'!$G$2:$Q$667,29,FALSE)</f>
        <v>#N/A</v>
      </c>
      <c r="AE489" t="e">
        <f>VLOOKUP(B489,'MATRIZ 2026'!$G$2:$Q$667,96,FALSE)</f>
        <v>#N/A</v>
      </c>
      <c r="AF489" t="e">
        <f>VLOOKUP(B489,'MATRIZ 2026'!$G$2:$Q$667,30,FALSE)</f>
        <v>#N/A</v>
      </c>
      <c r="AG489" t="str">
        <f>VLOOKUP(B489,'cuentas bancarias'!$A$2:$E$201,3,FALSE)</f>
        <v>BOGOTÁ</v>
      </c>
      <c r="AH489" t="str">
        <f>VLOOKUP(B489,'cuentas bancarias'!$A$2:$E$201,4,FALSE)</f>
        <v>AHORROS</v>
      </c>
      <c r="AI489">
        <f>VLOOKUP(B489,'cuentas bancarias'!$A$2:$E$201,5,FALSE)</f>
        <v>35588540</v>
      </c>
      <c r="AJ489" t="e">
        <f>VLOOKUP(B489,'MATRIZ 2026'!$G$2:$Q$667,25,FALSE)</f>
        <v>#N/A</v>
      </c>
      <c r="AL489" t="e">
        <f>VLOOKUP(AH489,'MATRIZ 2026'!$G$2:$Q$667,3,FALSE)</f>
        <v>#N/A</v>
      </c>
      <c r="AM489" t="e">
        <f>VLOOKUP(AI489,'MATRIZ 2026'!$G$2:$Q$667,3,FALSE)</f>
        <v>#N/A</v>
      </c>
      <c r="AN489" t="e">
        <f>VLOOKUP(AJ489,'MATRIZ 2026'!$G$2:$Q$667,3,FALSE)</f>
        <v>#N/A</v>
      </c>
      <c r="AO489" t="e">
        <f>VLOOKUP(AK489,'MATRIZ 2026'!$G$2:$Q$667,3,FALSE)</f>
        <v>#N/A</v>
      </c>
      <c r="AP489" t="e">
        <f>VLOOKUP(AL489,'MATRIZ 2026'!$G$2:$Q$667,3,FALSE)</f>
        <v>#N/A</v>
      </c>
      <c r="AQ489" t="e">
        <f>VLOOKUP(AM489,'MATRIZ 2026'!$G$2:$Q$667,3,FALSE)</f>
        <v>#N/A</v>
      </c>
    </row>
    <row r="490" spans="2:43">
      <c r="B490" s="21" t="s">
        <v>5584</v>
      </c>
      <c r="C490" t="e">
        <v>#REF!</v>
      </c>
      <c r="D490" t="str">
        <f t="shared" si="6"/>
        <v>492-2026</v>
      </c>
      <c r="E490" t="e">
        <f>VLOOKUP(D490,'MATRIZ 2026'!$G$2:$Q$667,14,FALSE)</f>
        <v>#N/A</v>
      </c>
      <c r="F490" t="e">
        <f>VLOOKUP(B490,'MATRIZ 2026'!$G$2:$Q$667,3,FALSE)</f>
        <v>#N/A</v>
      </c>
      <c r="G490" t="e">
        <f>VLOOKUP(B490,'MATRIZ 2026'!$G$2:$Q$667,22,FALSE)</f>
        <v>#N/A</v>
      </c>
      <c r="I490" t="e">
        <f>VLOOKUP(B490,'MATRIZ 2026'!$G$2:$Q$667,84,FALSE)</f>
        <v>#N/A</v>
      </c>
      <c r="J490" t="e">
        <f>VLOOKUP(B490,'MATRIZ 2026'!$G$2:$Q$667,49,FALSE)</f>
        <v>#N/A</v>
      </c>
      <c r="K490" t="e">
        <f>VLOOKUP(B490,'MATRIZ 2026'!$G$2:$Q$667,50,FALSE)</f>
        <v>#N/A</v>
      </c>
      <c r="L490" s="48" t="e">
        <f>VLOOKUP(B490,'MATRIZ 2026'!$G$2:$Q$667,45,FALSE)</f>
        <v>#N/A</v>
      </c>
      <c r="M490" s="48" t="e">
        <f>VLOOKUP(B490,'MATRIZ 2026'!$G$2:$Q$667,46,FALSE)</f>
        <v>#N/A</v>
      </c>
      <c r="N490" t="e">
        <f>VLOOKUP(B490,'MATRIZ 2026'!$G$2:$Q$667,16,FALSE)</f>
        <v>#N/A</v>
      </c>
      <c r="O490" t="e">
        <f>VLOOKUP(B490,'MATRIZ 2026'!$G$2:$Q$667,93,FALSE)</f>
        <v>#N/A</v>
      </c>
      <c r="P490" t="e">
        <f>VLOOKUP(D490,'MATRIZ 2026'!$G$2:$Q$667,31,FALSE)</f>
        <v>#N/A</v>
      </c>
      <c r="Q490" t="e">
        <f>VLOOKUP(M490,'MATRIZ 2026'!$G$2:$Q$667,3,FALSE)</f>
        <v>#N/A</v>
      </c>
      <c r="R490" t="e">
        <f>VLOOKUP(B490,'MATRIZ 2026'!$G$2:$Q$667,32,FALSE)</f>
        <v>#N/A</v>
      </c>
      <c r="S490" t="e">
        <f>VLOOKUP(O490,'MATRIZ 2026'!$G$2:$Q$667,3,FALSE)</f>
        <v>#N/A</v>
      </c>
      <c r="T490" t="e">
        <f>VLOOKUP(B490,'MATRIZ 2026'!$G$2:$Q$667,95,FALSE)</f>
        <v>#N/A</v>
      </c>
      <c r="U490">
        <f>VLOOKUP(B490,Hoja3!A489:B1151,2,FALSE)</f>
        <v>147350</v>
      </c>
      <c r="V490" t="e">
        <f>VLOOKUP(B490,'MATRIZ 2026'!$G$2:$Q$667,40,FALSE)</f>
        <v>#N/A</v>
      </c>
      <c r="W490" t="e">
        <f>VLOOKUP(S490,'MATRIZ 2026'!$G$2:$Q$667,3,FALSE)</f>
        <v>#N/A</v>
      </c>
      <c r="X490" t="e">
        <f>VLOOKUP(T490,'MATRIZ 2026'!$G$2:$Q$667,3,FALSE)</f>
        <v>#N/A</v>
      </c>
      <c r="Y490" t="e">
        <f>VLOOKUP(U490,'MATRIZ 2026'!$G$2:$Q$667,3,FALSE)</f>
        <v>#N/A</v>
      </c>
      <c r="Z490" t="e">
        <f>VLOOKUP(V490,'MATRIZ 2026'!$G$2:$Q$667,3,FALSE)</f>
        <v>#N/A</v>
      </c>
      <c r="AA490" t="e">
        <f>VLOOKUP(W490,'MATRIZ 2026'!$G$2:$Q$667,3,FALSE)</f>
        <v>#N/A</v>
      </c>
      <c r="AB490" t="e">
        <f>VLOOKUP(B490,'MATRIZ 2026'!$G$2:$Q$667,28,FALSE)</f>
        <v>#N/A</v>
      </c>
      <c r="AC490" t="e">
        <f>VLOOKUP(B490,'MATRIZ 2026'!$G$2:$Q$667,27,FALSE)</f>
        <v>#N/A</v>
      </c>
      <c r="AD490" t="e">
        <f>VLOOKUP(B490,'MATRIZ 2026'!$G$2:$Q$667,29,FALSE)</f>
        <v>#N/A</v>
      </c>
      <c r="AE490" t="e">
        <f>VLOOKUP(B490,'MATRIZ 2026'!$G$2:$Q$667,96,FALSE)</f>
        <v>#N/A</v>
      </c>
      <c r="AF490" t="e">
        <f>VLOOKUP(B490,'MATRIZ 2026'!$G$2:$Q$667,30,FALSE)</f>
        <v>#N/A</v>
      </c>
      <c r="AG490" t="str">
        <f>VLOOKUP(B490,'cuentas bancarias'!$A$2:$E$201,3,FALSE)</f>
        <v>BBVA</v>
      </c>
      <c r="AH490" t="str">
        <f>VLOOKUP(B490,'cuentas bancarias'!$A$2:$E$201,4,FALSE)</f>
        <v>AHORROS</v>
      </c>
      <c r="AI490">
        <f>VLOOKUP(B490,'cuentas bancarias'!$A$2:$E$201,5,FALSE)</f>
        <v>346236185</v>
      </c>
      <c r="AJ490" t="e">
        <f>VLOOKUP(B490,'MATRIZ 2026'!$G$2:$Q$667,25,FALSE)</f>
        <v>#N/A</v>
      </c>
      <c r="AL490" t="e">
        <f>VLOOKUP(AH490,'MATRIZ 2026'!$G$2:$Q$667,3,FALSE)</f>
        <v>#N/A</v>
      </c>
      <c r="AM490" t="e">
        <f>VLOOKUP(AI490,'MATRIZ 2026'!$G$2:$Q$667,3,FALSE)</f>
        <v>#N/A</v>
      </c>
      <c r="AN490" t="e">
        <f>VLOOKUP(AJ490,'MATRIZ 2026'!$G$2:$Q$667,3,FALSE)</f>
        <v>#N/A</v>
      </c>
      <c r="AO490" t="e">
        <f>VLOOKUP(AK490,'MATRIZ 2026'!$G$2:$Q$667,3,FALSE)</f>
        <v>#N/A</v>
      </c>
      <c r="AP490" t="e">
        <f>VLOOKUP(AL490,'MATRIZ 2026'!$G$2:$Q$667,3,FALSE)</f>
        <v>#N/A</v>
      </c>
      <c r="AQ490" t="e">
        <f>VLOOKUP(AM490,'MATRIZ 2026'!$G$2:$Q$667,3,FALSE)</f>
        <v>#N/A</v>
      </c>
    </row>
    <row r="491" spans="2:43" hidden="1">
      <c r="B491" s="19" t="s">
        <v>5593</v>
      </c>
      <c r="C491" t="e">
        <v>#REF!</v>
      </c>
      <c r="L491" s="48"/>
    </row>
    <row r="492" spans="2:43" hidden="1">
      <c r="B492" s="21" t="s">
        <v>5607</v>
      </c>
      <c r="C492" t="e">
        <v>#REF!</v>
      </c>
      <c r="L492" s="48"/>
    </row>
    <row r="493" spans="2:43" hidden="1">
      <c r="B493" s="19" t="s">
        <v>5622</v>
      </c>
      <c r="C493" t="e">
        <v>#REF!</v>
      </c>
      <c r="L493" s="48"/>
    </row>
    <row r="494" spans="2:43" hidden="1">
      <c r="B494" s="21" t="s">
        <v>5634</v>
      </c>
      <c r="C494" t="e">
        <v>#REF!</v>
      </c>
      <c r="L494" s="48"/>
    </row>
    <row r="495" spans="2:43" hidden="1">
      <c r="B495" s="19" t="s">
        <v>5645</v>
      </c>
      <c r="C495" t="e">
        <v>#REF!</v>
      </c>
      <c r="L495" s="48"/>
    </row>
    <row r="496" spans="2:43" hidden="1">
      <c r="B496" s="21" t="s">
        <v>5657</v>
      </c>
      <c r="C496" t="e">
        <v>#REF!</v>
      </c>
      <c r="L496" s="48"/>
    </row>
    <row r="497" spans="2:43" hidden="1">
      <c r="B497" s="19" t="s">
        <v>5666</v>
      </c>
      <c r="C497" t="e">
        <v>#REF!</v>
      </c>
      <c r="L497" s="48"/>
    </row>
    <row r="498" spans="2:43" hidden="1">
      <c r="B498" s="21" t="s">
        <v>5679</v>
      </c>
      <c r="C498" t="e">
        <v>#REF!</v>
      </c>
      <c r="L498" s="48"/>
    </row>
    <row r="499" spans="2:43" hidden="1">
      <c r="B499" s="19" t="s">
        <v>5689</v>
      </c>
      <c r="C499" t="e">
        <v>#REF!</v>
      </c>
      <c r="L499" s="48"/>
    </row>
    <row r="500" spans="2:43" hidden="1">
      <c r="B500" s="21" t="s">
        <v>5702</v>
      </c>
      <c r="C500" t="e">
        <v>#REF!</v>
      </c>
      <c r="L500" s="48"/>
    </row>
    <row r="501" spans="2:43">
      <c r="B501" s="19" t="s">
        <v>5715</v>
      </c>
      <c r="C501" t="e">
        <v>#REF!</v>
      </c>
      <c r="D501" t="str">
        <f>B501</f>
        <v>503-2026</v>
      </c>
      <c r="E501" t="e">
        <f>VLOOKUP(D501,'MATRIZ 2026'!$G$2:$Q$667,14,FALSE)</f>
        <v>#N/A</v>
      </c>
      <c r="F501" t="e">
        <f>VLOOKUP(B501,'MATRIZ 2026'!$G$2:$Q$667,3,FALSE)</f>
        <v>#N/A</v>
      </c>
      <c r="G501" t="e">
        <f>VLOOKUP(B501,'MATRIZ 2026'!$G$2:$Q$667,22,FALSE)</f>
        <v>#N/A</v>
      </c>
      <c r="I501" t="e">
        <f>VLOOKUP(B501,'MATRIZ 2026'!$G$2:$Q$667,84,FALSE)</f>
        <v>#N/A</v>
      </c>
      <c r="J501" t="e">
        <f>VLOOKUP(B501,'MATRIZ 2026'!$G$2:$Q$667,49,FALSE)</f>
        <v>#N/A</v>
      </c>
      <c r="K501" t="e">
        <f>VLOOKUP(B501,'MATRIZ 2026'!$G$2:$Q$667,50,FALSE)</f>
        <v>#N/A</v>
      </c>
      <c r="L501" s="48" t="e">
        <f>VLOOKUP(B501,'MATRIZ 2026'!$G$2:$Q$667,45,FALSE)</f>
        <v>#N/A</v>
      </c>
      <c r="M501" s="48" t="e">
        <f>VLOOKUP(B501,'MATRIZ 2026'!$G$2:$Q$667,46,FALSE)</f>
        <v>#N/A</v>
      </c>
      <c r="N501" t="e">
        <f>VLOOKUP(B501,'MATRIZ 2026'!$G$2:$Q$667,16,FALSE)</f>
        <v>#N/A</v>
      </c>
      <c r="O501" t="e">
        <f>VLOOKUP(B501,'MATRIZ 2026'!$G$2:$Q$667,93,FALSE)</f>
        <v>#N/A</v>
      </c>
      <c r="P501" t="e">
        <f>VLOOKUP(D501,'MATRIZ 2026'!$G$2:$Q$667,31,FALSE)</f>
        <v>#N/A</v>
      </c>
      <c r="Q501" t="e">
        <f>VLOOKUP(M501,'MATRIZ 2026'!$G$2:$Q$667,3,FALSE)</f>
        <v>#N/A</v>
      </c>
      <c r="R501" t="e">
        <f>VLOOKUP(B501,'MATRIZ 2026'!$G$2:$Q$667,32,FALSE)</f>
        <v>#N/A</v>
      </c>
      <c r="S501" t="e">
        <f>VLOOKUP(O501,'MATRIZ 2026'!$G$2:$Q$667,3,FALSE)</f>
        <v>#N/A</v>
      </c>
      <c r="T501" t="e">
        <f>VLOOKUP(B501,'MATRIZ 2026'!$G$2:$Q$667,95,FALSE)</f>
        <v>#N/A</v>
      </c>
      <c r="U501">
        <f>VLOOKUP(B501,Hoja3!A500:B1162,2,FALSE)</f>
        <v>152160</v>
      </c>
      <c r="V501" t="e">
        <f>VLOOKUP(B501,'MATRIZ 2026'!$G$2:$Q$667,40,FALSE)</f>
        <v>#N/A</v>
      </c>
      <c r="W501" t="e">
        <f>VLOOKUP(S501,'MATRIZ 2026'!$G$2:$Q$667,3,FALSE)</f>
        <v>#N/A</v>
      </c>
      <c r="X501" t="e">
        <f>VLOOKUP(T501,'MATRIZ 2026'!$G$2:$Q$667,3,FALSE)</f>
        <v>#N/A</v>
      </c>
      <c r="Y501" t="e">
        <f>VLOOKUP(U501,'MATRIZ 2026'!$G$2:$Q$667,3,FALSE)</f>
        <v>#N/A</v>
      </c>
      <c r="Z501" t="e">
        <f>VLOOKUP(V501,'MATRIZ 2026'!$G$2:$Q$667,3,FALSE)</f>
        <v>#N/A</v>
      </c>
      <c r="AA501" t="e">
        <f>VLOOKUP(W501,'MATRIZ 2026'!$G$2:$Q$667,3,FALSE)</f>
        <v>#N/A</v>
      </c>
      <c r="AB501" t="e">
        <f>VLOOKUP(B501,'MATRIZ 2026'!$G$2:$Q$667,28,FALSE)</f>
        <v>#N/A</v>
      </c>
      <c r="AC501" t="e">
        <f>VLOOKUP(B501,'MATRIZ 2026'!$G$2:$Q$667,27,FALSE)</f>
        <v>#N/A</v>
      </c>
      <c r="AD501" t="e">
        <f>VLOOKUP(B501,'MATRIZ 2026'!$G$2:$Q$667,29,FALSE)</f>
        <v>#N/A</v>
      </c>
      <c r="AE501" t="e">
        <f>VLOOKUP(B501,'MATRIZ 2026'!$G$2:$Q$667,96,FALSE)</f>
        <v>#N/A</v>
      </c>
      <c r="AF501" t="e">
        <f>VLOOKUP(B501,'MATRIZ 2026'!$G$2:$Q$667,30,FALSE)</f>
        <v>#N/A</v>
      </c>
      <c r="AG501" t="str">
        <f>VLOOKUP(B501,'cuentas bancarias'!$A$2:$E$201,3,FALSE)</f>
        <v>DAVIVIENDA</v>
      </c>
      <c r="AH501" t="str">
        <f>VLOOKUP(B501,'cuentas bancarias'!$A$2:$E$201,4,FALSE)</f>
        <v>AHORROS</v>
      </c>
      <c r="AI501">
        <f>VLOOKUP(B501,'cuentas bancarias'!$A$2:$E$201,5,FALSE)</f>
        <v>550488419184921</v>
      </c>
      <c r="AJ501" t="e">
        <f>VLOOKUP(B501,'MATRIZ 2026'!$G$2:$Q$667,25,FALSE)</f>
        <v>#N/A</v>
      </c>
      <c r="AL501" t="e">
        <f>VLOOKUP(AH501,'MATRIZ 2026'!$G$2:$Q$667,3,FALSE)</f>
        <v>#N/A</v>
      </c>
      <c r="AM501" t="e">
        <f>VLOOKUP(AI501,'MATRIZ 2026'!$G$2:$Q$667,3,FALSE)</f>
        <v>#N/A</v>
      </c>
      <c r="AN501" t="e">
        <f>VLOOKUP(AJ501,'MATRIZ 2026'!$G$2:$Q$667,3,FALSE)</f>
        <v>#N/A</v>
      </c>
      <c r="AO501" t="e">
        <f>VLOOKUP(AK501,'MATRIZ 2026'!$G$2:$Q$667,3,FALSE)</f>
        <v>#N/A</v>
      </c>
      <c r="AP501" t="e">
        <f>VLOOKUP(AL501,'MATRIZ 2026'!$G$2:$Q$667,3,FALSE)</f>
        <v>#N/A</v>
      </c>
      <c r="AQ501" t="e">
        <f>VLOOKUP(AM501,'MATRIZ 2026'!$G$2:$Q$667,3,FALSE)</f>
        <v>#N/A</v>
      </c>
    </row>
    <row r="502" spans="2:43" hidden="1">
      <c r="B502" s="21" t="s">
        <v>5724</v>
      </c>
      <c r="C502" t="e">
        <v>#REF!</v>
      </c>
      <c r="L502" s="48"/>
    </row>
    <row r="503" spans="2:43">
      <c r="B503" s="19" t="s">
        <v>5736</v>
      </c>
      <c r="C503" t="e">
        <v>#REF!</v>
      </c>
      <c r="D503" t="str">
        <f t="shared" ref="D503:D509" si="7">B503</f>
        <v>505-2026</v>
      </c>
      <c r="E503" t="e">
        <f>VLOOKUP(D503,'MATRIZ 2026'!$G$2:$Q$667,14,FALSE)</f>
        <v>#N/A</v>
      </c>
      <c r="F503" t="e">
        <f>VLOOKUP(B503,'MATRIZ 2026'!$G$2:$Q$667,3,FALSE)</f>
        <v>#N/A</v>
      </c>
      <c r="G503" t="e">
        <f>VLOOKUP(B503,'MATRIZ 2026'!$G$2:$Q$667,22,FALSE)</f>
        <v>#N/A</v>
      </c>
      <c r="I503" t="e">
        <f>VLOOKUP(B503,'MATRIZ 2026'!$G$2:$Q$667,84,FALSE)</f>
        <v>#N/A</v>
      </c>
      <c r="J503" t="e">
        <f>VLOOKUP(B503,'MATRIZ 2026'!$G$2:$Q$667,49,FALSE)</f>
        <v>#N/A</v>
      </c>
      <c r="K503" t="e">
        <f>VLOOKUP(B503,'MATRIZ 2026'!$G$2:$Q$667,50,FALSE)</f>
        <v>#N/A</v>
      </c>
      <c r="L503" s="48" t="e">
        <f>VLOOKUP(B503,'MATRIZ 2026'!$G$2:$Q$667,45,FALSE)</f>
        <v>#N/A</v>
      </c>
      <c r="M503" s="48" t="e">
        <f>VLOOKUP(B503,'MATRIZ 2026'!$G$2:$Q$667,46,FALSE)</f>
        <v>#N/A</v>
      </c>
      <c r="N503" t="e">
        <f>VLOOKUP(B503,'MATRIZ 2026'!$G$2:$Q$667,16,FALSE)</f>
        <v>#N/A</v>
      </c>
      <c r="O503" t="e">
        <f>VLOOKUP(B503,'MATRIZ 2026'!$G$2:$Q$667,93,FALSE)</f>
        <v>#N/A</v>
      </c>
      <c r="P503" t="e">
        <f>VLOOKUP(D503,'MATRIZ 2026'!$G$2:$Q$667,31,FALSE)</f>
        <v>#N/A</v>
      </c>
      <c r="Q503" t="e">
        <f>VLOOKUP(M503,'MATRIZ 2026'!$G$2:$Q$667,3,FALSE)</f>
        <v>#N/A</v>
      </c>
      <c r="R503" t="e">
        <f>VLOOKUP(B503,'MATRIZ 2026'!$G$2:$Q$667,32,FALSE)</f>
        <v>#N/A</v>
      </c>
      <c r="S503" t="e">
        <f>VLOOKUP(O503,'MATRIZ 2026'!$G$2:$Q$667,3,FALSE)</f>
        <v>#N/A</v>
      </c>
      <c r="T503" t="e">
        <f>VLOOKUP(B503,'MATRIZ 2026'!$G$2:$Q$667,95,FALSE)</f>
        <v>#N/A</v>
      </c>
      <c r="U503">
        <f>VLOOKUP(B503,Hoja3!A502:B1164,2,FALSE)</f>
        <v>151809</v>
      </c>
      <c r="V503" t="e">
        <f>VLOOKUP(B503,'MATRIZ 2026'!$G$2:$Q$667,40,FALSE)</f>
        <v>#N/A</v>
      </c>
      <c r="W503" t="e">
        <f>VLOOKUP(S503,'MATRIZ 2026'!$G$2:$Q$667,3,FALSE)</f>
        <v>#N/A</v>
      </c>
      <c r="X503" t="e">
        <f>VLOOKUP(T503,'MATRIZ 2026'!$G$2:$Q$667,3,FALSE)</f>
        <v>#N/A</v>
      </c>
      <c r="Y503" t="e">
        <f>VLOOKUP(U503,'MATRIZ 2026'!$G$2:$Q$667,3,FALSE)</f>
        <v>#N/A</v>
      </c>
      <c r="Z503" t="e">
        <f>VLOOKUP(V503,'MATRIZ 2026'!$G$2:$Q$667,3,FALSE)</f>
        <v>#N/A</v>
      </c>
      <c r="AA503" t="e">
        <f>VLOOKUP(W503,'MATRIZ 2026'!$G$2:$Q$667,3,FALSE)</f>
        <v>#N/A</v>
      </c>
      <c r="AB503" t="e">
        <f>VLOOKUP(B503,'MATRIZ 2026'!$G$2:$Q$667,28,FALSE)</f>
        <v>#N/A</v>
      </c>
      <c r="AC503" t="e">
        <f>VLOOKUP(B503,'MATRIZ 2026'!$G$2:$Q$667,27,FALSE)</f>
        <v>#N/A</v>
      </c>
      <c r="AD503" t="e">
        <f>VLOOKUP(B503,'MATRIZ 2026'!$G$2:$Q$667,29,FALSE)</f>
        <v>#N/A</v>
      </c>
      <c r="AE503" t="e">
        <f>VLOOKUP(B503,'MATRIZ 2026'!$G$2:$Q$667,96,FALSE)</f>
        <v>#N/A</v>
      </c>
      <c r="AF503" t="e">
        <f>VLOOKUP(B503,'MATRIZ 2026'!$G$2:$Q$667,30,FALSE)</f>
        <v>#N/A</v>
      </c>
      <c r="AG503" t="str">
        <f>VLOOKUP(B503,'cuentas bancarias'!$A$2:$E$201,3,FALSE)</f>
        <v>DAVIVIENDA</v>
      </c>
      <c r="AH503" t="str">
        <f>VLOOKUP(B503,'cuentas bancarias'!$A$2:$E$201,4,FALSE)</f>
        <v>AHORROS</v>
      </c>
      <c r="AI503">
        <f>VLOOKUP(B503,'cuentas bancarias'!$A$2:$E$201,5,FALSE)</f>
        <v>8188080678</v>
      </c>
      <c r="AJ503" t="e">
        <f>VLOOKUP(B503,'MATRIZ 2026'!$G$2:$Q$667,25,FALSE)</f>
        <v>#N/A</v>
      </c>
      <c r="AL503" t="e">
        <f>VLOOKUP(AH503,'MATRIZ 2026'!$G$2:$Q$667,3,FALSE)</f>
        <v>#N/A</v>
      </c>
      <c r="AM503" t="e">
        <f>VLOOKUP(AI503,'MATRIZ 2026'!$G$2:$Q$667,3,FALSE)</f>
        <v>#N/A</v>
      </c>
      <c r="AN503" t="e">
        <f>VLOOKUP(AJ503,'MATRIZ 2026'!$G$2:$Q$667,3,FALSE)</f>
        <v>#N/A</v>
      </c>
      <c r="AO503" t="e">
        <f>VLOOKUP(AK503,'MATRIZ 2026'!$G$2:$Q$667,3,FALSE)</f>
        <v>#N/A</v>
      </c>
      <c r="AP503" t="e">
        <f>VLOOKUP(AL503,'MATRIZ 2026'!$G$2:$Q$667,3,FALSE)</f>
        <v>#N/A</v>
      </c>
      <c r="AQ503" t="e">
        <f>VLOOKUP(AM503,'MATRIZ 2026'!$G$2:$Q$667,3,FALSE)</f>
        <v>#N/A</v>
      </c>
    </row>
    <row r="504" spans="2:43">
      <c r="B504" s="21" t="s">
        <v>5748</v>
      </c>
      <c r="C504" t="e">
        <v>#REF!</v>
      </c>
      <c r="D504" t="str">
        <f t="shared" si="7"/>
        <v>506-2026</v>
      </c>
      <c r="E504" t="e">
        <f>VLOOKUP(D504,'MATRIZ 2026'!$G$2:$Q$667,14,FALSE)</f>
        <v>#N/A</v>
      </c>
      <c r="F504" t="e">
        <f>VLOOKUP(B504,'MATRIZ 2026'!$G$2:$Q$667,3,FALSE)</f>
        <v>#N/A</v>
      </c>
      <c r="G504" t="e">
        <f>VLOOKUP(B504,'MATRIZ 2026'!$G$2:$Q$667,22,FALSE)</f>
        <v>#N/A</v>
      </c>
      <c r="I504" t="e">
        <f>VLOOKUP(B504,'MATRIZ 2026'!$G$2:$Q$667,84,FALSE)</f>
        <v>#N/A</v>
      </c>
      <c r="J504" t="e">
        <f>VLOOKUP(B504,'MATRIZ 2026'!$G$2:$Q$667,49,FALSE)</f>
        <v>#N/A</v>
      </c>
      <c r="K504" t="e">
        <f>VLOOKUP(B504,'MATRIZ 2026'!$G$2:$Q$667,50,FALSE)</f>
        <v>#N/A</v>
      </c>
      <c r="L504" s="48" t="e">
        <f>VLOOKUP(B504,'MATRIZ 2026'!$G$2:$Q$667,45,FALSE)</f>
        <v>#N/A</v>
      </c>
      <c r="M504" s="48" t="e">
        <f>VLOOKUP(B504,'MATRIZ 2026'!$G$2:$Q$667,46,FALSE)</f>
        <v>#N/A</v>
      </c>
      <c r="N504" t="e">
        <f>VLOOKUP(B504,'MATRIZ 2026'!$G$2:$Q$667,16,FALSE)</f>
        <v>#N/A</v>
      </c>
      <c r="O504" t="e">
        <f>VLOOKUP(B504,'MATRIZ 2026'!$G$2:$Q$667,93,FALSE)</f>
        <v>#N/A</v>
      </c>
      <c r="P504" t="e">
        <f>VLOOKUP(D504,'MATRIZ 2026'!$G$2:$Q$667,31,FALSE)</f>
        <v>#N/A</v>
      </c>
      <c r="Q504" t="e">
        <f>VLOOKUP(M504,'MATRIZ 2026'!$G$2:$Q$667,3,FALSE)</f>
        <v>#N/A</v>
      </c>
      <c r="R504" t="e">
        <f>VLOOKUP(B504,'MATRIZ 2026'!$G$2:$Q$667,32,FALSE)</f>
        <v>#N/A</v>
      </c>
      <c r="S504" t="e">
        <f>VLOOKUP(O504,'MATRIZ 2026'!$G$2:$Q$667,3,FALSE)</f>
        <v>#N/A</v>
      </c>
      <c r="T504" t="e">
        <f>VLOOKUP(B504,'MATRIZ 2026'!$G$2:$Q$667,95,FALSE)</f>
        <v>#N/A</v>
      </c>
      <c r="U504">
        <f>VLOOKUP(B504,Hoja3!A503:B1165,2,FALSE)</f>
        <v>146670</v>
      </c>
      <c r="V504" t="e">
        <f>VLOOKUP(B504,'MATRIZ 2026'!$G$2:$Q$667,40,FALSE)</f>
        <v>#N/A</v>
      </c>
      <c r="W504" t="e">
        <f>VLOOKUP(S504,'MATRIZ 2026'!$G$2:$Q$667,3,FALSE)</f>
        <v>#N/A</v>
      </c>
      <c r="X504" t="e">
        <f>VLOOKUP(T504,'MATRIZ 2026'!$G$2:$Q$667,3,FALSE)</f>
        <v>#N/A</v>
      </c>
      <c r="Y504" t="e">
        <f>VLOOKUP(U504,'MATRIZ 2026'!$G$2:$Q$667,3,FALSE)</f>
        <v>#N/A</v>
      </c>
      <c r="Z504" t="e">
        <f>VLOOKUP(V504,'MATRIZ 2026'!$G$2:$Q$667,3,FALSE)</f>
        <v>#N/A</v>
      </c>
      <c r="AA504" t="e">
        <f>VLOOKUP(W504,'MATRIZ 2026'!$G$2:$Q$667,3,FALSE)</f>
        <v>#N/A</v>
      </c>
      <c r="AB504" t="e">
        <f>VLOOKUP(B504,'MATRIZ 2026'!$G$2:$Q$667,28,FALSE)</f>
        <v>#N/A</v>
      </c>
      <c r="AC504" t="e">
        <f>VLOOKUP(B504,'MATRIZ 2026'!$G$2:$Q$667,27,FALSE)</f>
        <v>#N/A</v>
      </c>
      <c r="AD504" t="e">
        <f>VLOOKUP(B504,'MATRIZ 2026'!$G$2:$Q$667,29,FALSE)</f>
        <v>#N/A</v>
      </c>
      <c r="AE504" t="e">
        <f>VLOOKUP(B504,'MATRIZ 2026'!$G$2:$Q$667,96,FALSE)</f>
        <v>#N/A</v>
      </c>
      <c r="AF504" t="e">
        <f>VLOOKUP(B504,'MATRIZ 2026'!$G$2:$Q$667,30,FALSE)</f>
        <v>#N/A</v>
      </c>
      <c r="AG504" t="str">
        <f>VLOOKUP(B504,'cuentas bancarias'!$A$2:$E$201,3,FALSE)</f>
        <v>BANCOLOMBIA</v>
      </c>
      <c r="AH504" t="str">
        <f>VLOOKUP(B504,'cuentas bancarias'!$A$2:$E$201,4,FALSE)</f>
        <v>AHORROS</v>
      </c>
      <c r="AI504">
        <f>VLOOKUP(B504,'cuentas bancarias'!$A$2:$E$201,5,FALSE)</f>
        <v>29784772347</v>
      </c>
      <c r="AJ504" t="e">
        <f>VLOOKUP(B504,'MATRIZ 2026'!$G$2:$Q$667,25,FALSE)</f>
        <v>#N/A</v>
      </c>
      <c r="AL504" t="e">
        <f>VLOOKUP(AH504,'MATRIZ 2026'!$G$2:$Q$667,3,FALSE)</f>
        <v>#N/A</v>
      </c>
      <c r="AM504" t="e">
        <f>VLOOKUP(AI504,'MATRIZ 2026'!$G$2:$Q$667,3,FALSE)</f>
        <v>#N/A</v>
      </c>
      <c r="AN504" t="e">
        <f>VLOOKUP(AJ504,'MATRIZ 2026'!$G$2:$Q$667,3,FALSE)</f>
        <v>#N/A</v>
      </c>
      <c r="AO504" t="e">
        <f>VLOOKUP(AK504,'MATRIZ 2026'!$G$2:$Q$667,3,FALSE)</f>
        <v>#N/A</v>
      </c>
      <c r="AP504" t="e">
        <f>VLOOKUP(AL504,'MATRIZ 2026'!$G$2:$Q$667,3,FALSE)</f>
        <v>#N/A</v>
      </c>
      <c r="AQ504" t="e">
        <f>VLOOKUP(AM504,'MATRIZ 2026'!$G$2:$Q$667,3,FALSE)</f>
        <v>#N/A</v>
      </c>
    </row>
    <row r="505" spans="2:43">
      <c r="B505" s="19" t="s">
        <v>5758</v>
      </c>
      <c r="C505" t="e">
        <v>#REF!</v>
      </c>
      <c r="D505" t="str">
        <f t="shared" si="7"/>
        <v>507-2026</v>
      </c>
      <c r="E505" t="e">
        <f>VLOOKUP(D505,'MATRIZ 2026'!$G$2:$Q$667,14,FALSE)</f>
        <v>#N/A</v>
      </c>
      <c r="F505" t="e">
        <f>VLOOKUP(B505,'MATRIZ 2026'!$G$2:$Q$667,3,FALSE)</f>
        <v>#N/A</v>
      </c>
      <c r="G505" t="e">
        <f>VLOOKUP(B505,'MATRIZ 2026'!$G$2:$Q$667,22,FALSE)</f>
        <v>#N/A</v>
      </c>
      <c r="I505" t="e">
        <f>VLOOKUP(B505,'MATRIZ 2026'!$G$2:$Q$667,84,FALSE)</f>
        <v>#N/A</v>
      </c>
      <c r="J505" t="e">
        <f>VLOOKUP(B505,'MATRIZ 2026'!$G$2:$Q$667,49,FALSE)</f>
        <v>#N/A</v>
      </c>
      <c r="K505" t="e">
        <f>VLOOKUP(B505,'MATRIZ 2026'!$G$2:$Q$667,50,FALSE)</f>
        <v>#N/A</v>
      </c>
      <c r="L505" s="48" t="e">
        <f>VLOOKUP(B505,'MATRIZ 2026'!$G$2:$Q$667,45,FALSE)</f>
        <v>#N/A</v>
      </c>
      <c r="M505" s="48" t="e">
        <f>VLOOKUP(B505,'MATRIZ 2026'!$G$2:$Q$667,46,FALSE)</f>
        <v>#N/A</v>
      </c>
      <c r="N505" t="e">
        <f>VLOOKUP(B505,'MATRIZ 2026'!$G$2:$Q$667,16,FALSE)</f>
        <v>#N/A</v>
      </c>
      <c r="O505" t="e">
        <f>VLOOKUP(B505,'MATRIZ 2026'!$G$2:$Q$667,93,FALSE)</f>
        <v>#N/A</v>
      </c>
      <c r="P505" t="e">
        <f>VLOOKUP(D505,'MATRIZ 2026'!$G$2:$Q$667,31,FALSE)</f>
        <v>#N/A</v>
      </c>
      <c r="Q505" t="e">
        <f>VLOOKUP(M505,'MATRIZ 2026'!$G$2:$Q$667,3,FALSE)</f>
        <v>#N/A</v>
      </c>
      <c r="R505" t="e">
        <f>VLOOKUP(B505,'MATRIZ 2026'!$G$2:$Q$667,32,FALSE)</f>
        <v>#N/A</v>
      </c>
      <c r="S505" t="e">
        <f>VLOOKUP(O505,'MATRIZ 2026'!$G$2:$Q$667,3,FALSE)</f>
        <v>#N/A</v>
      </c>
      <c r="T505" t="e">
        <f>VLOOKUP(B505,'MATRIZ 2026'!$G$2:$Q$667,95,FALSE)</f>
        <v>#N/A</v>
      </c>
      <c r="U505">
        <f>VLOOKUP(B505,Hoja3!A504:B1166,2,FALSE)</f>
        <v>149749</v>
      </c>
      <c r="V505" t="e">
        <f>VLOOKUP(B505,'MATRIZ 2026'!$G$2:$Q$667,40,FALSE)</f>
        <v>#N/A</v>
      </c>
      <c r="W505" t="e">
        <f>VLOOKUP(S505,'MATRIZ 2026'!$G$2:$Q$667,3,FALSE)</f>
        <v>#N/A</v>
      </c>
      <c r="X505" t="e">
        <f>VLOOKUP(T505,'MATRIZ 2026'!$G$2:$Q$667,3,FALSE)</f>
        <v>#N/A</v>
      </c>
      <c r="Y505" t="e">
        <f>VLOOKUP(U505,'MATRIZ 2026'!$G$2:$Q$667,3,FALSE)</f>
        <v>#N/A</v>
      </c>
      <c r="Z505" t="e">
        <f>VLOOKUP(V505,'MATRIZ 2026'!$G$2:$Q$667,3,FALSE)</f>
        <v>#N/A</v>
      </c>
      <c r="AA505" t="e">
        <f>VLOOKUP(W505,'MATRIZ 2026'!$G$2:$Q$667,3,FALSE)</f>
        <v>#N/A</v>
      </c>
      <c r="AB505" t="e">
        <f>VLOOKUP(B505,'MATRIZ 2026'!$G$2:$Q$667,28,FALSE)</f>
        <v>#N/A</v>
      </c>
      <c r="AC505" t="e">
        <f>VLOOKUP(B505,'MATRIZ 2026'!$G$2:$Q$667,27,FALSE)</f>
        <v>#N/A</v>
      </c>
      <c r="AD505" t="e">
        <f>VLOOKUP(B505,'MATRIZ 2026'!$G$2:$Q$667,29,FALSE)</f>
        <v>#N/A</v>
      </c>
      <c r="AE505" t="e">
        <f>VLOOKUP(B505,'MATRIZ 2026'!$G$2:$Q$667,96,FALSE)</f>
        <v>#N/A</v>
      </c>
      <c r="AF505" t="e">
        <f>VLOOKUP(B505,'MATRIZ 2026'!$G$2:$Q$667,30,FALSE)</f>
        <v>#N/A</v>
      </c>
      <c r="AG505" t="str">
        <f>VLOOKUP(B505,'cuentas bancarias'!$A$2:$E$201,3,FALSE)</f>
        <v>DAVIVIENDA</v>
      </c>
      <c r="AH505" t="str">
        <f>VLOOKUP(B505,'cuentas bancarias'!$A$2:$E$201,4,FALSE)</f>
        <v>AHORROS</v>
      </c>
      <c r="AI505">
        <f>VLOOKUP(B505,'cuentas bancarias'!$A$2:$E$201,5,FALSE)</f>
        <v>488416323209</v>
      </c>
      <c r="AJ505" t="e">
        <f>VLOOKUP(B505,'MATRIZ 2026'!$G$2:$Q$667,25,FALSE)</f>
        <v>#N/A</v>
      </c>
      <c r="AL505" t="e">
        <f>VLOOKUP(AH505,'MATRIZ 2026'!$G$2:$Q$667,3,FALSE)</f>
        <v>#N/A</v>
      </c>
      <c r="AM505" t="e">
        <f>VLOOKUP(AI505,'MATRIZ 2026'!$G$2:$Q$667,3,FALSE)</f>
        <v>#N/A</v>
      </c>
      <c r="AN505" t="e">
        <f>VLOOKUP(AJ505,'MATRIZ 2026'!$G$2:$Q$667,3,FALSE)</f>
        <v>#N/A</v>
      </c>
      <c r="AO505" t="e">
        <f>VLOOKUP(AK505,'MATRIZ 2026'!$G$2:$Q$667,3,FALSE)</f>
        <v>#N/A</v>
      </c>
      <c r="AP505" t="e">
        <f>VLOOKUP(AL505,'MATRIZ 2026'!$G$2:$Q$667,3,FALSE)</f>
        <v>#N/A</v>
      </c>
      <c r="AQ505" t="e">
        <f>VLOOKUP(AM505,'MATRIZ 2026'!$G$2:$Q$667,3,FALSE)</f>
        <v>#N/A</v>
      </c>
    </row>
    <row r="506" spans="2:43">
      <c r="B506" s="21" t="s">
        <v>5770</v>
      </c>
      <c r="C506" t="e">
        <v>#REF!</v>
      </c>
      <c r="D506" t="str">
        <f t="shared" si="7"/>
        <v>508-2026</v>
      </c>
      <c r="E506" t="e">
        <f>VLOOKUP(D506,'MATRIZ 2026'!$G$2:$Q$667,14,FALSE)</f>
        <v>#N/A</v>
      </c>
      <c r="F506" t="e">
        <f>VLOOKUP(B506,'MATRIZ 2026'!$G$2:$Q$667,3,FALSE)</f>
        <v>#N/A</v>
      </c>
      <c r="G506" t="e">
        <f>VLOOKUP(B506,'MATRIZ 2026'!$G$2:$Q$667,22,FALSE)</f>
        <v>#N/A</v>
      </c>
      <c r="I506" t="e">
        <f>VLOOKUP(B506,'MATRIZ 2026'!$G$2:$Q$667,84,FALSE)</f>
        <v>#N/A</v>
      </c>
      <c r="J506" t="e">
        <f>VLOOKUP(B506,'MATRIZ 2026'!$G$2:$Q$667,49,FALSE)</f>
        <v>#N/A</v>
      </c>
      <c r="K506" t="e">
        <f>VLOOKUP(B506,'MATRIZ 2026'!$G$2:$Q$667,50,FALSE)</f>
        <v>#N/A</v>
      </c>
      <c r="L506" s="48" t="e">
        <f>VLOOKUP(B506,'MATRIZ 2026'!$G$2:$Q$667,45,FALSE)</f>
        <v>#N/A</v>
      </c>
      <c r="M506" s="48" t="e">
        <f>VLOOKUP(B506,'MATRIZ 2026'!$G$2:$Q$667,46,FALSE)</f>
        <v>#N/A</v>
      </c>
      <c r="N506" t="e">
        <f>VLOOKUP(B506,'MATRIZ 2026'!$G$2:$Q$667,16,FALSE)</f>
        <v>#N/A</v>
      </c>
      <c r="O506" t="e">
        <f>VLOOKUP(B506,'MATRIZ 2026'!$G$2:$Q$667,93,FALSE)</f>
        <v>#N/A</v>
      </c>
      <c r="P506" t="e">
        <f>VLOOKUP(D506,'MATRIZ 2026'!$G$2:$Q$667,31,FALSE)</f>
        <v>#N/A</v>
      </c>
      <c r="Q506" t="e">
        <f>VLOOKUP(M506,'MATRIZ 2026'!$G$2:$Q$667,3,FALSE)</f>
        <v>#N/A</v>
      </c>
      <c r="R506" t="e">
        <f>VLOOKUP(B506,'MATRIZ 2026'!$G$2:$Q$667,32,FALSE)</f>
        <v>#N/A</v>
      </c>
      <c r="S506" t="e">
        <f>VLOOKUP(O506,'MATRIZ 2026'!$G$2:$Q$667,3,FALSE)</f>
        <v>#N/A</v>
      </c>
      <c r="T506" t="e">
        <f>VLOOKUP(B506,'MATRIZ 2026'!$G$2:$Q$667,95,FALSE)</f>
        <v>#N/A</v>
      </c>
      <c r="U506">
        <f>VLOOKUP(B506,Hoja3!A505:B1167,2,FALSE)</f>
        <v>144779</v>
      </c>
      <c r="V506" t="e">
        <f>VLOOKUP(B506,'MATRIZ 2026'!$G$2:$Q$667,40,FALSE)</f>
        <v>#N/A</v>
      </c>
      <c r="W506" t="e">
        <f>VLOOKUP(S506,'MATRIZ 2026'!$G$2:$Q$667,3,FALSE)</f>
        <v>#N/A</v>
      </c>
      <c r="X506" t="e">
        <f>VLOOKUP(T506,'MATRIZ 2026'!$G$2:$Q$667,3,FALSE)</f>
        <v>#N/A</v>
      </c>
      <c r="Y506" t="e">
        <f>VLOOKUP(U506,'MATRIZ 2026'!$G$2:$Q$667,3,FALSE)</f>
        <v>#N/A</v>
      </c>
      <c r="Z506" t="e">
        <f>VLOOKUP(V506,'MATRIZ 2026'!$G$2:$Q$667,3,FALSE)</f>
        <v>#N/A</v>
      </c>
      <c r="AA506" t="e">
        <f>VLOOKUP(W506,'MATRIZ 2026'!$G$2:$Q$667,3,FALSE)</f>
        <v>#N/A</v>
      </c>
      <c r="AB506" t="e">
        <f>VLOOKUP(B506,'MATRIZ 2026'!$G$2:$Q$667,28,FALSE)</f>
        <v>#N/A</v>
      </c>
      <c r="AC506" t="e">
        <f>VLOOKUP(B506,'MATRIZ 2026'!$G$2:$Q$667,27,FALSE)</f>
        <v>#N/A</v>
      </c>
      <c r="AD506" t="e">
        <f>VLOOKUP(B506,'MATRIZ 2026'!$G$2:$Q$667,29,FALSE)</f>
        <v>#N/A</v>
      </c>
      <c r="AE506" t="e">
        <f>VLOOKUP(B506,'MATRIZ 2026'!$G$2:$Q$667,96,FALSE)</f>
        <v>#N/A</v>
      </c>
      <c r="AF506" t="e">
        <f>VLOOKUP(B506,'MATRIZ 2026'!$G$2:$Q$667,30,FALSE)</f>
        <v>#N/A</v>
      </c>
      <c r="AG506" t="str">
        <f>VLOOKUP(B506,'cuentas bancarias'!$A$2:$E$201,3,FALSE)</f>
        <v>SCOTIABANK COLPATRIA</v>
      </c>
      <c r="AH506" t="str">
        <f>VLOOKUP(B506,'cuentas bancarias'!$A$2:$E$201,4,FALSE)</f>
        <v>AHORROS</v>
      </c>
      <c r="AI506">
        <f>VLOOKUP(B506,'cuentas bancarias'!$A$2:$E$201,5,FALSE)</f>
        <v>1001211435</v>
      </c>
      <c r="AJ506" t="e">
        <f>VLOOKUP(B506,'MATRIZ 2026'!$G$2:$Q$667,25,FALSE)</f>
        <v>#N/A</v>
      </c>
      <c r="AL506" t="e">
        <f>VLOOKUP(AH506,'MATRIZ 2026'!$G$2:$Q$667,3,FALSE)</f>
        <v>#N/A</v>
      </c>
      <c r="AM506" t="e">
        <f>VLOOKUP(AI506,'MATRIZ 2026'!$G$2:$Q$667,3,FALSE)</f>
        <v>#N/A</v>
      </c>
      <c r="AN506" t="e">
        <f>VLOOKUP(AJ506,'MATRIZ 2026'!$G$2:$Q$667,3,FALSE)</f>
        <v>#N/A</v>
      </c>
      <c r="AO506" t="e">
        <f>VLOOKUP(AK506,'MATRIZ 2026'!$G$2:$Q$667,3,FALSE)</f>
        <v>#N/A</v>
      </c>
      <c r="AP506" t="e">
        <f>VLOOKUP(AL506,'MATRIZ 2026'!$G$2:$Q$667,3,FALSE)</f>
        <v>#N/A</v>
      </c>
    </row>
    <row r="507" spans="2:43">
      <c r="B507" s="19" t="s">
        <v>5779</v>
      </c>
      <c r="C507" t="e">
        <v>#REF!</v>
      </c>
      <c r="D507" t="str">
        <f t="shared" si="7"/>
        <v>509-2026</v>
      </c>
      <c r="E507" t="e">
        <f>VLOOKUP(D507,'MATRIZ 2026'!$G$2:$Q$667,14,FALSE)</f>
        <v>#N/A</v>
      </c>
      <c r="F507" t="e">
        <f>VLOOKUP(B507,'MATRIZ 2026'!$G$2:$Q$667,3,FALSE)</f>
        <v>#N/A</v>
      </c>
      <c r="G507" t="e">
        <f>VLOOKUP(B507,'MATRIZ 2026'!$G$2:$Q$667,22,FALSE)</f>
        <v>#N/A</v>
      </c>
      <c r="I507" t="e">
        <f>VLOOKUP(B507,'MATRIZ 2026'!$G$2:$Q$667,84,FALSE)</f>
        <v>#N/A</v>
      </c>
      <c r="J507" t="e">
        <f>VLOOKUP(B507,'MATRIZ 2026'!$G$2:$Q$667,49,FALSE)</f>
        <v>#N/A</v>
      </c>
      <c r="K507" t="e">
        <f>VLOOKUP(B507,'MATRIZ 2026'!$G$2:$Q$667,50,FALSE)</f>
        <v>#N/A</v>
      </c>
      <c r="L507" s="48" t="e">
        <f>VLOOKUP(B507,'MATRIZ 2026'!$G$2:$Q$667,45,FALSE)</f>
        <v>#N/A</v>
      </c>
      <c r="M507" s="48" t="e">
        <f>VLOOKUP(B507,'MATRIZ 2026'!$G$2:$Q$667,46,FALSE)</f>
        <v>#N/A</v>
      </c>
      <c r="N507" t="e">
        <f>VLOOKUP(B507,'MATRIZ 2026'!$G$2:$Q$667,16,FALSE)</f>
        <v>#N/A</v>
      </c>
      <c r="O507" t="e">
        <f>VLOOKUP(B507,'MATRIZ 2026'!$G$2:$Q$667,93,FALSE)</f>
        <v>#N/A</v>
      </c>
      <c r="P507" t="e">
        <f>VLOOKUP(D507,'MATRIZ 2026'!$G$2:$Q$667,31,FALSE)</f>
        <v>#N/A</v>
      </c>
      <c r="Q507" t="e">
        <f>VLOOKUP(M507,'MATRIZ 2026'!$G$2:$Q$667,3,FALSE)</f>
        <v>#N/A</v>
      </c>
      <c r="R507" t="e">
        <f>VLOOKUP(B507,'MATRIZ 2026'!$G$2:$Q$667,32,FALSE)</f>
        <v>#N/A</v>
      </c>
      <c r="S507" t="e">
        <f>VLOOKUP(O507,'MATRIZ 2026'!$G$2:$Q$667,3,FALSE)</f>
        <v>#N/A</v>
      </c>
      <c r="T507" t="e">
        <f>VLOOKUP(B507,'MATRIZ 2026'!$G$2:$Q$667,95,FALSE)</f>
        <v>#N/A</v>
      </c>
      <c r="U507">
        <f>VLOOKUP(B507,Hoja3!A506:B1168,2,FALSE)</f>
        <v>147365</v>
      </c>
      <c r="V507" t="e">
        <f>VLOOKUP(B507,'MATRIZ 2026'!$G$2:$Q$667,40,FALSE)</f>
        <v>#N/A</v>
      </c>
      <c r="W507" t="e">
        <f>VLOOKUP(S507,'MATRIZ 2026'!$G$2:$Q$667,3,FALSE)</f>
        <v>#N/A</v>
      </c>
      <c r="X507" t="e">
        <f>VLOOKUP(T507,'MATRIZ 2026'!$G$2:$Q$667,3,FALSE)</f>
        <v>#N/A</v>
      </c>
      <c r="Y507" t="e">
        <f>VLOOKUP(U507,'MATRIZ 2026'!$G$2:$Q$667,3,FALSE)</f>
        <v>#N/A</v>
      </c>
      <c r="Z507" t="e">
        <f>VLOOKUP(V507,'MATRIZ 2026'!$G$2:$Q$667,3,FALSE)</f>
        <v>#N/A</v>
      </c>
      <c r="AA507" t="e">
        <f>VLOOKUP(W507,'MATRIZ 2026'!$G$2:$Q$667,3,FALSE)</f>
        <v>#N/A</v>
      </c>
      <c r="AB507" t="e">
        <f>VLOOKUP(B507,'MATRIZ 2026'!$G$2:$Q$667,28,FALSE)</f>
        <v>#N/A</v>
      </c>
      <c r="AC507" t="e">
        <f>VLOOKUP(B507,'MATRIZ 2026'!$G$2:$Q$667,27,FALSE)</f>
        <v>#N/A</v>
      </c>
      <c r="AD507" t="e">
        <f>VLOOKUP(B507,'MATRIZ 2026'!$G$2:$Q$667,29,FALSE)</f>
        <v>#N/A</v>
      </c>
      <c r="AE507" t="e">
        <f>VLOOKUP(B507,'MATRIZ 2026'!$G$2:$Q$667,96,FALSE)</f>
        <v>#N/A</v>
      </c>
      <c r="AF507" t="e">
        <f>VLOOKUP(B507,'MATRIZ 2026'!$G$2:$Q$667,30,FALSE)</f>
        <v>#N/A</v>
      </c>
      <c r="AG507" t="str">
        <f>VLOOKUP(B507,'cuentas bancarias'!$A$2:$E$201,3,FALSE)</f>
        <v>BANCOLOMBIA</v>
      </c>
      <c r="AH507" t="str">
        <f>VLOOKUP(B507,'cuentas bancarias'!$A$2:$E$201,4,FALSE)</f>
        <v>AHORROS</v>
      </c>
      <c r="AI507">
        <f>VLOOKUP(B507,'cuentas bancarias'!$A$2:$E$201,5,FALSE)</f>
        <v>19866169058</v>
      </c>
      <c r="AJ507" t="e">
        <f>VLOOKUP(B507,'MATRIZ 2026'!$G$2:$Q$667,25,FALSE)</f>
        <v>#N/A</v>
      </c>
      <c r="AL507" t="e">
        <f>VLOOKUP(AH507,'MATRIZ 2026'!$G$2:$Q$667,3,FALSE)</f>
        <v>#N/A</v>
      </c>
      <c r="AM507" t="e">
        <f>VLOOKUP(AI507,'MATRIZ 2026'!$G$2:$Q$667,3,FALSE)</f>
        <v>#N/A</v>
      </c>
      <c r="AN507" t="e">
        <f>VLOOKUP(AJ507,'MATRIZ 2026'!$G$2:$Q$667,3,FALSE)</f>
        <v>#N/A</v>
      </c>
      <c r="AO507" t="e">
        <f>VLOOKUP(AK507,'MATRIZ 2026'!$G$2:$Q$667,3,FALSE)</f>
        <v>#N/A</v>
      </c>
      <c r="AP507" t="e">
        <f>VLOOKUP(AL507,'MATRIZ 2026'!$G$2:$Q$667,3,FALSE)</f>
        <v>#N/A</v>
      </c>
    </row>
    <row r="508" spans="2:43">
      <c r="B508" s="21" t="s">
        <v>5790</v>
      </c>
      <c r="C508" t="e">
        <v>#REF!</v>
      </c>
      <c r="D508" t="str">
        <f t="shared" si="7"/>
        <v>510-2026</v>
      </c>
      <c r="E508" t="e">
        <f>VLOOKUP(D508,'MATRIZ 2026'!$G$2:$Q$667,14,FALSE)</f>
        <v>#N/A</v>
      </c>
      <c r="F508" t="e">
        <f>VLOOKUP(B508,'MATRIZ 2026'!$G$2:$Q$667,3,FALSE)</f>
        <v>#N/A</v>
      </c>
      <c r="G508" t="e">
        <f>VLOOKUP(B508,'MATRIZ 2026'!$G$2:$Q$667,22,FALSE)</f>
        <v>#N/A</v>
      </c>
      <c r="I508" t="e">
        <f>VLOOKUP(B508,'MATRIZ 2026'!$G$2:$Q$667,84,FALSE)</f>
        <v>#N/A</v>
      </c>
      <c r="J508" t="e">
        <f>VLOOKUP(B508,'MATRIZ 2026'!$G$2:$Q$667,49,FALSE)</f>
        <v>#N/A</v>
      </c>
      <c r="K508" t="e">
        <f>VLOOKUP(B508,'MATRIZ 2026'!$G$2:$Q$667,50,FALSE)</f>
        <v>#N/A</v>
      </c>
      <c r="L508" s="48" t="e">
        <f>VLOOKUP(B508,'MATRIZ 2026'!$G$2:$Q$667,45,FALSE)</f>
        <v>#N/A</v>
      </c>
      <c r="M508" s="48" t="e">
        <f>VLOOKUP(B508,'MATRIZ 2026'!$G$2:$Q$667,46,FALSE)</f>
        <v>#N/A</v>
      </c>
      <c r="N508" t="e">
        <f>VLOOKUP(B508,'MATRIZ 2026'!$G$2:$Q$667,16,FALSE)</f>
        <v>#N/A</v>
      </c>
      <c r="O508" t="e">
        <f>VLOOKUP(B508,'MATRIZ 2026'!$G$2:$Q$667,93,FALSE)</f>
        <v>#N/A</v>
      </c>
      <c r="P508" t="e">
        <f>VLOOKUP(D508,'MATRIZ 2026'!$G$2:$Q$667,31,FALSE)</f>
        <v>#N/A</v>
      </c>
      <c r="Q508" t="e">
        <f>VLOOKUP(M508,'MATRIZ 2026'!$G$2:$Q$667,3,FALSE)</f>
        <v>#N/A</v>
      </c>
      <c r="R508" t="e">
        <f>VLOOKUP(B508,'MATRIZ 2026'!$G$2:$Q$667,32,FALSE)</f>
        <v>#N/A</v>
      </c>
      <c r="S508" t="e">
        <f>VLOOKUP(O508,'MATRIZ 2026'!$G$2:$Q$667,3,FALSE)</f>
        <v>#N/A</v>
      </c>
      <c r="T508" t="e">
        <f>VLOOKUP(B508,'MATRIZ 2026'!$G$2:$Q$667,95,FALSE)</f>
        <v>#N/A</v>
      </c>
      <c r="U508">
        <f>VLOOKUP(B508,Hoja3!A507:B1169,2,FALSE)</f>
        <v>145008</v>
      </c>
      <c r="V508" t="e">
        <f>VLOOKUP(B508,'MATRIZ 2026'!$G$2:$Q$667,40,FALSE)</f>
        <v>#N/A</v>
      </c>
      <c r="W508" t="e">
        <f>VLOOKUP(S508,'MATRIZ 2026'!$G$2:$Q$667,3,FALSE)</f>
        <v>#N/A</v>
      </c>
      <c r="X508" t="e">
        <f>VLOOKUP(T508,'MATRIZ 2026'!$G$2:$Q$667,3,FALSE)</f>
        <v>#N/A</v>
      </c>
      <c r="Y508" t="e">
        <f>VLOOKUP(U508,'MATRIZ 2026'!$G$2:$Q$667,3,FALSE)</f>
        <v>#N/A</v>
      </c>
      <c r="Z508" t="e">
        <f>VLOOKUP(V508,'MATRIZ 2026'!$G$2:$Q$667,3,FALSE)</f>
        <v>#N/A</v>
      </c>
      <c r="AA508" t="e">
        <f>VLOOKUP(W508,'MATRIZ 2026'!$G$2:$Q$667,3,FALSE)</f>
        <v>#N/A</v>
      </c>
      <c r="AB508" t="e">
        <f>VLOOKUP(B508,'MATRIZ 2026'!$G$2:$Q$667,28,FALSE)</f>
        <v>#N/A</v>
      </c>
      <c r="AC508" t="e">
        <f>VLOOKUP(B508,'MATRIZ 2026'!$G$2:$Q$667,27,FALSE)</f>
        <v>#N/A</v>
      </c>
      <c r="AD508" t="e">
        <f>VLOOKUP(B508,'MATRIZ 2026'!$G$2:$Q$667,29,FALSE)</f>
        <v>#N/A</v>
      </c>
      <c r="AE508" t="e">
        <f>VLOOKUP(B508,'MATRIZ 2026'!$G$2:$Q$667,96,FALSE)</f>
        <v>#N/A</v>
      </c>
      <c r="AF508" t="e">
        <f>VLOOKUP(B508,'MATRIZ 2026'!$G$2:$Q$667,30,FALSE)</f>
        <v>#N/A</v>
      </c>
      <c r="AG508" t="str">
        <f>VLOOKUP(B508,'cuentas bancarias'!$A$2:$E$201,3,FALSE)</f>
        <v>BBVA</v>
      </c>
      <c r="AH508" t="str">
        <f>VLOOKUP(B508,'cuentas bancarias'!$A$2:$E$201,4,FALSE)</f>
        <v>AHORROS</v>
      </c>
      <c r="AI508">
        <f>VLOOKUP(B508,'cuentas bancarias'!$A$2:$E$201,5,FALSE)</f>
        <v>1.300740002E+17</v>
      </c>
      <c r="AJ508" t="e">
        <f>VLOOKUP(B508,'MATRIZ 2026'!$G$2:$Q$667,25,FALSE)</f>
        <v>#N/A</v>
      </c>
      <c r="AL508" t="e">
        <f>VLOOKUP(AH508,'MATRIZ 2026'!$G$2:$Q$667,3,FALSE)</f>
        <v>#N/A</v>
      </c>
      <c r="AM508" t="e">
        <f>VLOOKUP(AI508,'MATRIZ 2026'!$G$2:$Q$667,3,FALSE)</f>
        <v>#N/A</v>
      </c>
      <c r="AN508" t="e">
        <f>VLOOKUP(AJ508,'MATRIZ 2026'!$G$2:$Q$667,3,FALSE)</f>
        <v>#N/A</v>
      </c>
      <c r="AO508" t="e">
        <f>VLOOKUP(AK508,'MATRIZ 2026'!$G$2:$Q$667,3,FALSE)</f>
        <v>#N/A</v>
      </c>
      <c r="AP508" t="e">
        <f>VLOOKUP(AL508,'MATRIZ 2026'!$G$2:$Q$667,3,FALSE)</f>
        <v>#N/A</v>
      </c>
    </row>
    <row r="509" spans="2:43">
      <c r="B509" s="19" t="s">
        <v>5808</v>
      </c>
      <c r="C509" t="e">
        <v>#REF!</v>
      </c>
      <c r="D509" t="str">
        <f t="shared" si="7"/>
        <v>511-2026</v>
      </c>
      <c r="E509" t="e">
        <f>VLOOKUP(D509,'MATRIZ 2026'!$G$2:$Q$667,14,FALSE)</f>
        <v>#N/A</v>
      </c>
      <c r="F509" t="e">
        <f>VLOOKUP(B509,'MATRIZ 2026'!$G$2:$Q$667,3,FALSE)</f>
        <v>#N/A</v>
      </c>
      <c r="G509" t="e">
        <f>VLOOKUP(B509,'MATRIZ 2026'!$G$2:$Q$667,22,FALSE)</f>
        <v>#N/A</v>
      </c>
      <c r="I509" t="e">
        <f>VLOOKUP(B509,'MATRIZ 2026'!$G$2:$Q$667,84,FALSE)</f>
        <v>#N/A</v>
      </c>
      <c r="J509" t="e">
        <f>VLOOKUP(B509,'MATRIZ 2026'!$G$2:$Q$667,49,FALSE)</f>
        <v>#N/A</v>
      </c>
      <c r="K509" t="e">
        <f>VLOOKUP(B509,'MATRIZ 2026'!$G$2:$Q$667,50,FALSE)</f>
        <v>#N/A</v>
      </c>
      <c r="L509" s="48" t="e">
        <f>VLOOKUP(B509,'MATRIZ 2026'!$G$2:$Q$667,45,FALSE)</f>
        <v>#N/A</v>
      </c>
      <c r="M509" s="48" t="e">
        <f>VLOOKUP(B509,'MATRIZ 2026'!$G$2:$Q$667,46,FALSE)</f>
        <v>#N/A</v>
      </c>
      <c r="N509" t="e">
        <f>VLOOKUP(B509,'MATRIZ 2026'!$G$2:$Q$667,16,FALSE)</f>
        <v>#N/A</v>
      </c>
      <c r="O509" t="e">
        <f>VLOOKUP(B509,'MATRIZ 2026'!$G$2:$Q$667,93,FALSE)</f>
        <v>#N/A</v>
      </c>
      <c r="P509" t="e">
        <f>VLOOKUP(D509,'MATRIZ 2026'!$G$2:$Q$667,31,FALSE)</f>
        <v>#N/A</v>
      </c>
      <c r="Q509" t="e">
        <f>VLOOKUP(M509,'MATRIZ 2026'!$G$2:$Q$667,3,FALSE)</f>
        <v>#N/A</v>
      </c>
      <c r="R509" t="e">
        <f>VLOOKUP(B509,'MATRIZ 2026'!$G$2:$Q$667,32,FALSE)</f>
        <v>#N/A</v>
      </c>
      <c r="S509" t="e">
        <f>VLOOKUP(O509,'MATRIZ 2026'!$G$2:$Q$667,3,FALSE)</f>
        <v>#N/A</v>
      </c>
      <c r="T509" t="e">
        <f>VLOOKUP(B509,'MATRIZ 2026'!$G$2:$Q$667,95,FALSE)</f>
        <v>#N/A</v>
      </c>
      <c r="U509">
        <f>VLOOKUP(B509,Hoja3!A508:B1170,2,FALSE)</f>
        <v>147340</v>
      </c>
      <c r="V509" t="e">
        <f>VLOOKUP(B509,'MATRIZ 2026'!$G$2:$Q$667,40,FALSE)</f>
        <v>#N/A</v>
      </c>
      <c r="W509" t="e">
        <f>VLOOKUP(S509,'MATRIZ 2026'!$G$2:$Q$667,3,FALSE)</f>
        <v>#N/A</v>
      </c>
      <c r="X509" t="e">
        <f>VLOOKUP(T509,'MATRIZ 2026'!$G$2:$Q$667,3,FALSE)</f>
        <v>#N/A</v>
      </c>
      <c r="Y509" t="e">
        <f>VLOOKUP(U509,'MATRIZ 2026'!$G$2:$Q$667,3,FALSE)</f>
        <v>#N/A</v>
      </c>
      <c r="Z509" t="e">
        <f>VLOOKUP(V509,'MATRIZ 2026'!$G$2:$Q$667,3,FALSE)</f>
        <v>#N/A</v>
      </c>
      <c r="AA509" t="e">
        <f>VLOOKUP(W509,'MATRIZ 2026'!$G$2:$Q$667,3,FALSE)</f>
        <v>#N/A</v>
      </c>
      <c r="AB509" t="e">
        <f>VLOOKUP(B509,'MATRIZ 2026'!$G$2:$Q$667,28,FALSE)</f>
        <v>#N/A</v>
      </c>
      <c r="AC509" t="e">
        <f>VLOOKUP(B509,'MATRIZ 2026'!$G$2:$Q$667,27,FALSE)</f>
        <v>#N/A</v>
      </c>
      <c r="AD509" t="e">
        <f>VLOOKUP(B509,'MATRIZ 2026'!$G$2:$Q$667,29,FALSE)</f>
        <v>#N/A</v>
      </c>
      <c r="AE509" t="e">
        <f>VLOOKUP(B509,'MATRIZ 2026'!$G$2:$Q$667,96,FALSE)</f>
        <v>#N/A</v>
      </c>
      <c r="AF509" t="e">
        <f>VLOOKUP(B509,'MATRIZ 2026'!$G$2:$Q$667,30,FALSE)</f>
        <v>#N/A</v>
      </c>
      <c r="AG509" t="str">
        <f>VLOOKUP(B509,'cuentas bancarias'!$A$2:$E$201,3,FALSE)</f>
        <v>DAVIVIENDA</v>
      </c>
      <c r="AH509" t="str">
        <f>VLOOKUP(B509,'cuentas bancarias'!$A$2:$E$201,4,FALSE)</f>
        <v>AHORROS</v>
      </c>
      <c r="AI509">
        <f>VLOOKUP(B509,'cuentas bancarias'!$A$2:$E$201,5,FALSE)</f>
        <v>550488440246244</v>
      </c>
      <c r="AJ509" t="e">
        <f>VLOOKUP(B509,'MATRIZ 2026'!$G$2:$Q$667,25,FALSE)</f>
        <v>#N/A</v>
      </c>
      <c r="AL509" t="e">
        <f>VLOOKUP(AH509,'MATRIZ 2026'!$G$2:$Q$667,3,FALSE)</f>
        <v>#N/A</v>
      </c>
      <c r="AM509" t="e">
        <f>VLOOKUP(AI509,'MATRIZ 2026'!$G$2:$Q$667,3,FALSE)</f>
        <v>#N/A</v>
      </c>
      <c r="AN509" t="e">
        <f>VLOOKUP(AJ509,'MATRIZ 2026'!$G$2:$Q$667,3,FALSE)</f>
        <v>#N/A</v>
      </c>
      <c r="AO509" t="e">
        <f>VLOOKUP(AK509,'MATRIZ 2026'!$G$2:$Q$667,3,FALSE)</f>
        <v>#N/A</v>
      </c>
      <c r="AP509" t="e">
        <f>VLOOKUP(AL509,'MATRIZ 2026'!$G$2:$Q$667,3,FALSE)</f>
        <v>#N/A</v>
      </c>
    </row>
    <row r="510" spans="2:43" hidden="1">
      <c r="B510" s="21" t="s">
        <v>5823</v>
      </c>
      <c r="C510" t="e">
        <v>#REF!</v>
      </c>
      <c r="L510" s="48"/>
    </row>
    <row r="511" spans="2:43">
      <c r="B511" s="19" t="s">
        <v>5836</v>
      </c>
      <c r="C511" t="e">
        <v>#REF!</v>
      </c>
      <c r="D511" t="str">
        <f t="shared" ref="D511:D513" si="8">B511</f>
        <v>513-2026</v>
      </c>
      <c r="E511" t="e">
        <f>VLOOKUP(D511,'MATRIZ 2026'!$G$2:$Q$667,14,FALSE)</f>
        <v>#N/A</v>
      </c>
      <c r="F511" t="e">
        <f>VLOOKUP(B511,'MATRIZ 2026'!$G$2:$Q$667,3,FALSE)</f>
        <v>#N/A</v>
      </c>
      <c r="G511" t="e">
        <f>VLOOKUP(B511,'MATRIZ 2026'!$G$2:$Q$667,22,FALSE)</f>
        <v>#N/A</v>
      </c>
      <c r="I511" t="e">
        <f>VLOOKUP(B511,'MATRIZ 2026'!$G$2:$Q$667,84,FALSE)</f>
        <v>#N/A</v>
      </c>
      <c r="J511" t="e">
        <f>VLOOKUP(B511,'MATRIZ 2026'!$G$2:$Q$667,49,FALSE)</f>
        <v>#N/A</v>
      </c>
      <c r="K511" t="e">
        <f>VLOOKUP(B511,'MATRIZ 2026'!$G$2:$Q$667,50,FALSE)</f>
        <v>#N/A</v>
      </c>
      <c r="L511" s="48" t="e">
        <f>VLOOKUP(B511,'MATRIZ 2026'!$G$2:$Q$667,45,FALSE)</f>
        <v>#N/A</v>
      </c>
      <c r="M511" s="48" t="e">
        <f>VLOOKUP(B511,'MATRIZ 2026'!$G$2:$Q$667,46,FALSE)</f>
        <v>#N/A</v>
      </c>
      <c r="N511" t="e">
        <f>VLOOKUP(B511,'MATRIZ 2026'!$G$2:$Q$667,16,FALSE)</f>
        <v>#N/A</v>
      </c>
      <c r="O511" t="e">
        <f>VLOOKUP(B511,'MATRIZ 2026'!$G$2:$Q$667,93,FALSE)</f>
        <v>#N/A</v>
      </c>
      <c r="P511" t="e">
        <f>VLOOKUP(D511,'MATRIZ 2026'!$G$2:$Q$667,31,FALSE)</f>
        <v>#N/A</v>
      </c>
      <c r="Q511" t="e">
        <f>VLOOKUP(M511,'MATRIZ 2026'!$G$2:$Q$667,3,FALSE)</f>
        <v>#N/A</v>
      </c>
      <c r="R511" t="e">
        <f>VLOOKUP(B511,'MATRIZ 2026'!$G$2:$Q$667,32,FALSE)</f>
        <v>#N/A</v>
      </c>
      <c r="S511" t="e">
        <f>VLOOKUP(O511,'MATRIZ 2026'!$G$2:$Q$667,3,FALSE)</f>
        <v>#N/A</v>
      </c>
      <c r="T511" t="e">
        <f>VLOOKUP(B511,'MATRIZ 2026'!$G$2:$Q$667,95,FALSE)</f>
        <v>#N/A</v>
      </c>
      <c r="U511">
        <f>VLOOKUP(B511,Hoja3!A510:B1172,2,FALSE)</f>
        <v>145894</v>
      </c>
      <c r="V511" t="e">
        <f>VLOOKUP(B511,'MATRIZ 2026'!$G$2:$Q$667,40,FALSE)</f>
        <v>#N/A</v>
      </c>
      <c r="W511" t="e">
        <f>VLOOKUP(S511,'MATRIZ 2026'!$G$2:$Q$667,3,FALSE)</f>
        <v>#N/A</v>
      </c>
      <c r="X511" t="e">
        <f>VLOOKUP(T511,'MATRIZ 2026'!$G$2:$Q$667,3,FALSE)</f>
        <v>#N/A</v>
      </c>
      <c r="Y511" t="e">
        <f>VLOOKUP(U511,'MATRIZ 2026'!$G$2:$Q$667,3,FALSE)</f>
        <v>#N/A</v>
      </c>
      <c r="Z511" t="e">
        <f>VLOOKUP(V511,'MATRIZ 2026'!$G$2:$Q$667,3,FALSE)</f>
        <v>#N/A</v>
      </c>
      <c r="AA511" t="e">
        <f>VLOOKUP(W511,'MATRIZ 2026'!$G$2:$Q$667,3,FALSE)</f>
        <v>#N/A</v>
      </c>
      <c r="AB511" t="e">
        <f>VLOOKUP(B511,'MATRIZ 2026'!$G$2:$Q$667,28,FALSE)</f>
        <v>#N/A</v>
      </c>
      <c r="AC511" t="e">
        <f>VLOOKUP(B511,'MATRIZ 2026'!$G$2:$Q$667,27,FALSE)</f>
        <v>#N/A</v>
      </c>
      <c r="AD511" t="e">
        <f>VLOOKUP(B511,'MATRIZ 2026'!$G$2:$Q$667,29,FALSE)</f>
        <v>#N/A</v>
      </c>
      <c r="AE511" t="e">
        <f>VLOOKUP(B511,'MATRIZ 2026'!$G$2:$Q$667,96,FALSE)</f>
        <v>#N/A</v>
      </c>
      <c r="AF511" t="e">
        <f>VLOOKUP(B511,'MATRIZ 2026'!$G$2:$Q$667,30,FALSE)</f>
        <v>#N/A</v>
      </c>
      <c r="AG511" t="str">
        <f>VLOOKUP(B511,'cuentas bancarias'!$A$2:$E$201,3,FALSE)</f>
        <v>CAJA SOCIAL</v>
      </c>
      <c r="AH511" t="str">
        <f>VLOOKUP(B511,'cuentas bancarias'!$A$2:$E$201,4,FALSE)</f>
        <v>AHORROS</v>
      </c>
      <c r="AI511">
        <f>VLOOKUP(B511,'cuentas bancarias'!$A$2:$E$201,5,FALSE)</f>
        <v>24143267218</v>
      </c>
      <c r="AJ511" t="e">
        <f>VLOOKUP(B511,'MATRIZ 2026'!$G$2:$Q$667,25,FALSE)</f>
        <v>#N/A</v>
      </c>
      <c r="AL511" t="e">
        <f>VLOOKUP(AH511,'MATRIZ 2026'!$G$2:$Q$667,3,FALSE)</f>
        <v>#N/A</v>
      </c>
      <c r="AM511" t="e">
        <f>VLOOKUP(AI511,'MATRIZ 2026'!$G$2:$Q$667,3,FALSE)</f>
        <v>#N/A</v>
      </c>
      <c r="AN511" t="e">
        <f>VLOOKUP(AJ511,'MATRIZ 2026'!$G$2:$Q$667,3,FALSE)</f>
        <v>#N/A</v>
      </c>
      <c r="AO511" t="e">
        <f>VLOOKUP(AK511,'MATRIZ 2026'!$G$2:$Q$667,3,FALSE)</f>
        <v>#N/A</v>
      </c>
      <c r="AP511" t="e">
        <f>VLOOKUP(AL511,'MATRIZ 2026'!$G$2:$Q$667,3,FALSE)</f>
        <v>#N/A</v>
      </c>
    </row>
    <row r="512" spans="2:43">
      <c r="B512" s="21" t="s">
        <v>5846</v>
      </c>
      <c r="C512" t="e">
        <v>#REF!</v>
      </c>
      <c r="D512" t="str">
        <f t="shared" si="8"/>
        <v>514-2026</v>
      </c>
      <c r="E512" t="e">
        <f>VLOOKUP(D512,'MATRIZ 2026'!$G$2:$Q$667,14,FALSE)</f>
        <v>#N/A</v>
      </c>
      <c r="F512" t="e">
        <f>VLOOKUP(B512,'MATRIZ 2026'!$G$2:$Q$667,3,FALSE)</f>
        <v>#N/A</v>
      </c>
      <c r="G512" t="e">
        <f>VLOOKUP(B512,'MATRIZ 2026'!$G$2:$Q$667,22,FALSE)</f>
        <v>#N/A</v>
      </c>
      <c r="I512" t="e">
        <f>VLOOKUP(B512,'MATRIZ 2026'!$G$2:$Q$667,84,FALSE)</f>
        <v>#N/A</v>
      </c>
      <c r="J512" t="e">
        <f>VLOOKUP(B512,'MATRIZ 2026'!$G$2:$Q$667,49,FALSE)</f>
        <v>#N/A</v>
      </c>
      <c r="K512" t="e">
        <f>VLOOKUP(B512,'MATRIZ 2026'!$G$2:$Q$667,50,FALSE)</f>
        <v>#N/A</v>
      </c>
      <c r="L512" s="48" t="e">
        <f>VLOOKUP(B512,'MATRIZ 2026'!$G$2:$Q$667,45,FALSE)</f>
        <v>#N/A</v>
      </c>
      <c r="M512" s="48" t="e">
        <f>VLOOKUP(B512,'MATRIZ 2026'!$G$2:$Q$667,46,FALSE)</f>
        <v>#N/A</v>
      </c>
      <c r="N512" t="e">
        <f>VLOOKUP(B512,'MATRIZ 2026'!$G$2:$Q$667,16,FALSE)</f>
        <v>#N/A</v>
      </c>
      <c r="O512" t="e">
        <f>VLOOKUP(B512,'MATRIZ 2026'!$G$2:$Q$667,93,FALSE)</f>
        <v>#N/A</v>
      </c>
      <c r="P512" t="e">
        <f>VLOOKUP(D512,'MATRIZ 2026'!$G$2:$Q$667,31,FALSE)</f>
        <v>#N/A</v>
      </c>
      <c r="Q512" t="e">
        <f>VLOOKUP(M512,'MATRIZ 2026'!$G$2:$Q$667,3,FALSE)</f>
        <v>#N/A</v>
      </c>
      <c r="R512" t="e">
        <f>VLOOKUP(B512,'MATRIZ 2026'!$G$2:$Q$667,32,FALSE)</f>
        <v>#N/A</v>
      </c>
      <c r="S512" t="e">
        <f>VLOOKUP(O512,'MATRIZ 2026'!$G$2:$Q$667,3,FALSE)</f>
        <v>#N/A</v>
      </c>
      <c r="T512" t="e">
        <f>VLOOKUP(B512,'MATRIZ 2026'!$G$2:$Q$667,95,FALSE)</f>
        <v>#N/A</v>
      </c>
      <c r="U512">
        <f>VLOOKUP(B512,Hoja3!A511:B1173,2,FALSE)</f>
        <v>145894</v>
      </c>
      <c r="V512" t="e">
        <f>VLOOKUP(B512,'MATRIZ 2026'!$G$2:$Q$667,40,FALSE)</f>
        <v>#N/A</v>
      </c>
      <c r="W512" t="e">
        <f>VLOOKUP(S512,'MATRIZ 2026'!$G$2:$Q$667,3,FALSE)</f>
        <v>#N/A</v>
      </c>
      <c r="X512" t="e">
        <f>VLOOKUP(T512,'MATRIZ 2026'!$G$2:$Q$667,3,FALSE)</f>
        <v>#N/A</v>
      </c>
      <c r="Y512" t="e">
        <f>VLOOKUP(U512,'MATRIZ 2026'!$G$2:$Q$667,3,FALSE)</f>
        <v>#N/A</v>
      </c>
      <c r="Z512" t="e">
        <f>VLOOKUP(V512,'MATRIZ 2026'!$G$2:$Q$667,3,FALSE)</f>
        <v>#N/A</v>
      </c>
      <c r="AA512" t="e">
        <f>VLOOKUP(W512,'MATRIZ 2026'!$G$2:$Q$667,3,FALSE)</f>
        <v>#N/A</v>
      </c>
      <c r="AB512" t="e">
        <f>VLOOKUP(B512,'MATRIZ 2026'!$G$2:$Q$667,28,FALSE)</f>
        <v>#N/A</v>
      </c>
      <c r="AC512" t="e">
        <f>VLOOKUP(B512,'MATRIZ 2026'!$G$2:$Q$667,27,FALSE)</f>
        <v>#N/A</v>
      </c>
      <c r="AD512" t="e">
        <f>VLOOKUP(B512,'MATRIZ 2026'!$G$2:$Q$667,29,FALSE)</f>
        <v>#N/A</v>
      </c>
      <c r="AE512" t="e">
        <f>VLOOKUP(B512,'MATRIZ 2026'!$G$2:$Q$667,96,FALSE)</f>
        <v>#N/A</v>
      </c>
      <c r="AF512" t="e">
        <f>VLOOKUP(B512,'MATRIZ 2026'!$G$2:$Q$667,30,FALSE)</f>
        <v>#N/A</v>
      </c>
      <c r="AG512" t="str">
        <f>VLOOKUP(B512,'cuentas bancarias'!$A$2:$E$201,3,FALSE)</f>
        <v>NEQUI</v>
      </c>
      <c r="AH512" t="str">
        <f>VLOOKUP(B512,'cuentas bancarias'!$A$2:$E$201,4,FALSE)</f>
        <v>AHORROS</v>
      </c>
      <c r="AI512">
        <f>VLOOKUP(B512,'cuentas bancarias'!$A$2:$E$201,5,FALSE)</f>
        <v>3006839545</v>
      </c>
      <c r="AJ512" t="e">
        <f>VLOOKUP(B512,'MATRIZ 2026'!$G$2:$Q$667,25,FALSE)</f>
        <v>#N/A</v>
      </c>
      <c r="AL512" t="e">
        <f>VLOOKUP(AH512,'MATRIZ 2026'!$G$2:$Q$667,3,FALSE)</f>
        <v>#N/A</v>
      </c>
      <c r="AM512" t="e">
        <f>VLOOKUP(AI512,'MATRIZ 2026'!$G$2:$Q$667,3,FALSE)</f>
        <v>#N/A</v>
      </c>
      <c r="AN512" t="e">
        <f>VLOOKUP(AJ512,'MATRIZ 2026'!$G$2:$Q$667,3,FALSE)</f>
        <v>#N/A</v>
      </c>
      <c r="AO512" t="e">
        <f>VLOOKUP(AK512,'MATRIZ 2026'!$G$2:$Q$667,3,FALSE)</f>
        <v>#N/A</v>
      </c>
      <c r="AP512" t="e">
        <f>VLOOKUP(AL512,'MATRIZ 2026'!$G$2:$Q$667,3,FALSE)</f>
        <v>#N/A</v>
      </c>
    </row>
    <row r="513" spans="2:42">
      <c r="B513" s="19" t="s">
        <v>5855</v>
      </c>
      <c r="C513" t="e">
        <v>#REF!</v>
      </c>
      <c r="D513" t="str">
        <f t="shared" si="8"/>
        <v>515-2026</v>
      </c>
      <c r="E513" t="e">
        <f>VLOOKUP(D513,'MATRIZ 2026'!$G$2:$Q$667,14,FALSE)</f>
        <v>#N/A</v>
      </c>
      <c r="F513" t="e">
        <f>VLOOKUP(B513,'MATRIZ 2026'!$G$2:$Q$667,3,FALSE)</f>
        <v>#N/A</v>
      </c>
      <c r="G513" t="e">
        <f>VLOOKUP(B513,'MATRIZ 2026'!$G$2:$Q$667,22,FALSE)</f>
        <v>#N/A</v>
      </c>
      <c r="I513" t="e">
        <f>VLOOKUP(B513,'MATRIZ 2026'!$G$2:$Q$667,84,FALSE)</f>
        <v>#N/A</v>
      </c>
      <c r="J513" t="e">
        <f>VLOOKUP(B513,'MATRIZ 2026'!$G$2:$Q$667,49,FALSE)</f>
        <v>#N/A</v>
      </c>
      <c r="K513" t="e">
        <f>VLOOKUP(B513,'MATRIZ 2026'!$G$2:$Q$667,50,FALSE)</f>
        <v>#N/A</v>
      </c>
      <c r="L513" s="48" t="e">
        <f>VLOOKUP(B513,'MATRIZ 2026'!$G$2:$Q$667,45,FALSE)</f>
        <v>#N/A</v>
      </c>
      <c r="M513" s="48" t="e">
        <f>VLOOKUP(B513,'MATRIZ 2026'!$G$2:$Q$667,46,FALSE)</f>
        <v>#N/A</v>
      </c>
      <c r="N513" t="e">
        <f>VLOOKUP(B513,'MATRIZ 2026'!$G$2:$Q$667,16,FALSE)</f>
        <v>#N/A</v>
      </c>
      <c r="O513" t="e">
        <f>VLOOKUP(B513,'MATRIZ 2026'!$G$2:$Q$667,93,FALSE)</f>
        <v>#N/A</v>
      </c>
      <c r="P513" t="e">
        <f>VLOOKUP(D513,'MATRIZ 2026'!$G$2:$Q$667,31,FALSE)</f>
        <v>#N/A</v>
      </c>
      <c r="Q513" t="e">
        <f>VLOOKUP(M513,'MATRIZ 2026'!$G$2:$Q$667,3,FALSE)</f>
        <v>#N/A</v>
      </c>
      <c r="R513" t="e">
        <f>VLOOKUP(B513,'MATRIZ 2026'!$G$2:$Q$667,32,FALSE)</f>
        <v>#N/A</v>
      </c>
      <c r="S513" t="e">
        <f>VLOOKUP(O513,'MATRIZ 2026'!$G$2:$Q$667,3,FALSE)</f>
        <v>#N/A</v>
      </c>
      <c r="T513" t="e">
        <f>VLOOKUP(B513,'MATRIZ 2026'!$G$2:$Q$667,95,FALSE)</f>
        <v>#N/A</v>
      </c>
      <c r="U513">
        <f>VLOOKUP(B513,Hoja3!A512:B1174,2,FALSE)</f>
        <v>146574</v>
      </c>
      <c r="V513" t="e">
        <f>VLOOKUP(B513,'MATRIZ 2026'!$G$2:$Q$667,40,FALSE)</f>
        <v>#N/A</v>
      </c>
      <c r="W513" t="e">
        <f>VLOOKUP(S513,'MATRIZ 2026'!$G$2:$Q$667,3,FALSE)</f>
        <v>#N/A</v>
      </c>
      <c r="X513" t="e">
        <f>VLOOKUP(T513,'MATRIZ 2026'!$G$2:$Q$667,3,FALSE)</f>
        <v>#N/A</v>
      </c>
      <c r="Y513" t="e">
        <f>VLOOKUP(U513,'MATRIZ 2026'!$G$2:$Q$667,3,FALSE)</f>
        <v>#N/A</v>
      </c>
      <c r="Z513" t="e">
        <f>VLOOKUP(V513,'MATRIZ 2026'!$G$2:$Q$667,3,FALSE)</f>
        <v>#N/A</v>
      </c>
      <c r="AA513" t="e">
        <f>VLOOKUP(W513,'MATRIZ 2026'!$G$2:$Q$667,3,FALSE)</f>
        <v>#N/A</v>
      </c>
      <c r="AB513" t="e">
        <f>VLOOKUP(B513,'MATRIZ 2026'!$G$2:$Q$667,28,FALSE)</f>
        <v>#N/A</v>
      </c>
      <c r="AC513" t="e">
        <f>VLOOKUP(B513,'MATRIZ 2026'!$G$2:$Q$667,27,FALSE)</f>
        <v>#N/A</v>
      </c>
      <c r="AD513" t="e">
        <f>VLOOKUP(B513,'MATRIZ 2026'!$G$2:$Q$667,29,FALSE)</f>
        <v>#N/A</v>
      </c>
      <c r="AE513" t="e">
        <f>VLOOKUP(B513,'MATRIZ 2026'!$G$2:$Q$667,96,FALSE)</f>
        <v>#N/A</v>
      </c>
      <c r="AF513" t="e">
        <f>VLOOKUP(B513,'MATRIZ 2026'!$G$2:$Q$667,30,FALSE)</f>
        <v>#N/A</v>
      </c>
      <c r="AG513" t="str">
        <f>VLOOKUP(B513,'cuentas bancarias'!$A$2:$E$201,3,FALSE)</f>
        <v>BANCOLOMBIA</v>
      </c>
      <c r="AH513" t="str">
        <f>VLOOKUP(B513,'cuentas bancarias'!$A$2:$E$201,4,FALSE)</f>
        <v>AHORROS</v>
      </c>
      <c r="AI513">
        <f>VLOOKUP(B513,'cuentas bancarias'!$A$2:$E$201,5,FALSE)</f>
        <v>38400000691</v>
      </c>
      <c r="AJ513" t="e">
        <f>VLOOKUP(B513,'MATRIZ 2026'!$G$2:$Q$667,25,FALSE)</f>
        <v>#N/A</v>
      </c>
      <c r="AL513" t="e">
        <f>VLOOKUP(AH513,'MATRIZ 2026'!$G$2:$Q$667,3,FALSE)</f>
        <v>#N/A</v>
      </c>
      <c r="AM513" t="e">
        <f>VLOOKUP(AI513,'MATRIZ 2026'!$G$2:$Q$667,3,FALSE)</f>
        <v>#N/A</v>
      </c>
      <c r="AN513" t="e">
        <f>VLOOKUP(AJ513,'MATRIZ 2026'!$G$2:$Q$667,3,FALSE)</f>
        <v>#N/A</v>
      </c>
      <c r="AO513" t="e">
        <f>VLOOKUP(AK513,'MATRIZ 2026'!$G$2:$Q$667,3,FALSE)</f>
        <v>#N/A</v>
      </c>
      <c r="AP513" t="e">
        <f>VLOOKUP(AL513,'MATRIZ 2026'!$G$2:$Q$667,3,FALSE)</f>
        <v>#N/A</v>
      </c>
    </row>
    <row r="514" spans="2:42" hidden="1">
      <c r="B514" s="21" t="s">
        <v>5863</v>
      </c>
      <c r="C514" t="e">
        <v>#REF!</v>
      </c>
      <c r="L514" s="48"/>
    </row>
    <row r="515" spans="2:42">
      <c r="B515" s="19" t="s">
        <v>5874</v>
      </c>
      <c r="C515" t="e">
        <v>#REF!</v>
      </c>
      <c r="D515" t="str">
        <f>B515</f>
        <v>517-2026</v>
      </c>
      <c r="E515" t="e">
        <f>VLOOKUP(D515,'MATRIZ 2026'!$G$2:$Q$667,14,FALSE)</f>
        <v>#N/A</v>
      </c>
      <c r="F515" t="e">
        <f>VLOOKUP(B515,'MATRIZ 2026'!$G$2:$Q$667,3,FALSE)</f>
        <v>#N/A</v>
      </c>
      <c r="G515" t="e">
        <f>VLOOKUP(B515,'MATRIZ 2026'!$G$2:$Q$667,22,FALSE)</f>
        <v>#N/A</v>
      </c>
      <c r="I515" t="e">
        <f>VLOOKUP(B515,'MATRIZ 2026'!$G$2:$Q$667,84,FALSE)</f>
        <v>#N/A</v>
      </c>
      <c r="J515" t="e">
        <f>VLOOKUP(B515,'MATRIZ 2026'!$G$2:$Q$667,49,FALSE)</f>
        <v>#N/A</v>
      </c>
      <c r="K515" t="e">
        <f>VLOOKUP(B515,'MATRIZ 2026'!$G$2:$Q$667,50,FALSE)</f>
        <v>#N/A</v>
      </c>
      <c r="L515" s="48" t="e">
        <f>VLOOKUP(B515,'MATRIZ 2026'!$G$2:$Q$667,45,FALSE)</f>
        <v>#N/A</v>
      </c>
      <c r="M515" s="48" t="e">
        <f>VLOOKUP(B515,'MATRIZ 2026'!$G$2:$Q$667,46,FALSE)</f>
        <v>#N/A</v>
      </c>
      <c r="N515" t="e">
        <f>VLOOKUP(B515,'MATRIZ 2026'!$G$2:$Q$667,16,FALSE)</f>
        <v>#N/A</v>
      </c>
      <c r="O515" t="e">
        <f>VLOOKUP(B515,'MATRIZ 2026'!$G$2:$Q$667,93,FALSE)</f>
        <v>#N/A</v>
      </c>
      <c r="P515" t="e">
        <f>VLOOKUP(D515,'MATRIZ 2026'!$G$2:$Q$667,31,FALSE)</f>
        <v>#N/A</v>
      </c>
      <c r="Q515" t="e">
        <f>VLOOKUP(M515,'MATRIZ 2026'!$G$2:$Q$667,3,FALSE)</f>
        <v>#N/A</v>
      </c>
      <c r="R515" t="e">
        <f>VLOOKUP(B515,'MATRIZ 2026'!$G$2:$Q$667,32,FALSE)</f>
        <v>#N/A</v>
      </c>
      <c r="S515" t="e">
        <f>VLOOKUP(O515,'MATRIZ 2026'!$G$2:$Q$667,3,FALSE)</f>
        <v>#N/A</v>
      </c>
      <c r="T515" t="e">
        <f>VLOOKUP(B515,'MATRIZ 2026'!$G$2:$Q$667,95,FALSE)</f>
        <v>#N/A</v>
      </c>
      <c r="U515">
        <f>VLOOKUP(B515,Hoja3!A514:B1176,2,FALSE)</f>
        <v>145368</v>
      </c>
      <c r="V515" t="e">
        <f>VLOOKUP(B515,'MATRIZ 2026'!$G$2:$Q$667,40,FALSE)</f>
        <v>#N/A</v>
      </c>
      <c r="W515" t="e">
        <f>VLOOKUP(S515,'MATRIZ 2026'!$G$2:$Q$667,3,FALSE)</f>
        <v>#N/A</v>
      </c>
      <c r="X515" t="e">
        <f>VLOOKUP(T515,'MATRIZ 2026'!$G$2:$Q$667,3,FALSE)</f>
        <v>#N/A</v>
      </c>
      <c r="Y515" t="e">
        <f>VLOOKUP(U515,'MATRIZ 2026'!$G$2:$Q$667,3,FALSE)</f>
        <v>#N/A</v>
      </c>
      <c r="Z515" t="e">
        <f>VLOOKUP(V515,'MATRIZ 2026'!$G$2:$Q$667,3,FALSE)</f>
        <v>#N/A</v>
      </c>
      <c r="AA515" t="e">
        <f>VLOOKUP(W515,'MATRIZ 2026'!$G$2:$Q$667,3,FALSE)</f>
        <v>#N/A</v>
      </c>
      <c r="AB515" t="e">
        <f>VLOOKUP(B515,'MATRIZ 2026'!$G$2:$Q$667,28,FALSE)</f>
        <v>#N/A</v>
      </c>
      <c r="AC515" t="e">
        <f>VLOOKUP(B515,'MATRIZ 2026'!$G$2:$Q$667,27,FALSE)</f>
        <v>#N/A</v>
      </c>
      <c r="AD515" t="e">
        <f>VLOOKUP(B515,'MATRIZ 2026'!$G$2:$Q$667,29,FALSE)</f>
        <v>#N/A</v>
      </c>
      <c r="AE515" t="e">
        <f>VLOOKUP(B515,'MATRIZ 2026'!$G$2:$Q$667,96,FALSE)</f>
        <v>#N/A</v>
      </c>
      <c r="AF515" t="e">
        <f>VLOOKUP(B515,'MATRIZ 2026'!$G$2:$Q$667,30,FALSE)</f>
        <v>#N/A</v>
      </c>
      <c r="AG515" t="str">
        <f>VLOOKUP(B515,'cuentas bancarias'!$A$2:$E$201,3,FALSE)</f>
        <v>DAVIVIENDA</v>
      </c>
      <c r="AH515" t="str">
        <f>VLOOKUP(B515,'cuentas bancarias'!$A$2:$E$201,4,FALSE)</f>
        <v>AHORROS</v>
      </c>
      <c r="AI515">
        <f>VLOOKUP(B515,'cuentas bancarias'!$A$2:$E$201,5,FALSE)</f>
        <v>550457300202605</v>
      </c>
      <c r="AJ515" t="e">
        <f>VLOOKUP(B515,'MATRIZ 2026'!$G$2:$Q$667,25,FALSE)</f>
        <v>#N/A</v>
      </c>
      <c r="AL515" t="e">
        <f>VLOOKUP(AH515,'MATRIZ 2026'!$G$2:$Q$667,3,FALSE)</f>
        <v>#N/A</v>
      </c>
      <c r="AM515" t="e">
        <f>VLOOKUP(AI515,'MATRIZ 2026'!$G$2:$Q$667,3,FALSE)</f>
        <v>#N/A</v>
      </c>
      <c r="AN515" t="e">
        <f>VLOOKUP(AJ515,'MATRIZ 2026'!$G$2:$Q$667,3,FALSE)</f>
        <v>#N/A</v>
      </c>
      <c r="AO515" t="e">
        <f>VLOOKUP(AK515,'MATRIZ 2026'!$G$2:$Q$667,3,FALSE)</f>
        <v>#N/A</v>
      </c>
      <c r="AP515" t="e">
        <f>VLOOKUP(AL515,'MATRIZ 2026'!$G$2:$Q$667,3,FALSE)</f>
        <v>#N/A</v>
      </c>
    </row>
    <row r="516" spans="2:42" hidden="1">
      <c r="B516" s="21" t="s">
        <v>5884</v>
      </c>
      <c r="C516" t="e">
        <v>#REF!</v>
      </c>
      <c r="L516" s="48"/>
    </row>
    <row r="517" spans="2:42">
      <c r="B517" s="19" t="s">
        <v>5896</v>
      </c>
      <c r="C517" t="e">
        <v>#REF!</v>
      </c>
      <c r="D517" t="str">
        <f t="shared" ref="D517:D525" si="9">B517</f>
        <v>519-2026</v>
      </c>
      <c r="E517" t="e">
        <f>VLOOKUP(D517,'MATRIZ 2026'!$G$2:$Q$667,14,FALSE)</f>
        <v>#N/A</v>
      </c>
      <c r="F517" t="e">
        <f>VLOOKUP(B517,'MATRIZ 2026'!$G$2:$Q$667,3,FALSE)</f>
        <v>#N/A</v>
      </c>
      <c r="G517" t="e">
        <f>VLOOKUP(B517,'MATRIZ 2026'!$G$2:$Q$667,22,FALSE)</f>
        <v>#N/A</v>
      </c>
      <c r="I517" t="e">
        <f>VLOOKUP(B517,'MATRIZ 2026'!$G$2:$Q$667,84,FALSE)</f>
        <v>#N/A</v>
      </c>
      <c r="J517" t="e">
        <f>VLOOKUP(B517,'MATRIZ 2026'!$G$2:$Q$667,49,FALSE)</f>
        <v>#N/A</v>
      </c>
      <c r="K517" t="e">
        <f>VLOOKUP(B517,'MATRIZ 2026'!$G$2:$Q$667,50,FALSE)</f>
        <v>#N/A</v>
      </c>
      <c r="L517" s="48" t="e">
        <f>VLOOKUP(B517,'MATRIZ 2026'!$G$2:$Q$667,45,FALSE)</f>
        <v>#N/A</v>
      </c>
      <c r="M517" s="48" t="e">
        <f>VLOOKUP(B517,'MATRIZ 2026'!$G$2:$Q$667,46,FALSE)</f>
        <v>#N/A</v>
      </c>
      <c r="N517" t="e">
        <f>VLOOKUP(B517,'MATRIZ 2026'!$G$2:$Q$667,16,FALSE)</f>
        <v>#N/A</v>
      </c>
      <c r="O517" t="e">
        <f>VLOOKUP(B517,'MATRIZ 2026'!$G$2:$Q$667,93,FALSE)</f>
        <v>#N/A</v>
      </c>
      <c r="P517" t="e">
        <f>VLOOKUP(D517,'MATRIZ 2026'!$G$2:$Q$667,31,FALSE)</f>
        <v>#N/A</v>
      </c>
      <c r="Q517" t="e">
        <f>VLOOKUP(M517,'MATRIZ 2026'!$G$2:$Q$667,3,FALSE)</f>
        <v>#N/A</v>
      </c>
      <c r="R517" t="e">
        <f>VLOOKUP(B517,'MATRIZ 2026'!$G$2:$Q$667,32,FALSE)</f>
        <v>#N/A</v>
      </c>
      <c r="S517" t="e">
        <f>VLOOKUP(O517,'MATRIZ 2026'!$G$2:$Q$667,3,FALSE)</f>
        <v>#N/A</v>
      </c>
      <c r="T517" t="e">
        <f>VLOOKUP(B517,'MATRIZ 2026'!$G$2:$Q$667,95,FALSE)</f>
        <v>#N/A</v>
      </c>
      <c r="U517">
        <f>VLOOKUP(B517,Hoja3!A516:B1178,2,FALSE)</f>
        <v>147035</v>
      </c>
      <c r="V517" t="e">
        <f>VLOOKUP(B517,'MATRIZ 2026'!$G$2:$Q$667,40,FALSE)</f>
        <v>#N/A</v>
      </c>
      <c r="W517" t="e">
        <f>VLOOKUP(S517,'MATRIZ 2026'!$G$2:$Q$667,3,FALSE)</f>
        <v>#N/A</v>
      </c>
      <c r="X517" t="e">
        <f>VLOOKUP(T517,'MATRIZ 2026'!$G$2:$Q$667,3,FALSE)</f>
        <v>#N/A</v>
      </c>
      <c r="Y517" t="e">
        <f>VLOOKUP(U517,'MATRIZ 2026'!$G$2:$Q$667,3,FALSE)</f>
        <v>#N/A</v>
      </c>
      <c r="Z517" t="e">
        <f>VLOOKUP(V517,'MATRIZ 2026'!$G$2:$Q$667,3,FALSE)</f>
        <v>#N/A</v>
      </c>
      <c r="AA517" t="e">
        <f>VLOOKUP(W517,'MATRIZ 2026'!$G$2:$Q$667,3,FALSE)</f>
        <v>#N/A</v>
      </c>
      <c r="AB517" t="e">
        <f>VLOOKUP(B517,'MATRIZ 2026'!$G$2:$Q$667,28,FALSE)</f>
        <v>#N/A</v>
      </c>
      <c r="AC517" t="e">
        <f>VLOOKUP(B517,'MATRIZ 2026'!$G$2:$Q$667,27,FALSE)</f>
        <v>#N/A</v>
      </c>
      <c r="AD517" t="e">
        <f>VLOOKUP(B517,'MATRIZ 2026'!$G$2:$Q$667,29,FALSE)</f>
        <v>#N/A</v>
      </c>
      <c r="AE517" t="e">
        <f>VLOOKUP(B517,'MATRIZ 2026'!$G$2:$Q$667,96,FALSE)</f>
        <v>#N/A</v>
      </c>
      <c r="AF517" t="e">
        <f>VLOOKUP(B517,'MATRIZ 2026'!$G$2:$Q$667,30,FALSE)</f>
        <v>#N/A</v>
      </c>
      <c r="AG517" t="str">
        <f>VLOOKUP(B517,'cuentas bancarias'!$A$2:$E$201,3,FALSE)</f>
        <v>DAVIVIENDA</v>
      </c>
      <c r="AH517" t="str">
        <f>VLOOKUP(B517,'cuentas bancarias'!$A$2:$E$201,4,FALSE)</f>
        <v>AHORROS</v>
      </c>
      <c r="AI517">
        <f>VLOOKUP(B517,'cuentas bancarias'!$A$2:$E$201,5,FALSE)</f>
        <v>550488454593929</v>
      </c>
      <c r="AJ517" t="e">
        <f>VLOOKUP(B517,'MATRIZ 2026'!$G$2:$Q$667,25,FALSE)</f>
        <v>#N/A</v>
      </c>
      <c r="AL517" t="e">
        <f>VLOOKUP(AH517,'MATRIZ 2026'!$G$2:$Q$667,3,FALSE)</f>
        <v>#N/A</v>
      </c>
      <c r="AM517" t="e">
        <f>VLOOKUP(AI517,'MATRIZ 2026'!$G$2:$Q$667,3,FALSE)</f>
        <v>#N/A</v>
      </c>
      <c r="AN517" t="e">
        <f>VLOOKUP(AJ517,'MATRIZ 2026'!$G$2:$Q$667,3,FALSE)</f>
        <v>#N/A</v>
      </c>
      <c r="AO517" t="e">
        <f>VLOOKUP(AK517,'MATRIZ 2026'!$G$2:$Q$667,3,FALSE)</f>
        <v>#N/A</v>
      </c>
      <c r="AP517" t="e">
        <f>VLOOKUP(AL517,'MATRIZ 2026'!$G$2:$Q$667,3,FALSE)</f>
        <v>#N/A</v>
      </c>
    </row>
    <row r="518" spans="2:42">
      <c r="B518" s="21" t="s">
        <v>5909</v>
      </c>
      <c r="C518" t="e">
        <v>#REF!</v>
      </c>
      <c r="D518" t="str">
        <f t="shared" si="9"/>
        <v>520-2026</v>
      </c>
      <c r="E518" t="e">
        <f>VLOOKUP(D518,'MATRIZ 2026'!$G$2:$Q$667,14,FALSE)</f>
        <v>#N/A</v>
      </c>
      <c r="F518" t="e">
        <f>VLOOKUP(B518,'MATRIZ 2026'!$G$2:$Q$667,3,FALSE)</f>
        <v>#N/A</v>
      </c>
      <c r="G518" t="e">
        <f>VLOOKUP(B518,'MATRIZ 2026'!$G$2:$Q$667,22,FALSE)</f>
        <v>#N/A</v>
      </c>
      <c r="I518" t="e">
        <f>VLOOKUP(B518,'MATRIZ 2026'!$G$2:$Q$667,84,FALSE)</f>
        <v>#N/A</v>
      </c>
      <c r="J518" t="e">
        <f>VLOOKUP(B518,'MATRIZ 2026'!$G$2:$Q$667,49,FALSE)</f>
        <v>#N/A</v>
      </c>
      <c r="K518" t="e">
        <f>VLOOKUP(B518,'MATRIZ 2026'!$G$2:$Q$667,50,FALSE)</f>
        <v>#N/A</v>
      </c>
      <c r="L518" s="48" t="e">
        <f>VLOOKUP(B518,'MATRIZ 2026'!$G$2:$Q$667,45,FALSE)</f>
        <v>#N/A</v>
      </c>
      <c r="M518" s="48" t="e">
        <f>VLOOKUP(B518,'MATRIZ 2026'!$G$2:$Q$667,46,FALSE)</f>
        <v>#N/A</v>
      </c>
      <c r="N518" t="e">
        <f>VLOOKUP(B518,'MATRIZ 2026'!$G$2:$Q$667,16,FALSE)</f>
        <v>#N/A</v>
      </c>
      <c r="O518" t="e">
        <f>VLOOKUP(B518,'MATRIZ 2026'!$G$2:$Q$667,93,FALSE)</f>
        <v>#N/A</v>
      </c>
      <c r="P518" t="e">
        <f>VLOOKUP(D518,'MATRIZ 2026'!$G$2:$Q$667,31,FALSE)</f>
        <v>#N/A</v>
      </c>
      <c r="Q518" t="e">
        <f>VLOOKUP(M518,'MATRIZ 2026'!$G$2:$Q$667,3,FALSE)</f>
        <v>#N/A</v>
      </c>
      <c r="R518" t="e">
        <f>VLOOKUP(B518,'MATRIZ 2026'!$G$2:$Q$667,32,FALSE)</f>
        <v>#N/A</v>
      </c>
      <c r="S518" t="e">
        <f>VLOOKUP(O518,'MATRIZ 2026'!$G$2:$Q$667,3,FALSE)</f>
        <v>#N/A</v>
      </c>
      <c r="T518" t="e">
        <f>VLOOKUP(B518,'MATRIZ 2026'!$G$2:$Q$667,95,FALSE)</f>
        <v>#N/A</v>
      </c>
      <c r="U518">
        <f>VLOOKUP(B518,Hoja3!A517:B1179,2,FALSE)</f>
        <v>147350</v>
      </c>
      <c r="V518" t="e">
        <f>VLOOKUP(B518,'MATRIZ 2026'!$G$2:$Q$667,40,FALSE)</f>
        <v>#N/A</v>
      </c>
      <c r="W518" t="e">
        <f>VLOOKUP(S518,'MATRIZ 2026'!$G$2:$Q$667,3,FALSE)</f>
        <v>#N/A</v>
      </c>
      <c r="X518" t="e">
        <f>VLOOKUP(T518,'MATRIZ 2026'!$G$2:$Q$667,3,FALSE)</f>
        <v>#N/A</v>
      </c>
      <c r="Y518" t="e">
        <f>VLOOKUP(U518,'MATRIZ 2026'!$G$2:$Q$667,3,FALSE)</f>
        <v>#N/A</v>
      </c>
      <c r="Z518" t="e">
        <f>VLOOKUP(V518,'MATRIZ 2026'!$G$2:$Q$667,3,FALSE)</f>
        <v>#N/A</v>
      </c>
      <c r="AA518" t="e">
        <f>VLOOKUP(W518,'MATRIZ 2026'!$G$2:$Q$667,3,FALSE)</f>
        <v>#N/A</v>
      </c>
      <c r="AB518" t="e">
        <f>VLOOKUP(B518,'MATRIZ 2026'!$G$2:$Q$667,28,FALSE)</f>
        <v>#N/A</v>
      </c>
      <c r="AC518" t="e">
        <f>VLOOKUP(B518,'MATRIZ 2026'!$G$2:$Q$667,27,FALSE)</f>
        <v>#N/A</v>
      </c>
      <c r="AD518" t="e">
        <f>VLOOKUP(B518,'MATRIZ 2026'!$G$2:$Q$667,29,FALSE)</f>
        <v>#N/A</v>
      </c>
      <c r="AE518" t="e">
        <f>VLOOKUP(B518,'MATRIZ 2026'!$G$2:$Q$667,96,FALSE)</f>
        <v>#N/A</v>
      </c>
      <c r="AF518" t="e">
        <f>VLOOKUP(B518,'MATRIZ 2026'!$G$2:$Q$667,30,FALSE)</f>
        <v>#N/A</v>
      </c>
      <c r="AG518" t="str">
        <f>VLOOKUP(B518,'cuentas bancarias'!$A$2:$E$201,3,FALSE)</f>
        <v>BANCOLOMBIA</v>
      </c>
      <c r="AH518" t="str">
        <f>VLOOKUP(B518,'cuentas bancarias'!$A$2:$E$201,4,FALSE)</f>
        <v>AHORROS</v>
      </c>
      <c r="AI518">
        <f>VLOOKUP(B518,'cuentas bancarias'!$A$2:$E$201,5,FALSE)</f>
        <v>77485035284</v>
      </c>
      <c r="AJ518" t="e">
        <f>VLOOKUP(B518,'MATRIZ 2026'!$G$2:$Q$667,25,FALSE)</f>
        <v>#N/A</v>
      </c>
      <c r="AL518" t="e">
        <f>VLOOKUP(AH518,'MATRIZ 2026'!$G$2:$Q$667,3,FALSE)</f>
        <v>#N/A</v>
      </c>
      <c r="AM518" t="e">
        <f>VLOOKUP(AI518,'MATRIZ 2026'!$G$2:$Q$667,3,FALSE)</f>
        <v>#N/A</v>
      </c>
      <c r="AN518" t="e">
        <f>VLOOKUP(AJ518,'MATRIZ 2026'!$G$2:$Q$667,3,FALSE)</f>
        <v>#N/A</v>
      </c>
      <c r="AO518" t="e">
        <f>VLOOKUP(AK518,'MATRIZ 2026'!$G$2:$Q$667,3,FALSE)</f>
        <v>#N/A</v>
      </c>
      <c r="AP518" t="e">
        <f>VLOOKUP(AL518,'MATRIZ 2026'!$G$2:$Q$667,3,FALSE)</f>
        <v>#N/A</v>
      </c>
    </row>
    <row r="519" spans="2:42">
      <c r="B519" s="19" t="s">
        <v>5918</v>
      </c>
      <c r="C519" t="e">
        <v>#REF!</v>
      </c>
      <c r="D519" t="str">
        <f t="shared" si="9"/>
        <v>521-2026</v>
      </c>
      <c r="E519" t="e">
        <f>VLOOKUP(D519,'MATRIZ 2026'!$G$2:$Q$667,14,FALSE)</f>
        <v>#N/A</v>
      </c>
      <c r="F519" t="e">
        <f>VLOOKUP(B519,'MATRIZ 2026'!$G$2:$Q$667,3,FALSE)</f>
        <v>#N/A</v>
      </c>
      <c r="G519" t="e">
        <f>VLOOKUP(B519,'MATRIZ 2026'!$G$2:$Q$667,22,FALSE)</f>
        <v>#N/A</v>
      </c>
      <c r="I519" t="e">
        <f>VLOOKUP(B519,'MATRIZ 2026'!$G$2:$Q$667,84,FALSE)</f>
        <v>#N/A</v>
      </c>
      <c r="J519" t="e">
        <f>VLOOKUP(B519,'MATRIZ 2026'!$G$2:$Q$667,49,FALSE)</f>
        <v>#N/A</v>
      </c>
      <c r="K519" t="e">
        <f>VLOOKUP(B519,'MATRIZ 2026'!$G$2:$Q$667,50,FALSE)</f>
        <v>#N/A</v>
      </c>
      <c r="L519" s="48" t="e">
        <f>VLOOKUP(B519,'MATRIZ 2026'!$G$2:$Q$667,45,FALSE)</f>
        <v>#N/A</v>
      </c>
      <c r="M519" s="48" t="e">
        <f>VLOOKUP(B519,'MATRIZ 2026'!$G$2:$Q$667,46,FALSE)</f>
        <v>#N/A</v>
      </c>
      <c r="N519" t="e">
        <f>VLOOKUP(B519,'MATRIZ 2026'!$G$2:$Q$667,16,FALSE)</f>
        <v>#N/A</v>
      </c>
      <c r="O519" t="e">
        <f>VLOOKUP(B519,'MATRIZ 2026'!$G$2:$Q$667,93,FALSE)</f>
        <v>#N/A</v>
      </c>
      <c r="P519" t="e">
        <f>VLOOKUP(D519,'MATRIZ 2026'!$G$2:$Q$667,31,FALSE)</f>
        <v>#N/A</v>
      </c>
      <c r="Q519" t="e">
        <f>VLOOKUP(M519,'MATRIZ 2026'!$G$2:$Q$667,3,FALSE)</f>
        <v>#N/A</v>
      </c>
      <c r="R519" t="e">
        <f>VLOOKUP(B519,'MATRIZ 2026'!$G$2:$Q$667,32,FALSE)</f>
        <v>#N/A</v>
      </c>
      <c r="S519" t="e">
        <f>VLOOKUP(O519,'MATRIZ 2026'!$G$2:$Q$667,3,FALSE)</f>
        <v>#N/A</v>
      </c>
      <c r="T519" t="e">
        <f>VLOOKUP(B519,'MATRIZ 2026'!$G$2:$Q$667,95,FALSE)</f>
        <v>#N/A</v>
      </c>
      <c r="U519">
        <f>VLOOKUP(B519,Hoja3!A518:B1180,2,FALSE)</f>
        <v>147066</v>
      </c>
      <c r="V519" t="e">
        <f>VLOOKUP(B519,'MATRIZ 2026'!$G$2:$Q$667,40,FALSE)</f>
        <v>#N/A</v>
      </c>
      <c r="W519" t="e">
        <f>VLOOKUP(S519,'MATRIZ 2026'!$G$2:$Q$667,3,FALSE)</f>
        <v>#N/A</v>
      </c>
      <c r="X519" t="e">
        <f>VLOOKUP(T519,'MATRIZ 2026'!$G$2:$Q$667,3,FALSE)</f>
        <v>#N/A</v>
      </c>
      <c r="Y519" t="e">
        <f>VLOOKUP(U519,'MATRIZ 2026'!$G$2:$Q$667,3,FALSE)</f>
        <v>#N/A</v>
      </c>
      <c r="Z519" t="e">
        <f>VLOOKUP(V519,'MATRIZ 2026'!$G$2:$Q$667,3,FALSE)</f>
        <v>#N/A</v>
      </c>
      <c r="AA519" t="e">
        <f>VLOOKUP(W519,'MATRIZ 2026'!$G$2:$Q$667,3,FALSE)</f>
        <v>#N/A</v>
      </c>
      <c r="AB519" t="e">
        <f>VLOOKUP(B519,'MATRIZ 2026'!$G$2:$Q$667,28,FALSE)</f>
        <v>#N/A</v>
      </c>
      <c r="AC519" t="e">
        <f>VLOOKUP(B519,'MATRIZ 2026'!$G$2:$Q$667,27,FALSE)</f>
        <v>#N/A</v>
      </c>
      <c r="AD519" t="e">
        <f>VLOOKUP(B519,'MATRIZ 2026'!$G$2:$Q$667,29,FALSE)</f>
        <v>#N/A</v>
      </c>
      <c r="AE519" t="e">
        <f>VLOOKUP(B519,'MATRIZ 2026'!$G$2:$Q$667,96,FALSE)</f>
        <v>#N/A</v>
      </c>
      <c r="AF519" t="e">
        <f>VLOOKUP(B519,'MATRIZ 2026'!$G$2:$Q$667,30,FALSE)</f>
        <v>#N/A</v>
      </c>
      <c r="AG519" t="str">
        <f>VLOOKUP(B519,'cuentas bancarias'!$A$2:$E$201,3,FALSE)</f>
        <v>CAJA SOCIAL</v>
      </c>
      <c r="AH519" t="str">
        <f>VLOOKUP(B519,'cuentas bancarias'!$A$2:$E$201,4,FALSE)</f>
        <v>AHORROS</v>
      </c>
      <c r="AI519">
        <f>VLOOKUP(B519,'cuentas bancarias'!$A$2:$E$201,5,FALSE)</f>
        <v>24095696056</v>
      </c>
      <c r="AJ519" t="e">
        <f>VLOOKUP(B519,'MATRIZ 2026'!$G$2:$Q$667,25,FALSE)</f>
        <v>#N/A</v>
      </c>
      <c r="AL519" t="e">
        <f>VLOOKUP(AH519,'MATRIZ 2026'!$G$2:$Q$667,3,FALSE)</f>
        <v>#N/A</v>
      </c>
      <c r="AM519" t="e">
        <f>VLOOKUP(AI519,'MATRIZ 2026'!$G$2:$Q$667,3,FALSE)</f>
        <v>#N/A</v>
      </c>
      <c r="AN519" t="e">
        <f>VLOOKUP(AJ519,'MATRIZ 2026'!$G$2:$Q$667,3,FALSE)</f>
        <v>#N/A</v>
      </c>
      <c r="AO519" t="e">
        <f>VLOOKUP(AK519,'MATRIZ 2026'!$G$2:$Q$667,3,FALSE)</f>
        <v>#N/A</v>
      </c>
      <c r="AP519" t="e">
        <f>VLOOKUP(AL519,'MATRIZ 2026'!$G$2:$Q$667,3,FALSE)</f>
        <v>#N/A</v>
      </c>
    </row>
    <row r="520" spans="2:42">
      <c r="B520" s="21" t="s">
        <v>5927</v>
      </c>
      <c r="C520" t="e">
        <v>#REF!</v>
      </c>
      <c r="D520" t="str">
        <f t="shared" si="9"/>
        <v>522-2026</v>
      </c>
      <c r="E520" t="e">
        <f>VLOOKUP(D520,'MATRIZ 2026'!$G$2:$Q$667,14,FALSE)</f>
        <v>#N/A</v>
      </c>
      <c r="F520" t="e">
        <f>VLOOKUP(B520,'MATRIZ 2026'!$G$2:$Q$667,3,FALSE)</f>
        <v>#N/A</v>
      </c>
      <c r="G520" t="e">
        <f>VLOOKUP(B520,'MATRIZ 2026'!$G$2:$Q$667,22,FALSE)</f>
        <v>#N/A</v>
      </c>
      <c r="I520" t="e">
        <f>VLOOKUP(B520,'MATRIZ 2026'!$G$2:$Q$667,84,FALSE)</f>
        <v>#N/A</v>
      </c>
      <c r="J520" t="e">
        <f>VLOOKUP(B520,'MATRIZ 2026'!$G$2:$Q$667,49,FALSE)</f>
        <v>#N/A</v>
      </c>
      <c r="K520" t="e">
        <f>VLOOKUP(B520,'MATRIZ 2026'!$G$2:$Q$667,50,FALSE)</f>
        <v>#N/A</v>
      </c>
      <c r="L520" s="48" t="e">
        <f>VLOOKUP(B520,'MATRIZ 2026'!$G$2:$Q$667,45,FALSE)</f>
        <v>#N/A</v>
      </c>
      <c r="M520" s="48" t="e">
        <f>VLOOKUP(B520,'MATRIZ 2026'!$G$2:$Q$667,46,FALSE)</f>
        <v>#N/A</v>
      </c>
      <c r="N520" t="e">
        <f>VLOOKUP(B520,'MATRIZ 2026'!$G$2:$Q$667,16,FALSE)</f>
        <v>#N/A</v>
      </c>
      <c r="O520" t="e">
        <f>VLOOKUP(B520,'MATRIZ 2026'!$G$2:$Q$667,93,FALSE)</f>
        <v>#N/A</v>
      </c>
      <c r="P520" t="e">
        <f>VLOOKUP(D520,'MATRIZ 2026'!$G$2:$Q$667,31,FALSE)</f>
        <v>#N/A</v>
      </c>
      <c r="Q520" t="e">
        <f>VLOOKUP(M520,'MATRIZ 2026'!$G$2:$Q$667,3,FALSE)</f>
        <v>#N/A</v>
      </c>
      <c r="R520" t="e">
        <f>VLOOKUP(B520,'MATRIZ 2026'!$G$2:$Q$667,32,FALSE)</f>
        <v>#N/A</v>
      </c>
      <c r="S520" t="e">
        <f>VLOOKUP(O520,'MATRIZ 2026'!$G$2:$Q$667,3,FALSE)</f>
        <v>#N/A</v>
      </c>
      <c r="T520" t="e">
        <f>VLOOKUP(B520,'MATRIZ 2026'!$G$2:$Q$667,95,FALSE)</f>
        <v>#N/A</v>
      </c>
      <c r="U520">
        <f>VLOOKUP(B520,Hoja3!A519:B1181,2,FALSE)</f>
        <v>147066</v>
      </c>
      <c r="V520" t="e">
        <f>VLOOKUP(B520,'MATRIZ 2026'!$G$2:$Q$667,40,FALSE)</f>
        <v>#N/A</v>
      </c>
      <c r="W520" t="e">
        <f>VLOOKUP(S520,'MATRIZ 2026'!$G$2:$Q$667,3,FALSE)</f>
        <v>#N/A</v>
      </c>
      <c r="X520" t="e">
        <f>VLOOKUP(T520,'MATRIZ 2026'!$G$2:$Q$667,3,FALSE)</f>
        <v>#N/A</v>
      </c>
      <c r="Y520" t="e">
        <f>VLOOKUP(U520,'MATRIZ 2026'!$G$2:$Q$667,3,FALSE)</f>
        <v>#N/A</v>
      </c>
      <c r="Z520" t="e">
        <f>VLOOKUP(V520,'MATRIZ 2026'!$G$2:$Q$667,3,FALSE)</f>
        <v>#N/A</v>
      </c>
      <c r="AA520" t="e">
        <f>VLOOKUP(W520,'MATRIZ 2026'!$G$2:$Q$667,3,FALSE)</f>
        <v>#N/A</v>
      </c>
      <c r="AB520" t="e">
        <f>VLOOKUP(B520,'MATRIZ 2026'!$G$2:$Q$667,28,FALSE)</f>
        <v>#N/A</v>
      </c>
      <c r="AC520" t="e">
        <f>VLOOKUP(B520,'MATRIZ 2026'!$G$2:$Q$667,27,FALSE)</f>
        <v>#N/A</v>
      </c>
      <c r="AD520" t="e">
        <f>VLOOKUP(B520,'MATRIZ 2026'!$G$2:$Q$667,29,FALSE)</f>
        <v>#N/A</v>
      </c>
      <c r="AE520" t="e">
        <f>VLOOKUP(B520,'MATRIZ 2026'!$G$2:$Q$667,96,FALSE)</f>
        <v>#N/A</v>
      </c>
      <c r="AF520" t="e">
        <f>VLOOKUP(B520,'MATRIZ 2026'!$G$2:$Q$667,30,FALSE)</f>
        <v>#N/A</v>
      </c>
      <c r="AG520" t="str">
        <f>VLOOKUP(B520,'cuentas bancarias'!$A$2:$E$201,3,FALSE)</f>
        <v>CAJA SOCIAL</v>
      </c>
      <c r="AH520" t="str">
        <f>VLOOKUP(B520,'cuentas bancarias'!$A$2:$E$201,4,FALSE)</f>
        <v>AHORROS</v>
      </c>
      <c r="AI520">
        <f>VLOOKUP(B520,'cuentas bancarias'!$A$2:$E$201,5,FALSE)</f>
        <v>24089639630</v>
      </c>
      <c r="AJ520" t="e">
        <f>VLOOKUP(B520,'MATRIZ 2026'!$G$2:$Q$667,25,FALSE)</f>
        <v>#N/A</v>
      </c>
      <c r="AL520" t="e">
        <f>VLOOKUP(AH520,'MATRIZ 2026'!$G$2:$Q$667,3,FALSE)</f>
        <v>#N/A</v>
      </c>
      <c r="AM520" t="e">
        <f>VLOOKUP(AI520,'MATRIZ 2026'!$G$2:$Q$667,3,FALSE)</f>
        <v>#N/A</v>
      </c>
      <c r="AN520" t="e">
        <f>VLOOKUP(AJ520,'MATRIZ 2026'!$G$2:$Q$667,3,FALSE)</f>
        <v>#N/A</v>
      </c>
      <c r="AO520" t="e">
        <f>VLOOKUP(AK520,'MATRIZ 2026'!$G$2:$Q$667,3,FALSE)</f>
        <v>#N/A</v>
      </c>
      <c r="AP520" t="e">
        <f>VLOOKUP(AL520,'MATRIZ 2026'!$G$2:$Q$667,3,FALSE)</f>
        <v>#N/A</v>
      </c>
    </row>
    <row r="521" spans="2:42">
      <c r="B521" s="19" t="s">
        <v>5937</v>
      </c>
      <c r="C521" t="e">
        <v>#REF!</v>
      </c>
      <c r="D521" t="str">
        <f t="shared" si="9"/>
        <v>523-2026</v>
      </c>
      <c r="E521" t="e">
        <f>VLOOKUP(D521,'MATRIZ 2026'!$G$2:$Q$667,14,FALSE)</f>
        <v>#N/A</v>
      </c>
      <c r="F521" t="e">
        <f>VLOOKUP(B521,'MATRIZ 2026'!$G$2:$Q$667,3,FALSE)</f>
        <v>#N/A</v>
      </c>
      <c r="G521" t="e">
        <f>VLOOKUP(B521,'MATRIZ 2026'!$G$2:$Q$667,22,FALSE)</f>
        <v>#N/A</v>
      </c>
      <c r="I521" t="e">
        <f>VLOOKUP(B521,'MATRIZ 2026'!$G$2:$Q$667,84,FALSE)</f>
        <v>#N/A</v>
      </c>
      <c r="J521" t="e">
        <f>VLOOKUP(B521,'MATRIZ 2026'!$G$2:$Q$667,49,FALSE)</f>
        <v>#N/A</v>
      </c>
      <c r="K521" t="e">
        <f>VLOOKUP(B521,'MATRIZ 2026'!$G$2:$Q$667,50,FALSE)</f>
        <v>#N/A</v>
      </c>
      <c r="L521" s="48" t="e">
        <f>VLOOKUP(B521,'MATRIZ 2026'!$G$2:$Q$667,45,FALSE)</f>
        <v>#N/A</v>
      </c>
      <c r="M521" s="48" t="e">
        <f>VLOOKUP(B521,'MATRIZ 2026'!$G$2:$Q$667,46,FALSE)</f>
        <v>#N/A</v>
      </c>
      <c r="N521" t="e">
        <f>VLOOKUP(B521,'MATRIZ 2026'!$G$2:$Q$667,16,FALSE)</f>
        <v>#N/A</v>
      </c>
      <c r="O521" t="e">
        <f>VLOOKUP(B521,'MATRIZ 2026'!$G$2:$Q$667,93,FALSE)</f>
        <v>#N/A</v>
      </c>
      <c r="P521" t="e">
        <f>VLOOKUP(D521,'MATRIZ 2026'!$G$2:$Q$667,31,FALSE)</f>
        <v>#N/A</v>
      </c>
      <c r="Q521" t="e">
        <f>VLOOKUP(M521,'MATRIZ 2026'!$G$2:$Q$667,3,FALSE)</f>
        <v>#N/A</v>
      </c>
      <c r="R521" t="e">
        <f>VLOOKUP(B521,'MATRIZ 2026'!$G$2:$Q$667,32,FALSE)</f>
        <v>#N/A</v>
      </c>
      <c r="S521" t="e">
        <f>VLOOKUP(O521,'MATRIZ 2026'!$G$2:$Q$667,3,FALSE)</f>
        <v>#N/A</v>
      </c>
      <c r="T521" t="e">
        <f>VLOOKUP(B521,'MATRIZ 2026'!$G$2:$Q$667,95,FALSE)</f>
        <v>#N/A</v>
      </c>
      <c r="U521">
        <f>VLOOKUP(B521,Hoja3!A520:B1182,2,FALSE)</f>
        <v>147455</v>
      </c>
      <c r="V521" t="e">
        <f>VLOOKUP(B521,'MATRIZ 2026'!$G$2:$Q$667,40,FALSE)</f>
        <v>#N/A</v>
      </c>
      <c r="W521" t="e">
        <f>VLOOKUP(S521,'MATRIZ 2026'!$G$2:$Q$667,3,FALSE)</f>
        <v>#N/A</v>
      </c>
      <c r="X521" t="e">
        <f>VLOOKUP(T521,'MATRIZ 2026'!$G$2:$Q$667,3,FALSE)</f>
        <v>#N/A</v>
      </c>
      <c r="Y521" t="e">
        <f>VLOOKUP(U521,'MATRIZ 2026'!$G$2:$Q$667,3,FALSE)</f>
        <v>#N/A</v>
      </c>
      <c r="Z521" t="e">
        <f>VLOOKUP(V521,'MATRIZ 2026'!$G$2:$Q$667,3,FALSE)</f>
        <v>#N/A</v>
      </c>
      <c r="AA521" t="e">
        <f>VLOOKUP(W521,'MATRIZ 2026'!$G$2:$Q$667,3,FALSE)</f>
        <v>#N/A</v>
      </c>
      <c r="AB521" t="e">
        <f>VLOOKUP(B521,'MATRIZ 2026'!$G$2:$Q$667,28,FALSE)</f>
        <v>#N/A</v>
      </c>
      <c r="AC521" t="e">
        <f>VLOOKUP(B521,'MATRIZ 2026'!$G$2:$Q$667,27,FALSE)</f>
        <v>#N/A</v>
      </c>
      <c r="AD521" t="e">
        <f>VLOOKUP(B521,'MATRIZ 2026'!$G$2:$Q$667,29,FALSE)</f>
        <v>#N/A</v>
      </c>
      <c r="AE521" t="e">
        <f>VLOOKUP(B521,'MATRIZ 2026'!$G$2:$Q$667,96,FALSE)</f>
        <v>#N/A</v>
      </c>
      <c r="AF521" t="e">
        <f>VLOOKUP(B521,'MATRIZ 2026'!$G$2:$Q$667,30,FALSE)</f>
        <v>#N/A</v>
      </c>
      <c r="AG521" t="str">
        <f>VLOOKUP(B521,'cuentas bancarias'!$A$2:$E$201,3,FALSE)</f>
        <v>BANCOLOMBIA</v>
      </c>
      <c r="AH521" t="str">
        <f>VLOOKUP(B521,'cuentas bancarias'!$A$2:$E$201,4,FALSE)</f>
        <v>AHORROS</v>
      </c>
      <c r="AI521">
        <f>VLOOKUP(B521,'cuentas bancarias'!$A$2:$E$201,5,FALSE)</f>
        <v>28312425914</v>
      </c>
      <c r="AJ521" t="e">
        <f>VLOOKUP(B521,'MATRIZ 2026'!$G$2:$Q$667,25,FALSE)</f>
        <v>#N/A</v>
      </c>
      <c r="AL521" t="e">
        <f>VLOOKUP(AH521,'MATRIZ 2026'!$G$2:$Q$667,3,FALSE)</f>
        <v>#N/A</v>
      </c>
      <c r="AM521" t="e">
        <f>VLOOKUP(AI521,'MATRIZ 2026'!$G$2:$Q$667,3,FALSE)</f>
        <v>#N/A</v>
      </c>
      <c r="AN521" t="e">
        <f>VLOOKUP(AJ521,'MATRIZ 2026'!$G$2:$Q$667,3,FALSE)</f>
        <v>#N/A</v>
      </c>
      <c r="AO521" t="e">
        <f>VLOOKUP(AK521,'MATRIZ 2026'!$G$2:$Q$667,3,FALSE)</f>
        <v>#N/A</v>
      </c>
      <c r="AP521" t="e">
        <f>VLOOKUP(AL521,'MATRIZ 2026'!$G$2:$Q$667,3,FALSE)</f>
        <v>#N/A</v>
      </c>
    </row>
    <row r="522" spans="2:42">
      <c r="B522" s="21" t="s">
        <v>5949</v>
      </c>
      <c r="C522" t="e">
        <v>#REF!</v>
      </c>
      <c r="D522" t="str">
        <f t="shared" si="9"/>
        <v>524-2026</v>
      </c>
      <c r="E522" t="e">
        <f>VLOOKUP(D522,'MATRIZ 2026'!$G$2:$Q$667,14,FALSE)</f>
        <v>#N/A</v>
      </c>
      <c r="F522" t="e">
        <f>VLOOKUP(B522,'MATRIZ 2026'!$G$2:$Q$667,3,FALSE)</f>
        <v>#N/A</v>
      </c>
      <c r="G522" t="e">
        <f>VLOOKUP(B522,'MATRIZ 2026'!$G$2:$Q$667,22,FALSE)</f>
        <v>#N/A</v>
      </c>
      <c r="I522" t="e">
        <f>VLOOKUP(B522,'MATRIZ 2026'!$G$2:$Q$667,84,FALSE)</f>
        <v>#N/A</v>
      </c>
      <c r="J522" t="e">
        <f>VLOOKUP(B522,'MATRIZ 2026'!$G$2:$Q$667,49,FALSE)</f>
        <v>#N/A</v>
      </c>
      <c r="K522" t="e">
        <f>VLOOKUP(B522,'MATRIZ 2026'!$G$2:$Q$667,50,FALSE)</f>
        <v>#N/A</v>
      </c>
      <c r="L522" s="48" t="e">
        <f>VLOOKUP(B522,'MATRIZ 2026'!$G$2:$Q$667,45,FALSE)</f>
        <v>#N/A</v>
      </c>
      <c r="M522" s="48" t="e">
        <f>VLOOKUP(B522,'MATRIZ 2026'!$G$2:$Q$667,46,FALSE)</f>
        <v>#N/A</v>
      </c>
      <c r="N522" t="e">
        <f>VLOOKUP(B522,'MATRIZ 2026'!$G$2:$Q$667,16,FALSE)</f>
        <v>#N/A</v>
      </c>
      <c r="O522" t="e">
        <f>VLOOKUP(B522,'MATRIZ 2026'!$G$2:$Q$667,93,FALSE)</f>
        <v>#N/A</v>
      </c>
      <c r="P522" t="e">
        <f>VLOOKUP(D522,'MATRIZ 2026'!$G$2:$Q$667,31,FALSE)</f>
        <v>#N/A</v>
      </c>
      <c r="Q522" t="e">
        <f>VLOOKUP(M522,'MATRIZ 2026'!$G$2:$Q$667,3,FALSE)</f>
        <v>#N/A</v>
      </c>
      <c r="R522" t="e">
        <f>VLOOKUP(B522,'MATRIZ 2026'!$G$2:$Q$667,32,FALSE)</f>
        <v>#N/A</v>
      </c>
      <c r="S522" t="e">
        <f>VLOOKUP(O522,'MATRIZ 2026'!$G$2:$Q$667,3,FALSE)</f>
        <v>#N/A</v>
      </c>
      <c r="T522" t="e">
        <f>VLOOKUP(B522,'MATRIZ 2026'!$G$2:$Q$667,95,FALSE)</f>
        <v>#N/A</v>
      </c>
      <c r="U522">
        <f>VLOOKUP(B522,Hoja3!A521:B1183,2,FALSE)</f>
        <v>144880</v>
      </c>
      <c r="V522" t="e">
        <f>VLOOKUP(B522,'MATRIZ 2026'!$G$2:$Q$667,40,FALSE)</f>
        <v>#N/A</v>
      </c>
      <c r="W522" t="e">
        <f>VLOOKUP(S522,'MATRIZ 2026'!$G$2:$Q$667,3,FALSE)</f>
        <v>#N/A</v>
      </c>
      <c r="X522" t="e">
        <f>VLOOKUP(T522,'MATRIZ 2026'!$G$2:$Q$667,3,FALSE)</f>
        <v>#N/A</v>
      </c>
      <c r="Y522" t="e">
        <f>VLOOKUP(U522,'MATRIZ 2026'!$G$2:$Q$667,3,FALSE)</f>
        <v>#N/A</v>
      </c>
      <c r="Z522" t="e">
        <f>VLOOKUP(V522,'MATRIZ 2026'!$G$2:$Q$667,3,FALSE)</f>
        <v>#N/A</v>
      </c>
      <c r="AA522" t="e">
        <f>VLOOKUP(W522,'MATRIZ 2026'!$G$2:$Q$667,3,FALSE)</f>
        <v>#N/A</v>
      </c>
      <c r="AB522" t="e">
        <f>VLOOKUP(B522,'MATRIZ 2026'!$G$2:$Q$667,28,FALSE)</f>
        <v>#N/A</v>
      </c>
      <c r="AC522" t="e">
        <f>VLOOKUP(B522,'MATRIZ 2026'!$G$2:$Q$667,27,FALSE)</f>
        <v>#N/A</v>
      </c>
      <c r="AD522" t="e">
        <f>VLOOKUP(B522,'MATRIZ 2026'!$G$2:$Q$667,29,FALSE)</f>
        <v>#N/A</v>
      </c>
      <c r="AE522" t="e">
        <f>VLOOKUP(B522,'MATRIZ 2026'!$G$2:$Q$667,96,FALSE)</f>
        <v>#N/A</v>
      </c>
      <c r="AF522" t="e">
        <f>VLOOKUP(B522,'MATRIZ 2026'!$G$2:$Q$667,30,FALSE)</f>
        <v>#N/A</v>
      </c>
      <c r="AG522" t="str">
        <f>VLOOKUP(B522,'cuentas bancarias'!$A$2:$E$201,3,FALSE)</f>
        <v>BANCOLOMBIA</v>
      </c>
      <c r="AH522" t="str">
        <f>VLOOKUP(B522,'cuentas bancarias'!$A$2:$E$201,4,FALSE)</f>
        <v>AHORROS</v>
      </c>
      <c r="AI522">
        <f>VLOOKUP(B522,'cuentas bancarias'!$A$2:$E$201,5,FALSE)</f>
        <v>18543038401</v>
      </c>
      <c r="AJ522" t="e">
        <f>VLOOKUP(B522,'MATRIZ 2026'!$G$2:$Q$667,25,FALSE)</f>
        <v>#N/A</v>
      </c>
      <c r="AL522" t="e">
        <f>VLOOKUP(AH522,'MATRIZ 2026'!$G$2:$Q$667,3,FALSE)</f>
        <v>#N/A</v>
      </c>
      <c r="AM522" t="e">
        <f>VLOOKUP(AI522,'MATRIZ 2026'!$G$2:$Q$667,3,FALSE)</f>
        <v>#N/A</v>
      </c>
      <c r="AN522" t="e">
        <f>VLOOKUP(AJ522,'MATRIZ 2026'!$G$2:$Q$667,3,FALSE)</f>
        <v>#N/A</v>
      </c>
      <c r="AO522" t="e">
        <f>VLOOKUP(AK522,'MATRIZ 2026'!$G$2:$Q$667,3,FALSE)</f>
        <v>#N/A</v>
      </c>
      <c r="AP522" t="e">
        <f>VLOOKUP(AL522,'MATRIZ 2026'!$G$2:$Q$667,3,FALSE)</f>
        <v>#N/A</v>
      </c>
    </row>
    <row r="523" spans="2:42">
      <c r="B523" s="19" t="s">
        <v>5959</v>
      </c>
      <c r="C523" t="e">
        <v>#REF!</v>
      </c>
      <c r="D523" t="str">
        <f t="shared" si="9"/>
        <v>526-2026</v>
      </c>
      <c r="E523" t="e">
        <f>VLOOKUP(D523,'MATRIZ 2026'!$G$2:$Q$667,14,FALSE)</f>
        <v>#N/A</v>
      </c>
      <c r="F523" t="e">
        <f>VLOOKUP(B523,'MATRIZ 2026'!$G$2:$Q$667,3,FALSE)</f>
        <v>#N/A</v>
      </c>
      <c r="G523" t="e">
        <f>VLOOKUP(B523,'MATRIZ 2026'!$G$2:$Q$667,22,FALSE)</f>
        <v>#N/A</v>
      </c>
      <c r="I523" t="e">
        <f>VLOOKUP(B523,'MATRIZ 2026'!$G$2:$Q$667,84,FALSE)</f>
        <v>#N/A</v>
      </c>
      <c r="J523" t="e">
        <f>VLOOKUP(B523,'MATRIZ 2026'!$G$2:$Q$667,49,FALSE)</f>
        <v>#N/A</v>
      </c>
      <c r="K523" t="e">
        <f>VLOOKUP(B523,'MATRIZ 2026'!$G$2:$Q$667,50,FALSE)</f>
        <v>#N/A</v>
      </c>
      <c r="L523" s="48" t="e">
        <f>VLOOKUP(B523,'MATRIZ 2026'!$G$2:$Q$667,45,FALSE)</f>
        <v>#N/A</v>
      </c>
      <c r="M523" s="48" t="e">
        <f>VLOOKUP(B523,'MATRIZ 2026'!$G$2:$Q$667,46,FALSE)</f>
        <v>#N/A</v>
      </c>
      <c r="N523" t="e">
        <f>VLOOKUP(B523,'MATRIZ 2026'!$G$2:$Q$667,16,FALSE)</f>
        <v>#N/A</v>
      </c>
      <c r="O523" t="e">
        <f>VLOOKUP(B523,'MATRIZ 2026'!$G$2:$Q$667,93,FALSE)</f>
        <v>#N/A</v>
      </c>
      <c r="P523" t="e">
        <f>VLOOKUP(D523,'MATRIZ 2026'!$G$2:$Q$667,31,FALSE)</f>
        <v>#N/A</v>
      </c>
      <c r="Q523" t="e">
        <f>VLOOKUP(M523,'MATRIZ 2026'!$G$2:$Q$667,3,FALSE)</f>
        <v>#N/A</v>
      </c>
      <c r="R523" t="e">
        <f>VLOOKUP(B523,'MATRIZ 2026'!$G$2:$Q$667,32,FALSE)</f>
        <v>#N/A</v>
      </c>
      <c r="S523" t="e">
        <f>VLOOKUP(O523,'MATRIZ 2026'!$G$2:$Q$667,3,FALSE)</f>
        <v>#N/A</v>
      </c>
      <c r="T523" t="e">
        <f>VLOOKUP(B523,'MATRIZ 2026'!$G$2:$Q$667,95,FALSE)</f>
        <v>#N/A</v>
      </c>
      <c r="U523">
        <f>VLOOKUP(B523,Hoja3!A522:B1184,2,FALSE)</f>
        <v>147189</v>
      </c>
      <c r="V523" t="e">
        <f>VLOOKUP(B523,'MATRIZ 2026'!$G$2:$Q$667,40,FALSE)</f>
        <v>#N/A</v>
      </c>
      <c r="W523" t="e">
        <f>VLOOKUP(S523,'MATRIZ 2026'!$G$2:$Q$667,3,FALSE)</f>
        <v>#N/A</v>
      </c>
      <c r="X523" t="e">
        <f>VLOOKUP(T523,'MATRIZ 2026'!$G$2:$Q$667,3,FALSE)</f>
        <v>#N/A</v>
      </c>
      <c r="Y523" t="e">
        <f>VLOOKUP(U523,'MATRIZ 2026'!$G$2:$Q$667,3,FALSE)</f>
        <v>#N/A</v>
      </c>
      <c r="Z523" t="e">
        <f>VLOOKUP(V523,'MATRIZ 2026'!$G$2:$Q$667,3,FALSE)</f>
        <v>#N/A</v>
      </c>
      <c r="AA523" t="e">
        <f>VLOOKUP(W523,'MATRIZ 2026'!$G$2:$Q$667,3,FALSE)</f>
        <v>#N/A</v>
      </c>
      <c r="AB523" t="e">
        <f>VLOOKUP(B523,'MATRIZ 2026'!$G$2:$Q$667,28,FALSE)</f>
        <v>#N/A</v>
      </c>
      <c r="AC523" t="e">
        <f>VLOOKUP(B523,'MATRIZ 2026'!$G$2:$Q$667,27,FALSE)</f>
        <v>#N/A</v>
      </c>
      <c r="AD523" t="e">
        <f>VLOOKUP(B523,'MATRIZ 2026'!$G$2:$Q$667,29,FALSE)</f>
        <v>#N/A</v>
      </c>
      <c r="AE523" t="e">
        <f>VLOOKUP(B523,'MATRIZ 2026'!$G$2:$Q$667,96,FALSE)</f>
        <v>#N/A</v>
      </c>
      <c r="AF523" t="e">
        <f>VLOOKUP(B523,'MATRIZ 2026'!$G$2:$Q$667,30,FALSE)</f>
        <v>#N/A</v>
      </c>
      <c r="AG523" t="str">
        <f>VLOOKUP(B523,'cuentas bancarias'!$A$2:$E$201,3,FALSE)</f>
        <v>DAVIVIENDA</v>
      </c>
      <c r="AH523" t="str">
        <f>VLOOKUP(B523,'cuentas bancarias'!$A$2:$E$201,4,FALSE)</f>
        <v>AHORROS</v>
      </c>
      <c r="AI523">
        <f>VLOOKUP(B523,'cuentas bancarias'!$A$2:$E$201,5,FALSE)</f>
        <v>8600718889</v>
      </c>
      <c r="AJ523" t="e">
        <f>VLOOKUP(B523,'MATRIZ 2026'!$G$2:$Q$667,25,FALSE)</f>
        <v>#N/A</v>
      </c>
      <c r="AL523" t="e">
        <f>VLOOKUP(AH523,'MATRIZ 2026'!$G$2:$Q$667,3,FALSE)</f>
        <v>#N/A</v>
      </c>
      <c r="AM523" t="e">
        <f>VLOOKUP(AI523,'MATRIZ 2026'!$G$2:$Q$667,3,FALSE)</f>
        <v>#N/A</v>
      </c>
      <c r="AN523" t="e">
        <f>VLOOKUP(AJ523,'MATRIZ 2026'!$G$2:$Q$667,3,FALSE)</f>
        <v>#N/A</v>
      </c>
      <c r="AO523" t="e">
        <f>VLOOKUP(AK523,'MATRIZ 2026'!$G$2:$Q$667,3,FALSE)</f>
        <v>#N/A</v>
      </c>
      <c r="AP523" t="e">
        <f>VLOOKUP(AL523,'MATRIZ 2026'!$G$2:$Q$667,3,FALSE)</f>
        <v>#N/A</v>
      </c>
    </row>
    <row r="524" spans="2:42">
      <c r="B524" s="21" t="s">
        <v>5974</v>
      </c>
      <c r="C524" t="e">
        <v>#REF!</v>
      </c>
      <c r="D524" t="str">
        <f t="shared" si="9"/>
        <v>527-2026</v>
      </c>
      <c r="E524" t="e">
        <f>VLOOKUP(D524,'MATRIZ 2026'!$G$2:$Q$667,14,FALSE)</f>
        <v>#N/A</v>
      </c>
      <c r="F524" t="e">
        <f>VLOOKUP(B524,'MATRIZ 2026'!$G$2:$Q$667,3,FALSE)</f>
        <v>#N/A</v>
      </c>
      <c r="G524" t="e">
        <f>VLOOKUP(B524,'MATRIZ 2026'!$G$2:$Q$667,22,FALSE)</f>
        <v>#N/A</v>
      </c>
      <c r="I524" t="e">
        <f>VLOOKUP(B524,'MATRIZ 2026'!$G$2:$Q$667,84,FALSE)</f>
        <v>#N/A</v>
      </c>
      <c r="J524" t="e">
        <f>VLOOKUP(B524,'MATRIZ 2026'!$G$2:$Q$667,49,FALSE)</f>
        <v>#N/A</v>
      </c>
      <c r="K524" t="e">
        <f>VLOOKUP(B524,'MATRIZ 2026'!$G$2:$Q$667,50,FALSE)</f>
        <v>#N/A</v>
      </c>
      <c r="L524" s="48" t="e">
        <f>VLOOKUP(B524,'MATRIZ 2026'!$G$2:$Q$667,45,FALSE)</f>
        <v>#N/A</v>
      </c>
      <c r="M524" s="48" t="e">
        <f>VLOOKUP(B524,'MATRIZ 2026'!$G$2:$Q$667,46,FALSE)</f>
        <v>#N/A</v>
      </c>
      <c r="N524" t="e">
        <f>VLOOKUP(B524,'MATRIZ 2026'!$G$2:$Q$667,16,FALSE)</f>
        <v>#N/A</v>
      </c>
      <c r="O524" t="e">
        <f>VLOOKUP(B524,'MATRIZ 2026'!$G$2:$Q$667,93,FALSE)</f>
        <v>#N/A</v>
      </c>
      <c r="P524" t="e">
        <f>VLOOKUP(D524,'MATRIZ 2026'!$G$2:$Q$667,31,FALSE)</f>
        <v>#N/A</v>
      </c>
      <c r="Q524" t="e">
        <f>VLOOKUP(M524,'MATRIZ 2026'!$G$2:$Q$667,3,FALSE)</f>
        <v>#N/A</v>
      </c>
      <c r="R524" t="e">
        <f>VLOOKUP(B524,'MATRIZ 2026'!$G$2:$Q$667,32,FALSE)</f>
        <v>#N/A</v>
      </c>
      <c r="S524" t="e">
        <f>VLOOKUP(O524,'MATRIZ 2026'!$G$2:$Q$667,3,FALSE)</f>
        <v>#N/A</v>
      </c>
      <c r="T524" t="e">
        <f>VLOOKUP(B524,'MATRIZ 2026'!$G$2:$Q$667,95,FALSE)</f>
        <v>#N/A</v>
      </c>
      <c r="U524">
        <f>VLOOKUP(B524,Hoja3!A523:B1185,2,FALSE)</f>
        <v>147350</v>
      </c>
      <c r="V524" t="e">
        <f>VLOOKUP(B524,'MATRIZ 2026'!$G$2:$Q$667,40,FALSE)</f>
        <v>#N/A</v>
      </c>
      <c r="W524" t="e">
        <f>VLOOKUP(S524,'MATRIZ 2026'!$G$2:$Q$667,3,FALSE)</f>
        <v>#N/A</v>
      </c>
      <c r="X524" t="e">
        <f>VLOOKUP(T524,'MATRIZ 2026'!$G$2:$Q$667,3,FALSE)</f>
        <v>#N/A</v>
      </c>
      <c r="Y524" t="e">
        <f>VLOOKUP(U524,'MATRIZ 2026'!$G$2:$Q$667,3,FALSE)</f>
        <v>#N/A</v>
      </c>
      <c r="Z524" t="e">
        <f>VLOOKUP(V524,'MATRIZ 2026'!$G$2:$Q$667,3,FALSE)</f>
        <v>#N/A</v>
      </c>
      <c r="AA524" t="e">
        <f>VLOOKUP(W524,'MATRIZ 2026'!$G$2:$Q$667,3,FALSE)</f>
        <v>#N/A</v>
      </c>
      <c r="AB524" t="e">
        <f>VLOOKUP(B524,'MATRIZ 2026'!$G$2:$Q$667,28,FALSE)</f>
        <v>#N/A</v>
      </c>
      <c r="AC524" t="e">
        <f>VLOOKUP(B524,'MATRIZ 2026'!$G$2:$Q$667,27,FALSE)</f>
        <v>#N/A</v>
      </c>
      <c r="AD524" t="e">
        <f>VLOOKUP(B524,'MATRIZ 2026'!$G$2:$Q$667,29,FALSE)</f>
        <v>#N/A</v>
      </c>
      <c r="AE524" t="e">
        <f>VLOOKUP(B524,'MATRIZ 2026'!$G$2:$Q$667,96,FALSE)</f>
        <v>#N/A</v>
      </c>
      <c r="AF524" t="e">
        <f>VLOOKUP(B524,'MATRIZ 2026'!$G$2:$Q$667,30,FALSE)</f>
        <v>#N/A</v>
      </c>
      <c r="AG524" t="str">
        <f>VLOOKUP(B524,'cuentas bancarias'!$A$2:$E$201,3,FALSE)</f>
        <v>BANCOLOMBIA</v>
      </c>
      <c r="AH524" t="str">
        <f>VLOOKUP(B524,'cuentas bancarias'!$A$2:$E$201,4,FALSE)</f>
        <v>AHORROS</v>
      </c>
      <c r="AI524">
        <f>VLOOKUP(B524,'cuentas bancarias'!$A$2:$E$201,5,FALSE)</f>
        <v>91291423740</v>
      </c>
      <c r="AJ524" t="e">
        <f>VLOOKUP(B524,'MATRIZ 2026'!$G$2:$Q$667,25,FALSE)</f>
        <v>#N/A</v>
      </c>
      <c r="AL524" t="e">
        <f>VLOOKUP(AH524,'MATRIZ 2026'!$G$2:$Q$667,3,FALSE)</f>
        <v>#N/A</v>
      </c>
      <c r="AM524" t="e">
        <f>VLOOKUP(AI524,'MATRIZ 2026'!$G$2:$Q$667,3,FALSE)</f>
        <v>#N/A</v>
      </c>
      <c r="AN524" t="e">
        <f>VLOOKUP(AJ524,'MATRIZ 2026'!$G$2:$Q$667,3,FALSE)</f>
        <v>#N/A</v>
      </c>
      <c r="AO524" t="e">
        <f>VLOOKUP(AK524,'MATRIZ 2026'!$G$2:$Q$667,3,FALSE)</f>
        <v>#N/A</v>
      </c>
      <c r="AP524" t="e">
        <f>VLOOKUP(AL524,'MATRIZ 2026'!$G$2:$Q$667,3,FALSE)</f>
        <v>#N/A</v>
      </c>
    </row>
    <row r="525" spans="2:42">
      <c r="B525" s="19" t="s">
        <v>5983</v>
      </c>
      <c r="C525" t="e">
        <v>#REF!</v>
      </c>
      <c r="D525" t="str">
        <f t="shared" si="9"/>
        <v>528-2026</v>
      </c>
      <c r="E525" t="e">
        <f>VLOOKUP(D525,'MATRIZ 2026'!$G$2:$Q$667,14,FALSE)</f>
        <v>#N/A</v>
      </c>
      <c r="F525" t="e">
        <f>VLOOKUP(B525,'MATRIZ 2026'!$G$2:$Q$667,3,FALSE)</f>
        <v>#N/A</v>
      </c>
      <c r="G525" t="e">
        <f>VLOOKUP(B525,'MATRIZ 2026'!$G$2:$Q$667,22,FALSE)</f>
        <v>#N/A</v>
      </c>
      <c r="I525" t="e">
        <f>VLOOKUP(B525,'MATRIZ 2026'!$G$2:$Q$667,84,FALSE)</f>
        <v>#N/A</v>
      </c>
      <c r="J525" t="e">
        <f>VLOOKUP(B525,'MATRIZ 2026'!$G$2:$Q$667,49,FALSE)</f>
        <v>#N/A</v>
      </c>
      <c r="K525" t="e">
        <f>VLOOKUP(B525,'MATRIZ 2026'!$G$2:$Q$667,50,FALSE)</f>
        <v>#N/A</v>
      </c>
      <c r="L525" s="48" t="e">
        <f>VLOOKUP(B525,'MATRIZ 2026'!$G$2:$Q$667,45,FALSE)</f>
        <v>#N/A</v>
      </c>
      <c r="M525" s="48" t="e">
        <f>VLOOKUP(B525,'MATRIZ 2026'!$G$2:$Q$667,46,FALSE)</f>
        <v>#N/A</v>
      </c>
      <c r="N525" t="e">
        <f>VLOOKUP(B525,'MATRIZ 2026'!$G$2:$Q$667,16,FALSE)</f>
        <v>#N/A</v>
      </c>
      <c r="O525" t="e">
        <f>VLOOKUP(B525,'MATRIZ 2026'!$G$2:$Q$667,93,FALSE)</f>
        <v>#N/A</v>
      </c>
      <c r="P525" t="e">
        <f>VLOOKUP(D525,'MATRIZ 2026'!$G$2:$Q$667,31,FALSE)</f>
        <v>#N/A</v>
      </c>
      <c r="Q525" t="e">
        <f>VLOOKUP(M525,'MATRIZ 2026'!$G$2:$Q$667,3,FALSE)</f>
        <v>#N/A</v>
      </c>
      <c r="R525" t="e">
        <f>VLOOKUP(B525,'MATRIZ 2026'!$G$2:$Q$667,32,FALSE)</f>
        <v>#N/A</v>
      </c>
      <c r="S525" t="e">
        <f>VLOOKUP(O525,'MATRIZ 2026'!$G$2:$Q$667,3,FALSE)</f>
        <v>#N/A</v>
      </c>
      <c r="T525" t="e">
        <f>VLOOKUP(B525,'MATRIZ 2026'!$G$2:$Q$667,95,FALSE)</f>
        <v>#N/A</v>
      </c>
      <c r="U525">
        <f>VLOOKUP(B525,Hoja3!A524:B1186,2,FALSE)</f>
        <v>147350</v>
      </c>
      <c r="V525" t="e">
        <f>VLOOKUP(B525,'MATRIZ 2026'!$G$2:$Q$667,40,FALSE)</f>
        <v>#N/A</v>
      </c>
      <c r="W525" t="e">
        <f>VLOOKUP(S525,'MATRIZ 2026'!$G$2:$Q$667,3,FALSE)</f>
        <v>#N/A</v>
      </c>
      <c r="X525" t="e">
        <f>VLOOKUP(T525,'MATRIZ 2026'!$G$2:$Q$667,3,FALSE)</f>
        <v>#N/A</v>
      </c>
      <c r="Y525" t="e">
        <f>VLOOKUP(U525,'MATRIZ 2026'!$G$2:$Q$667,3,FALSE)</f>
        <v>#N/A</v>
      </c>
      <c r="Z525" t="e">
        <f>VLOOKUP(V525,'MATRIZ 2026'!$G$2:$Q$667,3,FALSE)</f>
        <v>#N/A</v>
      </c>
      <c r="AA525" t="e">
        <f>VLOOKUP(W525,'MATRIZ 2026'!$G$2:$Q$667,3,FALSE)</f>
        <v>#N/A</v>
      </c>
      <c r="AB525" t="e">
        <f>VLOOKUP(B525,'MATRIZ 2026'!$G$2:$Q$667,28,FALSE)</f>
        <v>#N/A</v>
      </c>
      <c r="AC525" t="e">
        <f>VLOOKUP(B525,'MATRIZ 2026'!$G$2:$Q$667,27,FALSE)</f>
        <v>#N/A</v>
      </c>
      <c r="AD525" t="e">
        <f>VLOOKUP(B525,'MATRIZ 2026'!$G$2:$Q$667,29,FALSE)</f>
        <v>#N/A</v>
      </c>
      <c r="AE525" t="e">
        <f>VLOOKUP(B525,'MATRIZ 2026'!$G$2:$Q$667,96,FALSE)</f>
        <v>#N/A</v>
      </c>
      <c r="AF525" t="e">
        <f>VLOOKUP(B525,'MATRIZ 2026'!$G$2:$Q$667,30,FALSE)</f>
        <v>#N/A</v>
      </c>
      <c r="AG525" t="str">
        <f>VLOOKUP(B525,'cuentas bancarias'!$A$2:$E$201,3,FALSE)</f>
        <v>BBVA</v>
      </c>
      <c r="AH525" t="str">
        <f>VLOOKUP(B525,'cuentas bancarias'!$A$2:$E$201,4,FALSE)</f>
        <v>AHORROS</v>
      </c>
      <c r="AI525">
        <f>VLOOKUP(B525,'cuentas bancarias'!$A$2:$E$201,5,FALSE)</f>
        <v>94354123</v>
      </c>
      <c r="AJ525" t="e">
        <f>VLOOKUP(B525,'MATRIZ 2026'!$G$2:$Q$667,25,FALSE)</f>
        <v>#N/A</v>
      </c>
      <c r="AL525" t="e">
        <f>VLOOKUP(AH525,'MATRIZ 2026'!$G$2:$Q$667,3,FALSE)</f>
        <v>#N/A</v>
      </c>
      <c r="AM525" t="e">
        <f>VLOOKUP(AI525,'MATRIZ 2026'!$G$2:$Q$667,3,FALSE)</f>
        <v>#N/A</v>
      </c>
      <c r="AN525" t="e">
        <f>VLOOKUP(AJ525,'MATRIZ 2026'!$G$2:$Q$667,3,FALSE)</f>
        <v>#N/A</v>
      </c>
      <c r="AO525" t="e">
        <f>VLOOKUP(AK525,'MATRIZ 2026'!$G$2:$Q$667,3,FALSE)</f>
        <v>#N/A</v>
      </c>
      <c r="AP525" t="e">
        <f>VLOOKUP(AL525,'MATRIZ 2026'!$G$2:$Q$667,3,FALSE)</f>
        <v>#N/A</v>
      </c>
    </row>
    <row r="526" spans="2:42" hidden="1">
      <c r="B526" s="21" t="s">
        <v>5992</v>
      </c>
      <c r="C526" t="e">
        <v>#REF!</v>
      </c>
    </row>
    <row r="527" spans="2:42">
      <c r="B527" s="19" t="s">
        <v>6001</v>
      </c>
      <c r="C527" t="e">
        <v>#REF!</v>
      </c>
      <c r="D527" t="str">
        <f t="shared" ref="D527:D529" si="10">B527</f>
        <v>530-2026</v>
      </c>
      <c r="E527" t="e">
        <f>VLOOKUP(D527,'MATRIZ 2026'!$G$2:$Q$667,14,FALSE)</f>
        <v>#N/A</v>
      </c>
      <c r="F527" t="e">
        <f>VLOOKUP(B527,'MATRIZ 2026'!$G$2:$Q$667,3,FALSE)</f>
        <v>#N/A</v>
      </c>
      <c r="G527" t="e">
        <f>VLOOKUP(B527,'MATRIZ 2026'!$G$2:$Q$667,22,FALSE)</f>
        <v>#N/A</v>
      </c>
      <c r="I527" t="e">
        <f>VLOOKUP(B527,'MATRIZ 2026'!$G$2:$Q$667,84,FALSE)</f>
        <v>#N/A</v>
      </c>
      <c r="J527" t="e">
        <f>VLOOKUP(B527,'MATRIZ 2026'!$G$2:$Q$667,49,FALSE)</f>
        <v>#N/A</v>
      </c>
      <c r="K527" t="e">
        <f>VLOOKUP(B527,'MATRIZ 2026'!$G$2:$Q$667,50,FALSE)</f>
        <v>#N/A</v>
      </c>
      <c r="L527" s="48" t="e">
        <f>VLOOKUP(B527,'MATRIZ 2026'!$G$2:$Q$667,45,FALSE)</f>
        <v>#N/A</v>
      </c>
      <c r="M527" s="48" t="e">
        <f>VLOOKUP(B527,'MATRIZ 2026'!$G$2:$Q$667,46,FALSE)</f>
        <v>#N/A</v>
      </c>
      <c r="N527" t="e">
        <f>VLOOKUP(B527,'MATRIZ 2026'!$G$2:$Q$667,16,FALSE)</f>
        <v>#N/A</v>
      </c>
      <c r="O527" t="e">
        <f>VLOOKUP(B527,'MATRIZ 2026'!$G$2:$Q$667,93,FALSE)</f>
        <v>#N/A</v>
      </c>
      <c r="P527" t="e">
        <f>VLOOKUP(D527,'MATRIZ 2026'!$G$2:$Q$667,31,FALSE)</f>
        <v>#N/A</v>
      </c>
      <c r="Q527" t="e">
        <f>VLOOKUP(M527,'MATRIZ 2026'!$G$2:$Q$667,3,FALSE)</f>
        <v>#N/A</v>
      </c>
      <c r="R527" t="e">
        <f>VLOOKUP(B527,'MATRIZ 2026'!$G$2:$Q$667,32,FALSE)</f>
        <v>#N/A</v>
      </c>
      <c r="S527" t="e">
        <f>VLOOKUP(O527,'MATRIZ 2026'!$G$2:$Q$667,3,FALSE)</f>
        <v>#N/A</v>
      </c>
      <c r="T527" t="e">
        <f>VLOOKUP(B527,'MATRIZ 2026'!$G$2:$Q$667,95,FALSE)</f>
        <v>#N/A</v>
      </c>
      <c r="U527">
        <f>VLOOKUP(B527,Hoja3!A526:B1188,2,FALSE)</f>
        <v>145522</v>
      </c>
      <c r="V527" t="e">
        <f>VLOOKUP(B527,'MATRIZ 2026'!$G$2:$Q$667,40,FALSE)</f>
        <v>#N/A</v>
      </c>
      <c r="W527" t="e">
        <f>VLOOKUP(S527,'MATRIZ 2026'!$G$2:$Q$667,3,FALSE)</f>
        <v>#N/A</v>
      </c>
      <c r="X527" t="e">
        <f>VLOOKUP(T527,'MATRIZ 2026'!$G$2:$Q$667,3,FALSE)</f>
        <v>#N/A</v>
      </c>
      <c r="Y527" t="e">
        <f>VLOOKUP(U527,'MATRIZ 2026'!$G$2:$Q$667,3,FALSE)</f>
        <v>#N/A</v>
      </c>
      <c r="Z527" t="e">
        <f>VLOOKUP(V527,'MATRIZ 2026'!$G$2:$Q$667,3,FALSE)</f>
        <v>#N/A</v>
      </c>
      <c r="AA527" t="e">
        <f>VLOOKUP(W527,'MATRIZ 2026'!$G$2:$Q$667,3,FALSE)</f>
        <v>#N/A</v>
      </c>
      <c r="AB527" t="e">
        <f>VLOOKUP(B527,'MATRIZ 2026'!$G$2:$Q$667,28,FALSE)</f>
        <v>#N/A</v>
      </c>
      <c r="AC527" t="e">
        <f>VLOOKUP(B527,'MATRIZ 2026'!$G$2:$Q$667,27,FALSE)</f>
        <v>#N/A</v>
      </c>
      <c r="AD527" t="e">
        <f>VLOOKUP(B527,'MATRIZ 2026'!$G$2:$Q$667,29,FALSE)</f>
        <v>#N/A</v>
      </c>
      <c r="AE527" t="e">
        <f>VLOOKUP(B527,'MATRIZ 2026'!$G$2:$Q$667,96,FALSE)</f>
        <v>#N/A</v>
      </c>
      <c r="AF527" t="e">
        <f>VLOOKUP(B527,'MATRIZ 2026'!$G$2:$Q$667,30,FALSE)</f>
        <v>#N/A</v>
      </c>
      <c r="AG527" t="str">
        <f>VLOOKUP(B527,'cuentas bancarias'!$A$2:$E$201,3,FALSE)</f>
        <v>DAVIVIENDA</v>
      </c>
      <c r="AH527" t="str">
        <f>VLOOKUP(B527,'cuentas bancarias'!$A$2:$E$201,4,FALSE)</f>
        <v>AHORROS</v>
      </c>
      <c r="AI527">
        <f>VLOOKUP(B527,'cuentas bancarias'!$A$2:$E$201,5,FALSE)</f>
        <v>550009100733485</v>
      </c>
      <c r="AJ527" t="e">
        <f>VLOOKUP(B527,'MATRIZ 2026'!$G$2:$Q$667,25,FALSE)</f>
        <v>#N/A</v>
      </c>
      <c r="AL527" t="e">
        <f>VLOOKUP(AH527,'MATRIZ 2026'!$G$2:$Q$667,3,FALSE)</f>
        <v>#N/A</v>
      </c>
      <c r="AM527" t="e">
        <f>VLOOKUP(AI527,'MATRIZ 2026'!$G$2:$Q$667,3,FALSE)</f>
        <v>#N/A</v>
      </c>
      <c r="AN527" t="e">
        <f>VLOOKUP(AJ527,'MATRIZ 2026'!$G$2:$Q$667,3,FALSE)</f>
        <v>#N/A</v>
      </c>
      <c r="AO527" t="e">
        <f>VLOOKUP(AK527,'MATRIZ 2026'!$G$2:$Q$667,3,FALSE)</f>
        <v>#N/A</v>
      </c>
      <c r="AP527" t="e">
        <f>VLOOKUP(AL527,'MATRIZ 2026'!$G$2:$Q$667,3,FALSE)</f>
        <v>#N/A</v>
      </c>
    </row>
    <row r="528" spans="2:42">
      <c r="B528" s="21" t="s">
        <v>6010</v>
      </c>
      <c r="C528" t="e">
        <v>#REF!</v>
      </c>
      <c r="D528" t="str">
        <f t="shared" si="10"/>
        <v>531-2026</v>
      </c>
      <c r="E528" t="e">
        <f>VLOOKUP(D528,'MATRIZ 2026'!$G$2:$Q$667,14,FALSE)</f>
        <v>#N/A</v>
      </c>
      <c r="F528" t="e">
        <f>VLOOKUP(B528,'MATRIZ 2026'!$G$2:$Q$667,3,FALSE)</f>
        <v>#N/A</v>
      </c>
      <c r="G528" t="e">
        <f>VLOOKUP(B528,'MATRIZ 2026'!$G$2:$Q$667,22,FALSE)</f>
        <v>#N/A</v>
      </c>
      <c r="I528" t="e">
        <f>VLOOKUP(B528,'MATRIZ 2026'!$G$2:$Q$667,84,FALSE)</f>
        <v>#N/A</v>
      </c>
      <c r="J528" t="e">
        <f>VLOOKUP(B528,'MATRIZ 2026'!$G$2:$Q$667,49,FALSE)</f>
        <v>#N/A</v>
      </c>
      <c r="K528" t="e">
        <f>VLOOKUP(B528,'MATRIZ 2026'!$G$2:$Q$667,50,FALSE)</f>
        <v>#N/A</v>
      </c>
      <c r="L528" s="48" t="e">
        <f>VLOOKUP(B528,'MATRIZ 2026'!$G$2:$Q$667,45,FALSE)</f>
        <v>#N/A</v>
      </c>
      <c r="M528" s="48" t="e">
        <f>VLOOKUP(B528,'MATRIZ 2026'!$G$2:$Q$667,46,FALSE)</f>
        <v>#N/A</v>
      </c>
      <c r="N528" t="e">
        <f>VLOOKUP(B528,'MATRIZ 2026'!$G$2:$Q$667,16,FALSE)</f>
        <v>#N/A</v>
      </c>
      <c r="O528" t="e">
        <f>VLOOKUP(B528,'MATRIZ 2026'!$G$2:$Q$667,93,FALSE)</f>
        <v>#N/A</v>
      </c>
      <c r="P528" t="e">
        <f>VLOOKUP(D528,'MATRIZ 2026'!$G$2:$Q$667,31,FALSE)</f>
        <v>#N/A</v>
      </c>
      <c r="Q528" t="e">
        <f>VLOOKUP(M528,'MATRIZ 2026'!$G$2:$Q$667,3,FALSE)</f>
        <v>#N/A</v>
      </c>
      <c r="R528" t="e">
        <f>VLOOKUP(B528,'MATRIZ 2026'!$G$2:$Q$667,32,FALSE)</f>
        <v>#N/A</v>
      </c>
      <c r="S528" t="e">
        <f>VLOOKUP(O528,'MATRIZ 2026'!$G$2:$Q$667,3,FALSE)</f>
        <v>#N/A</v>
      </c>
      <c r="T528" t="e">
        <f>VLOOKUP(B528,'MATRIZ 2026'!$G$2:$Q$667,95,FALSE)</f>
        <v>#N/A</v>
      </c>
      <c r="U528">
        <f>VLOOKUP(B528,Hoja3!A527:B1189,2,FALSE)</f>
        <v>145499</v>
      </c>
      <c r="V528" t="e">
        <f>VLOOKUP(B528,'MATRIZ 2026'!$G$2:$Q$667,40,FALSE)</f>
        <v>#N/A</v>
      </c>
      <c r="W528" t="e">
        <f>VLOOKUP(S528,'MATRIZ 2026'!$G$2:$Q$667,3,FALSE)</f>
        <v>#N/A</v>
      </c>
      <c r="X528" t="e">
        <f>VLOOKUP(T528,'MATRIZ 2026'!$G$2:$Q$667,3,FALSE)</f>
        <v>#N/A</v>
      </c>
      <c r="Y528" t="e">
        <f>VLOOKUP(U528,'MATRIZ 2026'!$G$2:$Q$667,3,FALSE)</f>
        <v>#N/A</v>
      </c>
      <c r="Z528" t="e">
        <f>VLOOKUP(V528,'MATRIZ 2026'!$G$2:$Q$667,3,FALSE)</f>
        <v>#N/A</v>
      </c>
      <c r="AA528" t="e">
        <f>VLOOKUP(W528,'MATRIZ 2026'!$G$2:$Q$667,3,FALSE)</f>
        <v>#N/A</v>
      </c>
      <c r="AB528" t="e">
        <f>VLOOKUP(B528,'MATRIZ 2026'!$G$2:$Q$667,28,FALSE)</f>
        <v>#N/A</v>
      </c>
      <c r="AC528" t="e">
        <f>VLOOKUP(B528,'MATRIZ 2026'!$G$2:$Q$667,27,FALSE)</f>
        <v>#N/A</v>
      </c>
      <c r="AD528" t="e">
        <f>VLOOKUP(B528,'MATRIZ 2026'!$G$2:$Q$667,29,FALSE)</f>
        <v>#N/A</v>
      </c>
      <c r="AE528" t="e">
        <f>VLOOKUP(B528,'MATRIZ 2026'!$G$2:$Q$667,96,FALSE)</f>
        <v>#N/A</v>
      </c>
      <c r="AF528" t="e">
        <f>VLOOKUP(B528,'MATRIZ 2026'!$G$2:$Q$667,30,FALSE)</f>
        <v>#N/A</v>
      </c>
      <c r="AG528" t="str">
        <f>VLOOKUP(B528,'cuentas bancarias'!$A$2:$E$201,3,FALSE)</f>
        <v>BANCOLOMBIA</v>
      </c>
      <c r="AH528" t="str">
        <f>VLOOKUP(B528,'cuentas bancarias'!$A$2:$E$201,4,FALSE)</f>
        <v>AHORROS</v>
      </c>
      <c r="AI528">
        <f>VLOOKUP(B528,'cuentas bancarias'!$A$2:$E$201,5,FALSE)</f>
        <v>38818297031</v>
      </c>
      <c r="AJ528" t="e">
        <f>VLOOKUP(B528,'MATRIZ 2026'!$G$2:$Q$667,25,FALSE)</f>
        <v>#N/A</v>
      </c>
      <c r="AL528" t="e">
        <f>VLOOKUP(AH528,'MATRIZ 2026'!$G$2:$Q$667,3,FALSE)</f>
        <v>#N/A</v>
      </c>
      <c r="AM528" t="e">
        <f>VLOOKUP(AI528,'MATRIZ 2026'!$G$2:$Q$667,3,FALSE)</f>
        <v>#N/A</v>
      </c>
      <c r="AN528" t="e">
        <f>VLOOKUP(AJ528,'MATRIZ 2026'!$G$2:$Q$667,3,FALSE)</f>
        <v>#N/A</v>
      </c>
      <c r="AO528" t="e">
        <f>VLOOKUP(AK528,'MATRIZ 2026'!$G$2:$Q$667,3,FALSE)</f>
        <v>#N/A</v>
      </c>
      <c r="AP528" t="e">
        <f>VLOOKUP(AL528,'MATRIZ 2026'!$G$2:$Q$667,3,FALSE)</f>
        <v>#N/A</v>
      </c>
    </row>
    <row r="529" spans="2:42">
      <c r="B529" s="19" t="s">
        <v>6019</v>
      </c>
      <c r="C529" t="e">
        <v>#REF!</v>
      </c>
      <c r="D529" t="str">
        <f t="shared" si="10"/>
        <v>532-2026</v>
      </c>
      <c r="E529" t="e">
        <f>VLOOKUP(D529,'MATRIZ 2026'!$G$2:$Q$667,14,FALSE)</f>
        <v>#N/A</v>
      </c>
      <c r="F529" t="e">
        <f>VLOOKUP(B529,'MATRIZ 2026'!$G$2:$Q$667,3,FALSE)</f>
        <v>#N/A</v>
      </c>
      <c r="G529" t="e">
        <f>VLOOKUP(B529,'MATRIZ 2026'!$G$2:$Q$667,22,FALSE)</f>
        <v>#N/A</v>
      </c>
      <c r="I529" t="e">
        <f>VLOOKUP(B529,'MATRIZ 2026'!$G$2:$Q$667,84,FALSE)</f>
        <v>#N/A</v>
      </c>
      <c r="J529" t="e">
        <f>VLOOKUP(B529,'MATRIZ 2026'!$G$2:$Q$667,49,FALSE)</f>
        <v>#N/A</v>
      </c>
      <c r="K529" t="e">
        <f>VLOOKUP(B529,'MATRIZ 2026'!$G$2:$Q$667,50,FALSE)</f>
        <v>#N/A</v>
      </c>
      <c r="L529" s="48" t="e">
        <f>VLOOKUP(B529,'MATRIZ 2026'!$G$2:$Q$667,45,FALSE)</f>
        <v>#N/A</v>
      </c>
      <c r="M529" s="48" t="e">
        <f>VLOOKUP(B529,'MATRIZ 2026'!$G$2:$Q$667,46,FALSE)</f>
        <v>#N/A</v>
      </c>
      <c r="N529" t="e">
        <f>VLOOKUP(B529,'MATRIZ 2026'!$G$2:$Q$667,16,FALSE)</f>
        <v>#N/A</v>
      </c>
      <c r="O529" t="e">
        <f>VLOOKUP(B529,'MATRIZ 2026'!$G$2:$Q$667,93,FALSE)</f>
        <v>#N/A</v>
      </c>
      <c r="P529" t="e">
        <f>VLOOKUP(D529,'MATRIZ 2026'!$G$2:$Q$667,31,FALSE)</f>
        <v>#N/A</v>
      </c>
      <c r="Q529" t="e">
        <f>VLOOKUP(M529,'MATRIZ 2026'!$G$2:$Q$667,3,FALSE)</f>
        <v>#N/A</v>
      </c>
      <c r="R529" t="e">
        <f>VLOOKUP(B529,'MATRIZ 2026'!$G$2:$Q$667,32,FALSE)</f>
        <v>#N/A</v>
      </c>
      <c r="S529" t="e">
        <f>VLOOKUP(O529,'MATRIZ 2026'!$G$2:$Q$667,3,FALSE)</f>
        <v>#N/A</v>
      </c>
      <c r="T529" t="e">
        <f>VLOOKUP(B529,'MATRIZ 2026'!$G$2:$Q$667,95,FALSE)</f>
        <v>#N/A</v>
      </c>
      <c r="U529">
        <f>VLOOKUP(B529,Hoja3!A528:B1190,2,FALSE)</f>
        <v>147350</v>
      </c>
      <c r="V529" t="e">
        <f>VLOOKUP(B529,'MATRIZ 2026'!$G$2:$Q$667,40,FALSE)</f>
        <v>#N/A</v>
      </c>
      <c r="W529" t="e">
        <f>VLOOKUP(S529,'MATRIZ 2026'!$G$2:$Q$667,3,FALSE)</f>
        <v>#N/A</v>
      </c>
      <c r="X529" t="e">
        <f>VLOOKUP(T529,'MATRIZ 2026'!$G$2:$Q$667,3,FALSE)</f>
        <v>#N/A</v>
      </c>
      <c r="Y529" t="e">
        <f>VLOOKUP(U529,'MATRIZ 2026'!$G$2:$Q$667,3,FALSE)</f>
        <v>#N/A</v>
      </c>
      <c r="Z529" t="e">
        <f>VLOOKUP(V529,'MATRIZ 2026'!$G$2:$Q$667,3,FALSE)</f>
        <v>#N/A</v>
      </c>
      <c r="AA529" t="e">
        <f>VLOOKUP(W529,'MATRIZ 2026'!$G$2:$Q$667,3,FALSE)</f>
        <v>#N/A</v>
      </c>
      <c r="AB529" t="e">
        <f>VLOOKUP(B529,'MATRIZ 2026'!$G$2:$Q$667,28,FALSE)</f>
        <v>#N/A</v>
      </c>
      <c r="AC529" t="e">
        <f>VLOOKUP(B529,'MATRIZ 2026'!$G$2:$Q$667,27,FALSE)</f>
        <v>#N/A</v>
      </c>
      <c r="AD529" t="e">
        <f>VLOOKUP(B529,'MATRIZ 2026'!$G$2:$Q$667,29,FALSE)</f>
        <v>#N/A</v>
      </c>
      <c r="AE529" t="e">
        <f>VLOOKUP(B529,'MATRIZ 2026'!$G$2:$Q$667,96,FALSE)</f>
        <v>#N/A</v>
      </c>
      <c r="AF529" t="e">
        <f>VLOOKUP(B529,'MATRIZ 2026'!$G$2:$Q$667,30,FALSE)</f>
        <v>#N/A</v>
      </c>
      <c r="AG529" t="str">
        <f>VLOOKUP(B529,'cuentas bancarias'!$A$2:$E$201,3,FALSE)</f>
        <v>CAJA SOCIAL</v>
      </c>
      <c r="AH529" t="str">
        <f>VLOOKUP(B529,'cuentas bancarias'!$A$2:$E$201,4,FALSE)</f>
        <v>AHORROS</v>
      </c>
      <c r="AI529">
        <f>VLOOKUP(B529,'cuentas bancarias'!$A$2:$E$201,5,FALSE)</f>
        <v>24150982135</v>
      </c>
      <c r="AJ529" t="e">
        <f>VLOOKUP(B529,'MATRIZ 2026'!$G$2:$Q$667,25,FALSE)</f>
        <v>#N/A</v>
      </c>
      <c r="AL529" t="e">
        <f>VLOOKUP(AH529,'MATRIZ 2026'!$G$2:$Q$667,3,FALSE)</f>
        <v>#N/A</v>
      </c>
      <c r="AM529" t="e">
        <f>VLOOKUP(AI529,'MATRIZ 2026'!$G$2:$Q$667,3,FALSE)</f>
        <v>#N/A</v>
      </c>
      <c r="AN529" t="e">
        <f>VLOOKUP(AJ529,'MATRIZ 2026'!$G$2:$Q$667,3,FALSE)</f>
        <v>#N/A</v>
      </c>
      <c r="AO529" t="e">
        <f>VLOOKUP(AK529,'MATRIZ 2026'!$G$2:$Q$667,3,FALSE)</f>
        <v>#N/A</v>
      </c>
      <c r="AP529" t="e">
        <f>VLOOKUP(AL529,'MATRIZ 2026'!$G$2:$Q$667,3,FALSE)</f>
        <v>#N/A</v>
      </c>
    </row>
    <row r="530" spans="2:42" hidden="1">
      <c r="B530" s="21" t="s">
        <v>6030</v>
      </c>
      <c r="C530" t="e">
        <v>#REF!</v>
      </c>
    </row>
    <row r="531" spans="2:42" hidden="1">
      <c r="B531" s="19" t="s">
        <v>6041</v>
      </c>
      <c r="C531" t="e">
        <v>#REF!</v>
      </c>
    </row>
    <row r="532" spans="2:42">
      <c r="B532" s="21" t="s">
        <v>6054</v>
      </c>
      <c r="C532" t="e">
        <v>#REF!</v>
      </c>
      <c r="D532" t="str">
        <f t="shared" ref="D532:D545" si="11">B532</f>
        <v>535-2026</v>
      </c>
      <c r="E532" t="e">
        <f>VLOOKUP(D532,'MATRIZ 2026'!$G$2:$Q$667,14,FALSE)</f>
        <v>#N/A</v>
      </c>
      <c r="F532" t="e">
        <f>VLOOKUP(B532,'MATRIZ 2026'!$G$2:$Q$667,3,FALSE)</f>
        <v>#N/A</v>
      </c>
      <c r="G532" t="e">
        <f>VLOOKUP(B532,'MATRIZ 2026'!$G$2:$Q$667,22,FALSE)</f>
        <v>#N/A</v>
      </c>
      <c r="I532" t="e">
        <f>VLOOKUP(B532,'MATRIZ 2026'!$G$2:$Q$667,84,FALSE)</f>
        <v>#N/A</v>
      </c>
      <c r="J532" t="e">
        <f>VLOOKUP(B532,'MATRIZ 2026'!$G$2:$Q$667,49,FALSE)</f>
        <v>#N/A</v>
      </c>
      <c r="K532" t="e">
        <f>VLOOKUP(B532,'MATRIZ 2026'!$G$2:$Q$667,50,FALSE)</f>
        <v>#N/A</v>
      </c>
      <c r="L532" s="48" t="e">
        <f>VLOOKUP(B532,'MATRIZ 2026'!$G$2:$Q$667,45,FALSE)</f>
        <v>#N/A</v>
      </c>
      <c r="M532" s="48" t="e">
        <f>VLOOKUP(B532,'MATRIZ 2026'!$G$2:$Q$667,46,FALSE)</f>
        <v>#N/A</v>
      </c>
      <c r="N532" t="e">
        <f>VLOOKUP(B532,'MATRIZ 2026'!$G$2:$Q$667,16,FALSE)</f>
        <v>#N/A</v>
      </c>
      <c r="O532" t="e">
        <f>VLOOKUP(B532,'MATRIZ 2026'!$G$2:$Q$667,93,FALSE)</f>
        <v>#N/A</v>
      </c>
      <c r="P532" t="e">
        <f>VLOOKUP(D532,'MATRIZ 2026'!$G$2:$Q$667,31,FALSE)</f>
        <v>#N/A</v>
      </c>
      <c r="Q532" t="e">
        <f>VLOOKUP(M532,'MATRIZ 2026'!$G$2:$Q$667,3,FALSE)</f>
        <v>#N/A</v>
      </c>
      <c r="R532" t="e">
        <f>VLOOKUP(B532,'MATRIZ 2026'!$G$2:$Q$667,32,FALSE)</f>
        <v>#N/A</v>
      </c>
      <c r="S532" t="e">
        <f>VLOOKUP(O532,'MATRIZ 2026'!$G$2:$Q$667,3,FALSE)</f>
        <v>#N/A</v>
      </c>
      <c r="T532" t="e">
        <f>VLOOKUP(B532,'MATRIZ 2026'!$G$2:$Q$667,95,FALSE)</f>
        <v>#N/A</v>
      </c>
      <c r="U532">
        <f>VLOOKUP(B532,Hoja3!A531:B1193,2,FALSE)</f>
        <v>147150</v>
      </c>
      <c r="V532" t="e">
        <f>VLOOKUP(B532,'MATRIZ 2026'!$G$2:$Q$667,40,FALSE)</f>
        <v>#N/A</v>
      </c>
      <c r="W532" t="e">
        <f>VLOOKUP(S532,'MATRIZ 2026'!$G$2:$Q$667,3,FALSE)</f>
        <v>#N/A</v>
      </c>
      <c r="X532" t="e">
        <f>VLOOKUP(T532,'MATRIZ 2026'!$G$2:$Q$667,3,FALSE)</f>
        <v>#N/A</v>
      </c>
      <c r="Y532" t="e">
        <f>VLOOKUP(U532,'MATRIZ 2026'!$G$2:$Q$667,3,FALSE)</f>
        <v>#N/A</v>
      </c>
      <c r="Z532" t="e">
        <f>VLOOKUP(V532,'MATRIZ 2026'!$G$2:$Q$667,3,FALSE)</f>
        <v>#N/A</v>
      </c>
      <c r="AA532" t="e">
        <f>VLOOKUP(W532,'MATRIZ 2026'!$G$2:$Q$667,3,FALSE)</f>
        <v>#N/A</v>
      </c>
      <c r="AB532" t="e">
        <f>VLOOKUP(B532,'MATRIZ 2026'!$G$2:$Q$667,28,FALSE)</f>
        <v>#N/A</v>
      </c>
      <c r="AC532" t="e">
        <f>VLOOKUP(B532,'MATRIZ 2026'!$G$2:$Q$667,27,FALSE)</f>
        <v>#N/A</v>
      </c>
      <c r="AD532" t="e">
        <f>VLOOKUP(B532,'MATRIZ 2026'!$G$2:$Q$667,29,FALSE)</f>
        <v>#N/A</v>
      </c>
      <c r="AE532" t="e">
        <f>VLOOKUP(B532,'MATRIZ 2026'!$G$2:$Q$667,96,FALSE)</f>
        <v>#N/A</v>
      </c>
      <c r="AF532" t="e">
        <f>VLOOKUP(B532,'MATRIZ 2026'!$G$2:$Q$667,30,FALSE)</f>
        <v>#N/A</v>
      </c>
      <c r="AG532" t="str">
        <f>VLOOKUP(B532,'cuentas bancarias'!$A$2:$E$201,3,FALSE)</f>
        <v>DAVIVIENDA</v>
      </c>
      <c r="AH532" t="str">
        <f>VLOOKUP(B532,'cuentas bancarias'!$A$2:$E$201,4,FALSE)</f>
        <v>CORRIENTE</v>
      </c>
      <c r="AI532">
        <f>VLOOKUP(B532,'cuentas bancarias'!$A$2:$E$201,5,FALSE)</f>
        <v>5560012584</v>
      </c>
      <c r="AJ532" t="e">
        <f>VLOOKUP(B532,'MATRIZ 2026'!$G$2:$Q$667,25,FALSE)</f>
        <v>#N/A</v>
      </c>
      <c r="AL532" t="e">
        <f>VLOOKUP(AH532,'MATRIZ 2026'!$G$2:$Q$667,3,FALSE)</f>
        <v>#N/A</v>
      </c>
      <c r="AM532" t="e">
        <f>VLOOKUP(AI532,'MATRIZ 2026'!$G$2:$Q$667,3,FALSE)</f>
        <v>#N/A</v>
      </c>
      <c r="AN532" t="e">
        <f>VLOOKUP(AJ532,'MATRIZ 2026'!$G$2:$Q$667,3,FALSE)</f>
        <v>#N/A</v>
      </c>
      <c r="AO532" t="e">
        <f>VLOOKUP(AK532,'MATRIZ 2026'!$G$2:$Q$667,3,FALSE)</f>
        <v>#N/A</v>
      </c>
      <c r="AP532" t="e">
        <f>VLOOKUP(AL532,'MATRIZ 2026'!$G$2:$Q$667,3,FALSE)</f>
        <v>#N/A</v>
      </c>
    </row>
    <row r="533" spans="2:42">
      <c r="B533" s="19" t="s">
        <v>6068</v>
      </c>
      <c r="C533" t="e">
        <v>#REF!</v>
      </c>
      <c r="D533" t="str">
        <f t="shared" si="11"/>
        <v>536-2026</v>
      </c>
      <c r="E533" t="e">
        <f>VLOOKUP(D533,'MATRIZ 2026'!$G$2:$Q$667,14,FALSE)</f>
        <v>#N/A</v>
      </c>
      <c r="F533" t="e">
        <f>VLOOKUP(B533,'MATRIZ 2026'!$G$2:$Q$667,3,FALSE)</f>
        <v>#N/A</v>
      </c>
      <c r="G533" t="e">
        <f>VLOOKUP(B533,'MATRIZ 2026'!$G$2:$Q$667,22,FALSE)</f>
        <v>#N/A</v>
      </c>
      <c r="I533" t="e">
        <f>VLOOKUP(B533,'MATRIZ 2026'!$G$2:$Q$667,84,FALSE)</f>
        <v>#N/A</v>
      </c>
      <c r="J533" t="e">
        <f>VLOOKUP(B533,'MATRIZ 2026'!$G$2:$Q$667,49,FALSE)</f>
        <v>#N/A</v>
      </c>
      <c r="K533" t="e">
        <f>VLOOKUP(B533,'MATRIZ 2026'!$G$2:$Q$667,50,FALSE)</f>
        <v>#N/A</v>
      </c>
      <c r="L533" s="48" t="e">
        <f>VLOOKUP(B533,'MATRIZ 2026'!$G$2:$Q$667,45,FALSE)</f>
        <v>#N/A</v>
      </c>
      <c r="M533" s="48" t="e">
        <f>VLOOKUP(B533,'MATRIZ 2026'!$G$2:$Q$667,46,FALSE)</f>
        <v>#N/A</v>
      </c>
      <c r="N533" t="e">
        <f>VLOOKUP(B533,'MATRIZ 2026'!$G$2:$Q$667,16,FALSE)</f>
        <v>#N/A</v>
      </c>
      <c r="O533" t="e">
        <f>VLOOKUP(B533,'MATRIZ 2026'!$G$2:$Q$667,93,FALSE)</f>
        <v>#N/A</v>
      </c>
      <c r="P533" t="e">
        <f>VLOOKUP(D533,'MATRIZ 2026'!$G$2:$Q$667,31,FALSE)</f>
        <v>#N/A</v>
      </c>
      <c r="Q533" t="e">
        <f>VLOOKUP(M533,'MATRIZ 2026'!$G$2:$Q$667,3,FALSE)</f>
        <v>#N/A</v>
      </c>
      <c r="R533" t="e">
        <f>VLOOKUP(B533,'MATRIZ 2026'!$G$2:$Q$667,32,FALSE)</f>
        <v>#N/A</v>
      </c>
      <c r="S533" t="e">
        <f>VLOOKUP(O533,'MATRIZ 2026'!$G$2:$Q$667,3,FALSE)</f>
        <v>#N/A</v>
      </c>
      <c r="T533" t="e">
        <f>VLOOKUP(B533,'MATRIZ 2026'!$G$2:$Q$667,95,FALSE)</f>
        <v>#N/A</v>
      </c>
      <c r="U533">
        <f>VLOOKUP(B533,Hoja3!A532:B1194,2,FALSE)</f>
        <v>147018</v>
      </c>
      <c r="V533" t="e">
        <f>VLOOKUP(B533,'MATRIZ 2026'!$G$2:$Q$667,40,FALSE)</f>
        <v>#N/A</v>
      </c>
      <c r="W533" t="e">
        <f>VLOOKUP(S533,'MATRIZ 2026'!$G$2:$Q$667,3,FALSE)</f>
        <v>#N/A</v>
      </c>
      <c r="X533" t="e">
        <f>VLOOKUP(T533,'MATRIZ 2026'!$G$2:$Q$667,3,FALSE)</f>
        <v>#N/A</v>
      </c>
      <c r="Y533" t="e">
        <f>VLOOKUP(U533,'MATRIZ 2026'!$G$2:$Q$667,3,FALSE)</f>
        <v>#N/A</v>
      </c>
      <c r="Z533" t="e">
        <f>VLOOKUP(V533,'MATRIZ 2026'!$G$2:$Q$667,3,FALSE)</f>
        <v>#N/A</v>
      </c>
      <c r="AA533" t="e">
        <f>VLOOKUP(W533,'MATRIZ 2026'!$G$2:$Q$667,3,FALSE)</f>
        <v>#N/A</v>
      </c>
      <c r="AB533" t="e">
        <f>VLOOKUP(B533,'MATRIZ 2026'!$G$2:$Q$667,28,FALSE)</f>
        <v>#N/A</v>
      </c>
      <c r="AC533" t="e">
        <f>VLOOKUP(B533,'MATRIZ 2026'!$G$2:$Q$667,27,FALSE)</f>
        <v>#N/A</v>
      </c>
      <c r="AD533" t="e">
        <f>VLOOKUP(B533,'MATRIZ 2026'!$G$2:$Q$667,29,FALSE)</f>
        <v>#N/A</v>
      </c>
      <c r="AE533" t="e">
        <f>VLOOKUP(B533,'MATRIZ 2026'!$G$2:$Q$667,96,FALSE)</f>
        <v>#N/A</v>
      </c>
      <c r="AF533" t="e">
        <f>VLOOKUP(B533,'MATRIZ 2026'!$G$2:$Q$667,30,FALSE)</f>
        <v>#N/A</v>
      </c>
      <c r="AG533" t="str">
        <f>VLOOKUP(B533,'cuentas bancarias'!$A$2:$E$201,3,FALSE)</f>
        <v>DAVIVIENDA</v>
      </c>
      <c r="AH533" t="str">
        <f>VLOOKUP(B533,'cuentas bancarias'!$A$2:$E$201,4,FALSE)</f>
        <v>AHORROS</v>
      </c>
      <c r="AI533">
        <f>VLOOKUP(B533,'cuentas bancarias'!$A$2:$E$201,5,FALSE)</f>
        <v>550488402589110</v>
      </c>
      <c r="AJ533" t="e">
        <f>VLOOKUP(B533,'MATRIZ 2026'!$G$2:$Q$667,25,FALSE)</f>
        <v>#N/A</v>
      </c>
      <c r="AL533" t="e">
        <f>VLOOKUP(AH533,'MATRIZ 2026'!$G$2:$Q$667,3,FALSE)</f>
        <v>#N/A</v>
      </c>
      <c r="AM533" t="e">
        <f>VLOOKUP(AI533,'MATRIZ 2026'!$G$2:$Q$667,3,FALSE)</f>
        <v>#N/A</v>
      </c>
      <c r="AN533" t="e">
        <f>VLOOKUP(AJ533,'MATRIZ 2026'!$G$2:$Q$667,3,FALSE)</f>
        <v>#N/A</v>
      </c>
      <c r="AO533" t="e">
        <f>VLOOKUP(AK533,'MATRIZ 2026'!$G$2:$Q$667,3,FALSE)</f>
        <v>#N/A</v>
      </c>
      <c r="AP533" t="e">
        <f>VLOOKUP(AL533,'MATRIZ 2026'!$G$2:$Q$667,3,FALSE)</f>
        <v>#N/A</v>
      </c>
    </row>
    <row r="534" spans="2:42">
      <c r="B534" s="21" t="s">
        <v>6079</v>
      </c>
      <c r="C534" t="e">
        <v>#REF!</v>
      </c>
      <c r="D534" t="str">
        <f t="shared" si="11"/>
        <v>537-2026</v>
      </c>
      <c r="E534" t="e">
        <f>VLOOKUP(D534,'MATRIZ 2026'!$G$2:$Q$667,14,FALSE)</f>
        <v>#N/A</v>
      </c>
      <c r="F534" t="e">
        <f>VLOOKUP(B534,'MATRIZ 2026'!$G$2:$Q$667,3,FALSE)</f>
        <v>#N/A</v>
      </c>
      <c r="G534" t="e">
        <f>VLOOKUP(B534,'MATRIZ 2026'!$G$2:$Q$667,22,FALSE)</f>
        <v>#N/A</v>
      </c>
      <c r="I534" t="e">
        <f>VLOOKUP(B534,'MATRIZ 2026'!$G$2:$Q$667,84,FALSE)</f>
        <v>#N/A</v>
      </c>
      <c r="J534" t="e">
        <f>VLOOKUP(B534,'MATRIZ 2026'!$G$2:$Q$667,49,FALSE)</f>
        <v>#N/A</v>
      </c>
      <c r="K534" t="e">
        <f>VLOOKUP(B534,'MATRIZ 2026'!$G$2:$Q$667,50,FALSE)</f>
        <v>#N/A</v>
      </c>
      <c r="L534" s="48" t="e">
        <f>VLOOKUP(B534,'MATRIZ 2026'!$G$2:$Q$667,45,FALSE)</f>
        <v>#N/A</v>
      </c>
      <c r="M534" s="48" t="e">
        <f>VLOOKUP(B534,'MATRIZ 2026'!$G$2:$Q$667,46,FALSE)</f>
        <v>#N/A</v>
      </c>
      <c r="N534" t="e">
        <f>VLOOKUP(B534,'MATRIZ 2026'!$G$2:$Q$667,16,FALSE)</f>
        <v>#N/A</v>
      </c>
      <c r="O534" t="e">
        <f>VLOOKUP(B534,'MATRIZ 2026'!$G$2:$Q$667,93,FALSE)</f>
        <v>#N/A</v>
      </c>
      <c r="P534" t="e">
        <f>VLOOKUP(D534,'MATRIZ 2026'!$G$2:$Q$667,31,FALSE)</f>
        <v>#N/A</v>
      </c>
      <c r="Q534" t="e">
        <f>VLOOKUP(M534,'MATRIZ 2026'!$G$2:$Q$667,3,FALSE)</f>
        <v>#N/A</v>
      </c>
      <c r="R534" t="e">
        <f>VLOOKUP(B534,'MATRIZ 2026'!$G$2:$Q$667,32,FALSE)</f>
        <v>#N/A</v>
      </c>
      <c r="S534" t="e">
        <f>VLOOKUP(O534,'MATRIZ 2026'!$G$2:$Q$667,3,FALSE)</f>
        <v>#N/A</v>
      </c>
      <c r="T534" t="e">
        <f>VLOOKUP(B534,'MATRIZ 2026'!$G$2:$Q$667,95,FALSE)</f>
        <v>#N/A</v>
      </c>
      <c r="U534">
        <f>VLOOKUP(B534,Hoja3!A533:B1195,2,FALSE)</f>
        <v>145029</v>
      </c>
      <c r="V534" t="e">
        <f>VLOOKUP(B534,'MATRIZ 2026'!$G$2:$Q$667,40,FALSE)</f>
        <v>#N/A</v>
      </c>
      <c r="W534" t="e">
        <f>VLOOKUP(S534,'MATRIZ 2026'!$G$2:$Q$667,3,FALSE)</f>
        <v>#N/A</v>
      </c>
      <c r="X534" t="e">
        <f>VLOOKUP(T534,'MATRIZ 2026'!$G$2:$Q$667,3,FALSE)</f>
        <v>#N/A</v>
      </c>
      <c r="Y534" t="e">
        <f>VLOOKUP(U534,'MATRIZ 2026'!$G$2:$Q$667,3,FALSE)</f>
        <v>#N/A</v>
      </c>
      <c r="Z534" t="e">
        <f>VLOOKUP(V534,'MATRIZ 2026'!$G$2:$Q$667,3,FALSE)</f>
        <v>#N/A</v>
      </c>
      <c r="AA534" t="e">
        <f>VLOOKUP(W534,'MATRIZ 2026'!$G$2:$Q$667,3,FALSE)</f>
        <v>#N/A</v>
      </c>
      <c r="AB534" t="e">
        <f>VLOOKUP(B534,'MATRIZ 2026'!$G$2:$Q$667,28,FALSE)</f>
        <v>#N/A</v>
      </c>
      <c r="AC534" t="e">
        <f>VLOOKUP(B534,'MATRIZ 2026'!$G$2:$Q$667,27,FALSE)</f>
        <v>#N/A</v>
      </c>
      <c r="AD534" t="e">
        <f>VLOOKUP(B534,'MATRIZ 2026'!$G$2:$Q$667,29,FALSE)</f>
        <v>#N/A</v>
      </c>
      <c r="AE534" t="e">
        <f>VLOOKUP(B534,'MATRIZ 2026'!$G$2:$Q$667,96,FALSE)</f>
        <v>#N/A</v>
      </c>
      <c r="AF534" t="e">
        <f>VLOOKUP(B534,'MATRIZ 2026'!$G$2:$Q$667,30,FALSE)</f>
        <v>#N/A</v>
      </c>
      <c r="AG534" t="str">
        <f>VLOOKUP(B534,'cuentas bancarias'!$A$2:$E$201,3,FALSE)</f>
        <v>DAVIVIENDA</v>
      </c>
      <c r="AH534" t="str">
        <f>VLOOKUP(B534,'cuentas bancarias'!$A$2:$E$201,4,FALSE)</f>
        <v>AHORROS</v>
      </c>
      <c r="AI534">
        <f>VLOOKUP(B534,'cuentas bancarias'!$A$2:$E$201,5,FALSE)</f>
        <v>550488425887111</v>
      </c>
      <c r="AJ534" t="e">
        <f>VLOOKUP(B534,'MATRIZ 2026'!$G$2:$Q$667,25,FALSE)</f>
        <v>#N/A</v>
      </c>
      <c r="AL534" t="e">
        <f>VLOOKUP(AH534,'MATRIZ 2026'!$G$2:$Q$667,3,FALSE)</f>
        <v>#N/A</v>
      </c>
      <c r="AM534" t="e">
        <f>VLOOKUP(AI534,'MATRIZ 2026'!$G$2:$Q$667,3,FALSE)</f>
        <v>#N/A</v>
      </c>
      <c r="AN534" t="e">
        <f>VLOOKUP(AJ534,'MATRIZ 2026'!$G$2:$Q$667,3,FALSE)</f>
        <v>#N/A</v>
      </c>
      <c r="AO534" t="e">
        <f>VLOOKUP(AK534,'MATRIZ 2026'!$G$2:$Q$667,3,FALSE)</f>
        <v>#N/A</v>
      </c>
      <c r="AP534" t="e">
        <f>VLOOKUP(AL534,'MATRIZ 2026'!$G$2:$Q$667,3,FALSE)</f>
        <v>#N/A</v>
      </c>
    </row>
    <row r="535" spans="2:42">
      <c r="B535" s="19" t="s">
        <v>6087</v>
      </c>
      <c r="C535" t="e">
        <v>#REF!</v>
      </c>
      <c r="D535" t="str">
        <f t="shared" si="11"/>
        <v>538-2026</v>
      </c>
      <c r="E535" t="e">
        <f>VLOOKUP(D535,'MATRIZ 2026'!$G$2:$Q$667,14,FALSE)</f>
        <v>#N/A</v>
      </c>
      <c r="F535" t="e">
        <f>VLOOKUP(B535,'MATRIZ 2026'!$G$2:$Q$667,3,FALSE)</f>
        <v>#N/A</v>
      </c>
      <c r="G535" t="e">
        <f>VLOOKUP(B535,'MATRIZ 2026'!$G$2:$Q$667,22,FALSE)</f>
        <v>#N/A</v>
      </c>
      <c r="I535" t="e">
        <f>VLOOKUP(B535,'MATRIZ 2026'!$G$2:$Q$667,84,FALSE)</f>
        <v>#N/A</v>
      </c>
      <c r="J535" t="e">
        <f>VLOOKUP(B535,'MATRIZ 2026'!$G$2:$Q$667,49,FALSE)</f>
        <v>#N/A</v>
      </c>
      <c r="K535" t="e">
        <f>VLOOKUP(B535,'MATRIZ 2026'!$G$2:$Q$667,50,FALSE)</f>
        <v>#N/A</v>
      </c>
      <c r="L535" s="48" t="e">
        <f>VLOOKUP(B535,'MATRIZ 2026'!$G$2:$Q$667,45,FALSE)</f>
        <v>#N/A</v>
      </c>
      <c r="M535" s="48" t="e">
        <f>VLOOKUP(B535,'MATRIZ 2026'!$G$2:$Q$667,46,FALSE)</f>
        <v>#N/A</v>
      </c>
      <c r="N535" t="e">
        <f>VLOOKUP(B535,'MATRIZ 2026'!$G$2:$Q$667,16,FALSE)</f>
        <v>#N/A</v>
      </c>
      <c r="O535" t="e">
        <f>VLOOKUP(B535,'MATRIZ 2026'!$G$2:$Q$667,93,FALSE)</f>
        <v>#N/A</v>
      </c>
      <c r="P535" t="e">
        <f>VLOOKUP(D535,'MATRIZ 2026'!$G$2:$Q$667,31,FALSE)</f>
        <v>#N/A</v>
      </c>
      <c r="Q535" t="e">
        <f>VLOOKUP(M535,'MATRIZ 2026'!$G$2:$Q$667,3,FALSE)</f>
        <v>#N/A</v>
      </c>
      <c r="R535" t="e">
        <f>VLOOKUP(B535,'MATRIZ 2026'!$G$2:$Q$667,32,FALSE)</f>
        <v>#N/A</v>
      </c>
      <c r="S535" t="e">
        <f>VLOOKUP(O535,'MATRIZ 2026'!$G$2:$Q$667,3,FALSE)</f>
        <v>#N/A</v>
      </c>
      <c r="T535" t="e">
        <f>VLOOKUP(B535,'MATRIZ 2026'!$G$2:$Q$667,95,FALSE)</f>
        <v>#N/A</v>
      </c>
      <c r="U535">
        <f>VLOOKUP(B535,Hoja3!A534:B1196,2,FALSE)</f>
        <v>144898</v>
      </c>
      <c r="V535" t="e">
        <f>VLOOKUP(B535,'MATRIZ 2026'!$G$2:$Q$667,40,FALSE)</f>
        <v>#N/A</v>
      </c>
      <c r="W535" t="e">
        <f>VLOOKUP(S535,'MATRIZ 2026'!$G$2:$Q$667,3,FALSE)</f>
        <v>#N/A</v>
      </c>
      <c r="X535" t="e">
        <f>VLOOKUP(T535,'MATRIZ 2026'!$G$2:$Q$667,3,FALSE)</f>
        <v>#N/A</v>
      </c>
      <c r="Y535" t="e">
        <f>VLOOKUP(U535,'MATRIZ 2026'!$G$2:$Q$667,3,FALSE)</f>
        <v>#N/A</v>
      </c>
      <c r="Z535" t="e">
        <f>VLOOKUP(V535,'MATRIZ 2026'!$G$2:$Q$667,3,FALSE)</f>
        <v>#N/A</v>
      </c>
      <c r="AA535" t="e">
        <f>VLOOKUP(W535,'MATRIZ 2026'!$G$2:$Q$667,3,FALSE)</f>
        <v>#N/A</v>
      </c>
      <c r="AB535" t="e">
        <f>VLOOKUP(B535,'MATRIZ 2026'!$G$2:$Q$667,28,FALSE)</f>
        <v>#N/A</v>
      </c>
      <c r="AC535" t="e">
        <f>VLOOKUP(B535,'MATRIZ 2026'!$G$2:$Q$667,27,FALSE)</f>
        <v>#N/A</v>
      </c>
      <c r="AD535" t="e">
        <f>VLOOKUP(B535,'MATRIZ 2026'!$G$2:$Q$667,29,FALSE)</f>
        <v>#N/A</v>
      </c>
      <c r="AE535" t="e">
        <f>VLOOKUP(B535,'MATRIZ 2026'!$G$2:$Q$667,96,FALSE)</f>
        <v>#N/A</v>
      </c>
      <c r="AF535" t="e">
        <f>VLOOKUP(B535,'MATRIZ 2026'!$G$2:$Q$667,30,FALSE)</f>
        <v>#N/A</v>
      </c>
      <c r="AG535" t="str">
        <f>VLOOKUP(B535,'cuentas bancarias'!$A$2:$E$201,3,FALSE)</f>
        <v>BANCOLOMBIA</v>
      </c>
      <c r="AH535" t="str">
        <f>VLOOKUP(B535,'cuentas bancarias'!$A$2:$E$201,4,FALSE)</f>
        <v>AHORROS</v>
      </c>
      <c r="AI535">
        <f>VLOOKUP(B535,'cuentas bancarias'!$A$2:$E$201,5,FALSE)</f>
        <v>22500015938</v>
      </c>
      <c r="AJ535" t="e">
        <f>VLOOKUP(B535,'MATRIZ 2026'!$G$2:$Q$667,25,FALSE)</f>
        <v>#N/A</v>
      </c>
      <c r="AL535" t="e">
        <f>VLOOKUP(AH535,'MATRIZ 2026'!$G$2:$Q$667,3,FALSE)</f>
        <v>#N/A</v>
      </c>
      <c r="AM535" t="e">
        <f>VLOOKUP(AI535,'MATRIZ 2026'!$G$2:$Q$667,3,FALSE)</f>
        <v>#N/A</v>
      </c>
      <c r="AN535" t="e">
        <f>VLOOKUP(AJ535,'MATRIZ 2026'!$G$2:$Q$667,3,FALSE)</f>
        <v>#N/A</v>
      </c>
      <c r="AO535" t="e">
        <f>VLOOKUP(AK535,'MATRIZ 2026'!$G$2:$Q$667,3,FALSE)</f>
        <v>#N/A</v>
      </c>
      <c r="AP535" t="e">
        <f>VLOOKUP(AL535,'MATRIZ 2026'!$G$2:$Q$667,3,FALSE)</f>
        <v>#N/A</v>
      </c>
    </row>
    <row r="536" spans="2:42">
      <c r="B536" s="21" t="s">
        <v>6095</v>
      </c>
      <c r="C536" t="e">
        <v>#REF!</v>
      </c>
      <c r="D536" t="str">
        <f t="shared" si="11"/>
        <v>539-2026</v>
      </c>
      <c r="E536" t="e">
        <f>VLOOKUP(D536,'MATRIZ 2026'!$G$2:$Q$667,14,FALSE)</f>
        <v>#N/A</v>
      </c>
      <c r="F536" t="e">
        <f>VLOOKUP(B536,'MATRIZ 2026'!$G$2:$Q$667,3,FALSE)</f>
        <v>#N/A</v>
      </c>
      <c r="G536" t="e">
        <f>VLOOKUP(B536,'MATRIZ 2026'!$G$2:$Q$667,22,FALSE)</f>
        <v>#N/A</v>
      </c>
      <c r="I536" t="e">
        <f>VLOOKUP(B536,'MATRIZ 2026'!$G$2:$Q$667,84,FALSE)</f>
        <v>#N/A</v>
      </c>
      <c r="J536" t="e">
        <f>VLOOKUP(B536,'MATRIZ 2026'!$G$2:$Q$667,49,FALSE)</f>
        <v>#N/A</v>
      </c>
      <c r="K536" t="e">
        <f>VLOOKUP(B536,'MATRIZ 2026'!$G$2:$Q$667,50,FALSE)</f>
        <v>#N/A</v>
      </c>
      <c r="L536" s="48" t="e">
        <f>VLOOKUP(B536,'MATRIZ 2026'!$G$2:$Q$667,45,FALSE)</f>
        <v>#N/A</v>
      </c>
      <c r="M536" s="48" t="e">
        <f>VLOOKUP(B536,'MATRIZ 2026'!$G$2:$Q$667,46,FALSE)</f>
        <v>#N/A</v>
      </c>
      <c r="N536" t="e">
        <f>VLOOKUP(B536,'MATRIZ 2026'!$G$2:$Q$667,16,FALSE)</f>
        <v>#N/A</v>
      </c>
      <c r="O536" t="e">
        <f>VLOOKUP(B536,'MATRIZ 2026'!$G$2:$Q$667,93,FALSE)</f>
        <v>#N/A</v>
      </c>
      <c r="P536" t="e">
        <f>VLOOKUP(D536,'MATRIZ 2026'!$G$2:$Q$667,31,FALSE)</f>
        <v>#N/A</v>
      </c>
      <c r="Q536" t="e">
        <f>VLOOKUP(M536,'MATRIZ 2026'!$G$2:$Q$667,3,FALSE)</f>
        <v>#N/A</v>
      </c>
      <c r="R536" t="e">
        <f>VLOOKUP(B536,'MATRIZ 2026'!$G$2:$Q$667,32,FALSE)</f>
        <v>#N/A</v>
      </c>
      <c r="S536" t="e">
        <f>VLOOKUP(O536,'MATRIZ 2026'!$G$2:$Q$667,3,FALSE)</f>
        <v>#N/A</v>
      </c>
      <c r="T536" t="e">
        <f>VLOOKUP(B536,'MATRIZ 2026'!$G$2:$Q$667,95,FALSE)</f>
        <v>#N/A</v>
      </c>
      <c r="U536">
        <f>VLOOKUP(B536,Hoja3!A535:B1197,2,FALSE)</f>
        <v>146572</v>
      </c>
      <c r="V536" t="e">
        <f>VLOOKUP(B536,'MATRIZ 2026'!$G$2:$Q$667,40,FALSE)</f>
        <v>#N/A</v>
      </c>
      <c r="W536" t="e">
        <f>VLOOKUP(S536,'MATRIZ 2026'!$G$2:$Q$667,3,FALSE)</f>
        <v>#N/A</v>
      </c>
      <c r="X536" t="e">
        <f>VLOOKUP(T536,'MATRIZ 2026'!$G$2:$Q$667,3,FALSE)</f>
        <v>#N/A</v>
      </c>
      <c r="Y536" t="e">
        <f>VLOOKUP(U536,'MATRIZ 2026'!$G$2:$Q$667,3,FALSE)</f>
        <v>#N/A</v>
      </c>
      <c r="Z536" t="e">
        <f>VLOOKUP(V536,'MATRIZ 2026'!$G$2:$Q$667,3,FALSE)</f>
        <v>#N/A</v>
      </c>
      <c r="AA536" t="e">
        <f>VLOOKUP(W536,'MATRIZ 2026'!$G$2:$Q$667,3,FALSE)</f>
        <v>#N/A</v>
      </c>
      <c r="AB536" t="e">
        <f>VLOOKUP(B536,'MATRIZ 2026'!$G$2:$Q$667,28,FALSE)</f>
        <v>#N/A</v>
      </c>
      <c r="AC536" t="e">
        <f>VLOOKUP(B536,'MATRIZ 2026'!$G$2:$Q$667,27,FALSE)</f>
        <v>#N/A</v>
      </c>
      <c r="AD536" t="e">
        <f>VLOOKUP(B536,'MATRIZ 2026'!$G$2:$Q$667,29,FALSE)</f>
        <v>#N/A</v>
      </c>
      <c r="AE536" t="e">
        <f>VLOOKUP(B536,'MATRIZ 2026'!$G$2:$Q$667,96,FALSE)</f>
        <v>#N/A</v>
      </c>
      <c r="AF536" t="e">
        <f>VLOOKUP(B536,'MATRIZ 2026'!$G$2:$Q$667,30,FALSE)</f>
        <v>#N/A</v>
      </c>
      <c r="AG536" t="str">
        <f>VLOOKUP(B536,'cuentas bancarias'!$A$2:$E$201,3,FALSE)</f>
        <v>BANCOLOMBIA</v>
      </c>
      <c r="AH536" t="str">
        <f>VLOOKUP(B536,'cuentas bancarias'!$A$2:$E$201,4,FALSE)</f>
        <v>AHORROS</v>
      </c>
      <c r="AI536">
        <f>VLOOKUP(B536,'cuentas bancarias'!$A$2:$E$201,5,FALSE)</f>
        <v>54796898804</v>
      </c>
      <c r="AJ536" t="e">
        <f>VLOOKUP(B536,'MATRIZ 2026'!$G$2:$Q$667,25,FALSE)</f>
        <v>#N/A</v>
      </c>
      <c r="AL536" t="e">
        <f>VLOOKUP(AH536,'MATRIZ 2026'!$G$2:$Q$667,3,FALSE)</f>
        <v>#N/A</v>
      </c>
      <c r="AM536" t="e">
        <f>VLOOKUP(AI536,'MATRIZ 2026'!$G$2:$Q$667,3,FALSE)</f>
        <v>#N/A</v>
      </c>
      <c r="AN536" t="e">
        <f>VLOOKUP(AJ536,'MATRIZ 2026'!$G$2:$Q$667,3,FALSE)</f>
        <v>#N/A</v>
      </c>
      <c r="AO536" t="e">
        <f>VLOOKUP(AK536,'MATRIZ 2026'!$G$2:$Q$667,3,FALSE)</f>
        <v>#N/A</v>
      </c>
      <c r="AP536" t="e">
        <f>VLOOKUP(AL536,'MATRIZ 2026'!$G$2:$Q$667,3,FALSE)</f>
        <v>#N/A</v>
      </c>
    </row>
    <row r="537" spans="2:42">
      <c r="B537" s="19" t="s">
        <v>6104</v>
      </c>
      <c r="C537" t="e">
        <v>#REF!</v>
      </c>
      <c r="D537" t="str">
        <f t="shared" si="11"/>
        <v>540-2026</v>
      </c>
      <c r="E537" t="e">
        <f>VLOOKUP(D537,'MATRIZ 2026'!$G$2:$Q$667,14,FALSE)</f>
        <v>#N/A</v>
      </c>
      <c r="F537" t="e">
        <f>VLOOKUP(B537,'MATRIZ 2026'!$G$2:$Q$667,3,FALSE)</f>
        <v>#N/A</v>
      </c>
      <c r="G537" t="e">
        <f>VLOOKUP(B537,'MATRIZ 2026'!$G$2:$Q$667,22,FALSE)</f>
        <v>#N/A</v>
      </c>
      <c r="I537" t="e">
        <f>VLOOKUP(B537,'MATRIZ 2026'!$G$2:$Q$667,84,FALSE)</f>
        <v>#N/A</v>
      </c>
      <c r="J537" t="e">
        <f>VLOOKUP(B537,'MATRIZ 2026'!$G$2:$Q$667,49,FALSE)</f>
        <v>#N/A</v>
      </c>
      <c r="K537" t="e">
        <f>VLOOKUP(B537,'MATRIZ 2026'!$G$2:$Q$667,50,FALSE)</f>
        <v>#N/A</v>
      </c>
      <c r="L537" s="48" t="e">
        <f>VLOOKUP(B537,'MATRIZ 2026'!$G$2:$Q$667,45,FALSE)</f>
        <v>#N/A</v>
      </c>
      <c r="M537" s="48" t="e">
        <f>VLOOKUP(B537,'MATRIZ 2026'!$G$2:$Q$667,46,FALSE)</f>
        <v>#N/A</v>
      </c>
      <c r="N537" t="e">
        <f>VLOOKUP(B537,'MATRIZ 2026'!$G$2:$Q$667,16,FALSE)</f>
        <v>#N/A</v>
      </c>
      <c r="O537" t="e">
        <f>VLOOKUP(B537,'MATRIZ 2026'!$G$2:$Q$667,93,FALSE)</f>
        <v>#N/A</v>
      </c>
      <c r="P537" t="e">
        <f>VLOOKUP(D537,'MATRIZ 2026'!$G$2:$Q$667,31,FALSE)</f>
        <v>#N/A</v>
      </c>
      <c r="Q537" t="e">
        <f>VLOOKUP(M537,'MATRIZ 2026'!$G$2:$Q$667,3,FALSE)</f>
        <v>#N/A</v>
      </c>
      <c r="R537" t="e">
        <f>VLOOKUP(B537,'MATRIZ 2026'!$G$2:$Q$667,32,FALSE)</f>
        <v>#N/A</v>
      </c>
      <c r="S537" t="e">
        <f>VLOOKUP(O537,'MATRIZ 2026'!$G$2:$Q$667,3,FALSE)</f>
        <v>#N/A</v>
      </c>
      <c r="T537" t="e">
        <f>VLOOKUP(B537,'MATRIZ 2026'!$G$2:$Q$667,95,FALSE)</f>
        <v>#N/A</v>
      </c>
      <c r="U537">
        <f>VLOOKUP(B537,Hoja3!A536:B1198,2,FALSE)</f>
        <v>146572</v>
      </c>
      <c r="V537" t="e">
        <f>VLOOKUP(B537,'MATRIZ 2026'!$G$2:$Q$667,40,FALSE)</f>
        <v>#N/A</v>
      </c>
      <c r="W537" t="e">
        <f>VLOOKUP(S537,'MATRIZ 2026'!$G$2:$Q$667,3,FALSE)</f>
        <v>#N/A</v>
      </c>
      <c r="X537" t="e">
        <f>VLOOKUP(T537,'MATRIZ 2026'!$G$2:$Q$667,3,FALSE)</f>
        <v>#N/A</v>
      </c>
      <c r="Y537" t="e">
        <f>VLOOKUP(U537,'MATRIZ 2026'!$G$2:$Q$667,3,FALSE)</f>
        <v>#N/A</v>
      </c>
      <c r="Z537" t="e">
        <f>VLOOKUP(V537,'MATRIZ 2026'!$G$2:$Q$667,3,FALSE)</f>
        <v>#N/A</v>
      </c>
      <c r="AA537" t="e">
        <f>VLOOKUP(W537,'MATRIZ 2026'!$G$2:$Q$667,3,FALSE)</f>
        <v>#N/A</v>
      </c>
      <c r="AB537" t="e">
        <f>VLOOKUP(B537,'MATRIZ 2026'!$G$2:$Q$667,28,FALSE)</f>
        <v>#N/A</v>
      </c>
      <c r="AC537" t="e">
        <f>VLOOKUP(B537,'MATRIZ 2026'!$G$2:$Q$667,27,FALSE)</f>
        <v>#N/A</v>
      </c>
      <c r="AD537" t="e">
        <f>VLOOKUP(B537,'MATRIZ 2026'!$G$2:$Q$667,29,FALSE)</f>
        <v>#N/A</v>
      </c>
      <c r="AE537" t="e">
        <f>VLOOKUP(B537,'MATRIZ 2026'!$G$2:$Q$667,96,FALSE)</f>
        <v>#N/A</v>
      </c>
      <c r="AF537" t="e">
        <f>VLOOKUP(B537,'MATRIZ 2026'!$G$2:$Q$667,30,FALSE)</f>
        <v>#N/A</v>
      </c>
      <c r="AG537" t="str">
        <f>VLOOKUP(B537,'cuentas bancarias'!$A$2:$E$201,3,FALSE)</f>
        <v>BANCOLOMBIA</v>
      </c>
      <c r="AH537" t="str">
        <f>VLOOKUP(B537,'cuentas bancarias'!$A$2:$E$201,4,FALSE)</f>
        <v>AHORROS</v>
      </c>
      <c r="AI537">
        <f>VLOOKUP(B537,'cuentas bancarias'!$A$2:$E$201,5,FALSE)</f>
        <v>94471456424</v>
      </c>
      <c r="AJ537" t="e">
        <f>VLOOKUP(B537,'MATRIZ 2026'!$G$2:$Q$667,25,FALSE)</f>
        <v>#N/A</v>
      </c>
      <c r="AL537" t="e">
        <f>VLOOKUP(AH537,'MATRIZ 2026'!$G$2:$Q$667,3,FALSE)</f>
        <v>#N/A</v>
      </c>
      <c r="AM537" t="e">
        <f>VLOOKUP(AI537,'MATRIZ 2026'!$G$2:$Q$667,3,FALSE)</f>
        <v>#N/A</v>
      </c>
      <c r="AN537" t="e">
        <f>VLOOKUP(AJ537,'MATRIZ 2026'!$G$2:$Q$667,3,FALSE)</f>
        <v>#N/A</v>
      </c>
      <c r="AO537" t="e">
        <f>VLOOKUP(AK537,'MATRIZ 2026'!$G$2:$Q$667,3,FALSE)</f>
        <v>#N/A</v>
      </c>
      <c r="AP537" t="e">
        <f>VLOOKUP(AL537,'MATRIZ 2026'!$G$2:$Q$667,3,FALSE)</f>
        <v>#N/A</v>
      </c>
    </row>
    <row r="538" spans="2:42">
      <c r="B538" s="21" t="s">
        <v>6112</v>
      </c>
      <c r="C538" t="e">
        <v>#REF!</v>
      </c>
      <c r="D538" t="str">
        <f t="shared" si="11"/>
        <v>541-2026</v>
      </c>
      <c r="E538" t="e">
        <f>VLOOKUP(D538,'MATRIZ 2026'!$G$2:$Q$667,14,FALSE)</f>
        <v>#N/A</v>
      </c>
      <c r="F538" t="e">
        <f>VLOOKUP(B538,'MATRIZ 2026'!$G$2:$Q$667,3,FALSE)</f>
        <v>#N/A</v>
      </c>
      <c r="G538" t="e">
        <f>VLOOKUP(B538,'MATRIZ 2026'!$G$2:$Q$667,22,FALSE)</f>
        <v>#N/A</v>
      </c>
      <c r="I538" t="e">
        <f>VLOOKUP(B538,'MATRIZ 2026'!$G$2:$Q$667,84,FALSE)</f>
        <v>#N/A</v>
      </c>
      <c r="J538" t="e">
        <f>VLOOKUP(B538,'MATRIZ 2026'!$G$2:$Q$667,49,FALSE)</f>
        <v>#N/A</v>
      </c>
      <c r="K538" t="e">
        <f>VLOOKUP(B538,'MATRIZ 2026'!$G$2:$Q$667,50,FALSE)</f>
        <v>#N/A</v>
      </c>
      <c r="L538" s="48" t="e">
        <f>VLOOKUP(B538,'MATRIZ 2026'!$G$2:$Q$667,45,FALSE)</f>
        <v>#N/A</v>
      </c>
      <c r="M538" s="48" t="e">
        <f>VLOOKUP(B538,'MATRIZ 2026'!$G$2:$Q$667,46,FALSE)</f>
        <v>#N/A</v>
      </c>
      <c r="N538" t="e">
        <f>VLOOKUP(B538,'MATRIZ 2026'!$G$2:$Q$667,16,FALSE)</f>
        <v>#N/A</v>
      </c>
      <c r="O538" t="e">
        <f>VLOOKUP(B538,'MATRIZ 2026'!$G$2:$Q$667,93,FALSE)</f>
        <v>#N/A</v>
      </c>
      <c r="P538" t="e">
        <f>VLOOKUP(D538,'MATRIZ 2026'!$G$2:$Q$667,31,FALSE)</f>
        <v>#N/A</v>
      </c>
      <c r="Q538" t="e">
        <f>VLOOKUP(M538,'MATRIZ 2026'!$G$2:$Q$667,3,FALSE)</f>
        <v>#N/A</v>
      </c>
      <c r="R538" t="e">
        <f>VLOOKUP(B538,'MATRIZ 2026'!$G$2:$Q$667,32,FALSE)</f>
        <v>#N/A</v>
      </c>
      <c r="S538" t="e">
        <f>VLOOKUP(O538,'MATRIZ 2026'!$G$2:$Q$667,3,FALSE)</f>
        <v>#N/A</v>
      </c>
      <c r="T538" t="e">
        <f>VLOOKUP(B538,'MATRIZ 2026'!$G$2:$Q$667,95,FALSE)</f>
        <v>#N/A</v>
      </c>
      <c r="U538">
        <f>VLOOKUP(B538,Hoja3!A537:B1199,2,FALSE)</f>
        <v>146572</v>
      </c>
      <c r="V538" t="e">
        <f>VLOOKUP(B538,'MATRIZ 2026'!$G$2:$Q$667,40,FALSE)</f>
        <v>#N/A</v>
      </c>
      <c r="W538" t="e">
        <f>VLOOKUP(S538,'MATRIZ 2026'!$G$2:$Q$667,3,FALSE)</f>
        <v>#N/A</v>
      </c>
      <c r="X538" t="e">
        <f>VLOOKUP(T538,'MATRIZ 2026'!$G$2:$Q$667,3,FALSE)</f>
        <v>#N/A</v>
      </c>
      <c r="Y538" t="e">
        <f>VLOOKUP(U538,'MATRIZ 2026'!$G$2:$Q$667,3,FALSE)</f>
        <v>#N/A</v>
      </c>
      <c r="Z538" t="e">
        <f>VLOOKUP(V538,'MATRIZ 2026'!$G$2:$Q$667,3,FALSE)</f>
        <v>#N/A</v>
      </c>
      <c r="AA538" t="e">
        <f>VLOOKUP(W538,'MATRIZ 2026'!$G$2:$Q$667,3,FALSE)</f>
        <v>#N/A</v>
      </c>
      <c r="AB538" t="e">
        <f>VLOOKUP(B538,'MATRIZ 2026'!$G$2:$Q$667,28,FALSE)</f>
        <v>#N/A</v>
      </c>
      <c r="AC538" t="e">
        <f>VLOOKUP(B538,'MATRIZ 2026'!$G$2:$Q$667,27,FALSE)</f>
        <v>#N/A</v>
      </c>
      <c r="AD538" t="e">
        <f>VLOOKUP(B538,'MATRIZ 2026'!$G$2:$Q$667,29,FALSE)</f>
        <v>#N/A</v>
      </c>
      <c r="AE538" t="e">
        <f>VLOOKUP(B538,'MATRIZ 2026'!$G$2:$Q$667,96,FALSE)</f>
        <v>#N/A</v>
      </c>
      <c r="AF538" t="e">
        <f>VLOOKUP(B538,'MATRIZ 2026'!$G$2:$Q$667,30,FALSE)</f>
        <v>#N/A</v>
      </c>
      <c r="AG538" t="str">
        <f>VLOOKUP(B538,'cuentas bancarias'!$A$2:$E$201,3,FALSE)</f>
        <v>BANCOLOMBIA</v>
      </c>
      <c r="AH538" t="str">
        <f>VLOOKUP(B538,'cuentas bancarias'!$A$2:$E$201,4,FALSE)</f>
        <v>AHORROS</v>
      </c>
      <c r="AI538">
        <f>VLOOKUP(B538,'cuentas bancarias'!$A$2:$E$201,5,FALSE)</f>
        <v>19817975057</v>
      </c>
      <c r="AJ538" t="e">
        <f>VLOOKUP(B538,'MATRIZ 2026'!$G$2:$Q$667,25,FALSE)</f>
        <v>#N/A</v>
      </c>
      <c r="AL538" t="e">
        <f>VLOOKUP(AH538,'MATRIZ 2026'!$G$2:$Q$667,3,FALSE)</f>
        <v>#N/A</v>
      </c>
      <c r="AM538" t="e">
        <f>VLOOKUP(AI538,'MATRIZ 2026'!$G$2:$Q$667,3,FALSE)</f>
        <v>#N/A</v>
      </c>
      <c r="AN538" t="e">
        <f>VLOOKUP(AJ538,'MATRIZ 2026'!$G$2:$Q$667,3,FALSE)</f>
        <v>#N/A</v>
      </c>
      <c r="AO538" t="e">
        <f>VLOOKUP(AK538,'MATRIZ 2026'!$G$2:$Q$667,3,FALSE)</f>
        <v>#N/A</v>
      </c>
      <c r="AP538" t="e">
        <f>VLOOKUP(AL538,'MATRIZ 2026'!$G$2:$Q$667,3,FALSE)</f>
        <v>#N/A</v>
      </c>
    </row>
    <row r="539" spans="2:42">
      <c r="B539" s="19" t="s">
        <v>6120</v>
      </c>
      <c r="C539" t="e">
        <v>#REF!</v>
      </c>
      <c r="D539" t="str">
        <f t="shared" si="11"/>
        <v>542-2026</v>
      </c>
      <c r="E539" t="e">
        <f>VLOOKUP(D539,'MATRIZ 2026'!$G$2:$Q$667,14,FALSE)</f>
        <v>#N/A</v>
      </c>
      <c r="F539" t="e">
        <f>VLOOKUP(B539,'MATRIZ 2026'!$G$2:$Q$667,3,FALSE)</f>
        <v>#N/A</v>
      </c>
      <c r="G539" t="e">
        <f>VLOOKUP(B539,'MATRIZ 2026'!$G$2:$Q$667,22,FALSE)</f>
        <v>#N/A</v>
      </c>
      <c r="I539" t="e">
        <f>VLOOKUP(B539,'MATRIZ 2026'!$G$2:$Q$667,84,FALSE)</f>
        <v>#N/A</v>
      </c>
      <c r="J539" t="e">
        <f>VLOOKUP(B539,'MATRIZ 2026'!$G$2:$Q$667,49,FALSE)</f>
        <v>#N/A</v>
      </c>
      <c r="K539" t="e">
        <f>VLOOKUP(B539,'MATRIZ 2026'!$G$2:$Q$667,50,FALSE)</f>
        <v>#N/A</v>
      </c>
      <c r="L539" s="48" t="e">
        <f>VLOOKUP(B539,'MATRIZ 2026'!$G$2:$Q$667,45,FALSE)</f>
        <v>#N/A</v>
      </c>
      <c r="M539" s="48" t="e">
        <f>VLOOKUP(B539,'MATRIZ 2026'!$G$2:$Q$667,46,FALSE)</f>
        <v>#N/A</v>
      </c>
      <c r="N539" t="e">
        <f>VLOOKUP(B539,'MATRIZ 2026'!$G$2:$Q$667,16,FALSE)</f>
        <v>#N/A</v>
      </c>
      <c r="O539" t="e">
        <f>VLOOKUP(B539,'MATRIZ 2026'!$G$2:$Q$667,93,FALSE)</f>
        <v>#N/A</v>
      </c>
      <c r="P539" t="e">
        <f>VLOOKUP(D539,'MATRIZ 2026'!$G$2:$Q$667,31,FALSE)</f>
        <v>#N/A</v>
      </c>
      <c r="Q539" t="e">
        <f>VLOOKUP(M539,'MATRIZ 2026'!$G$2:$Q$667,3,FALSE)</f>
        <v>#N/A</v>
      </c>
      <c r="R539" t="e">
        <f>VLOOKUP(B539,'MATRIZ 2026'!$G$2:$Q$667,32,FALSE)</f>
        <v>#N/A</v>
      </c>
      <c r="S539" t="e">
        <f>VLOOKUP(O539,'MATRIZ 2026'!$G$2:$Q$667,3,FALSE)</f>
        <v>#N/A</v>
      </c>
      <c r="T539" t="e">
        <f>VLOOKUP(B539,'MATRIZ 2026'!$G$2:$Q$667,95,FALSE)</f>
        <v>#N/A</v>
      </c>
      <c r="U539">
        <f>VLOOKUP(B539,Hoja3!A538:B1200,2,FALSE)</f>
        <v>145534</v>
      </c>
      <c r="V539" t="e">
        <f>VLOOKUP(B539,'MATRIZ 2026'!$G$2:$Q$667,40,FALSE)</f>
        <v>#N/A</v>
      </c>
      <c r="W539" t="e">
        <f>VLOOKUP(S539,'MATRIZ 2026'!$G$2:$Q$667,3,FALSE)</f>
        <v>#N/A</v>
      </c>
      <c r="X539" t="e">
        <f>VLOOKUP(T539,'MATRIZ 2026'!$G$2:$Q$667,3,FALSE)</f>
        <v>#N/A</v>
      </c>
      <c r="Y539" t="e">
        <f>VLOOKUP(U539,'MATRIZ 2026'!$G$2:$Q$667,3,FALSE)</f>
        <v>#N/A</v>
      </c>
      <c r="Z539" t="e">
        <f>VLOOKUP(V539,'MATRIZ 2026'!$G$2:$Q$667,3,FALSE)</f>
        <v>#N/A</v>
      </c>
      <c r="AA539" t="e">
        <f>VLOOKUP(W539,'MATRIZ 2026'!$G$2:$Q$667,3,FALSE)</f>
        <v>#N/A</v>
      </c>
      <c r="AB539" t="e">
        <f>VLOOKUP(B539,'MATRIZ 2026'!$G$2:$Q$667,28,FALSE)</f>
        <v>#N/A</v>
      </c>
      <c r="AC539" t="e">
        <f>VLOOKUP(B539,'MATRIZ 2026'!$G$2:$Q$667,27,FALSE)</f>
        <v>#N/A</v>
      </c>
      <c r="AD539" t="e">
        <f>VLOOKUP(B539,'MATRIZ 2026'!$G$2:$Q$667,29,FALSE)</f>
        <v>#N/A</v>
      </c>
      <c r="AE539" t="e">
        <f>VLOOKUP(B539,'MATRIZ 2026'!$G$2:$Q$667,96,FALSE)</f>
        <v>#N/A</v>
      </c>
      <c r="AF539" t="e">
        <f>VLOOKUP(B539,'MATRIZ 2026'!$G$2:$Q$667,30,FALSE)</f>
        <v>#N/A</v>
      </c>
      <c r="AG539" t="str">
        <f>VLOOKUP(B539,'cuentas bancarias'!$A$2:$E$201,3,FALSE)</f>
        <v>BANCOLOMBIA</v>
      </c>
      <c r="AH539" t="str">
        <f>VLOOKUP(B539,'cuentas bancarias'!$A$2:$E$201,4,FALSE)</f>
        <v>AHORROS</v>
      </c>
      <c r="AI539">
        <f>VLOOKUP(B539,'cuentas bancarias'!$A$2:$E$201,5,FALSE)</f>
        <v>18022636053</v>
      </c>
      <c r="AJ539" t="e">
        <f>VLOOKUP(B539,'MATRIZ 2026'!$G$2:$Q$667,25,FALSE)</f>
        <v>#N/A</v>
      </c>
      <c r="AL539" t="e">
        <f>VLOOKUP(AH539,'MATRIZ 2026'!$G$2:$Q$667,3,FALSE)</f>
        <v>#N/A</v>
      </c>
      <c r="AM539" t="e">
        <f>VLOOKUP(AI539,'MATRIZ 2026'!$G$2:$Q$667,3,FALSE)</f>
        <v>#N/A</v>
      </c>
      <c r="AN539" t="e">
        <f>VLOOKUP(AJ539,'MATRIZ 2026'!$G$2:$Q$667,3,FALSE)</f>
        <v>#N/A</v>
      </c>
      <c r="AO539" t="e">
        <f>VLOOKUP(AK539,'MATRIZ 2026'!$G$2:$Q$667,3,FALSE)</f>
        <v>#N/A</v>
      </c>
      <c r="AP539" t="e">
        <f>VLOOKUP(AL539,'MATRIZ 2026'!$G$2:$Q$667,3,FALSE)</f>
        <v>#N/A</v>
      </c>
    </row>
    <row r="540" spans="2:42">
      <c r="B540" s="21" t="s">
        <v>6130</v>
      </c>
      <c r="C540" t="e">
        <v>#REF!</v>
      </c>
      <c r="D540" t="str">
        <f t="shared" si="11"/>
        <v>543-2026</v>
      </c>
      <c r="E540" t="e">
        <f>VLOOKUP(D540,'MATRIZ 2026'!$G$2:$Q$667,14,FALSE)</f>
        <v>#N/A</v>
      </c>
      <c r="F540" t="e">
        <f>VLOOKUP(B540,'MATRIZ 2026'!$G$2:$Q$667,3,FALSE)</f>
        <v>#N/A</v>
      </c>
      <c r="G540" t="e">
        <f>VLOOKUP(B540,'MATRIZ 2026'!$G$2:$Q$667,22,FALSE)</f>
        <v>#N/A</v>
      </c>
      <c r="I540" t="e">
        <f>VLOOKUP(B540,'MATRIZ 2026'!$G$2:$Q$667,84,FALSE)</f>
        <v>#N/A</v>
      </c>
      <c r="J540" t="e">
        <f>VLOOKUP(B540,'MATRIZ 2026'!$G$2:$Q$667,49,FALSE)</f>
        <v>#N/A</v>
      </c>
      <c r="K540" t="e">
        <f>VLOOKUP(B540,'MATRIZ 2026'!$G$2:$Q$667,50,FALSE)</f>
        <v>#N/A</v>
      </c>
      <c r="L540" s="48" t="e">
        <f>VLOOKUP(B540,'MATRIZ 2026'!$G$2:$Q$667,45,FALSE)</f>
        <v>#N/A</v>
      </c>
      <c r="M540" s="48" t="e">
        <f>VLOOKUP(B540,'MATRIZ 2026'!$G$2:$Q$667,46,FALSE)</f>
        <v>#N/A</v>
      </c>
      <c r="N540" t="e">
        <f>VLOOKUP(B540,'MATRIZ 2026'!$G$2:$Q$667,16,FALSE)</f>
        <v>#N/A</v>
      </c>
      <c r="O540" t="e">
        <f>VLOOKUP(B540,'MATRIZ 2026'!$G$2:$Q$667,93,FALSE)</f>
        <v>#N/A</v>
      </c>
      <c r="P540" t="e">
        <f>VLOOKUP(D540,'MATRIZ 2026'!$G$2:$Q$667,31,FALSE)</f>
        <v>#N/A</v>
      </c>
      <c r="Q540" t="e">
        <f>VLOOKUP(M540,'MATRIZ 2026'!$G$2:$Q$667,3,FALSE)</f>
        <v>#N/A</v>
      </c>
      <c r="R540" t="e">
        <f>VLOOKUP(B540,'MATRIZ 2026'!$G$2:$Q$667,32,FALSE)</f>
        <v>#N/A</v>
      </c>
      <c r="S540" t="e">
        <f>VLOOKUP(O540,'MATRIZ 2026'!$G$2:$Q$667,3,FALSE)</f>
        <v>#N/A</v>
      </c>
      <c r="T540" t="e">
        <f>VLOOKUP(B540,'MATRIZ 2026'!$G$2:$Q$667,95,FALSE)</f>
        <v>#N/A</v>
      </c>
      <c r="U540">
        <f>VLOOKUP(B540,Hoja3!A539:B1201,2,FALSE)</f>
        <v>147040</v>
      </c>
      <c r="V540" t="e">
        <f>VLOOKUP(B540,'MATRIZ 2026'!$G$2:$Q$667,40,FALSE)</f>
        <v>#N/A</v>
      </c>
      <c r="W540" t="e">
        <f>VLOOKUP(S540,'MATRIZ 2026'!$G$2:$Q$667,3,FALSE)</f>
        <v>#N/A</v>
      </c>
      <c r="X540" t="e">
        <f>VLOOKUP(T540,'MATRIZ 2026'!$G$2:$Q$667,3,FALSE)</f>
        <v>#N/A</v>
      </c>
      <c r="Y540" t="e">
        <f>VLOOKUP(U540,'MATRIZ 2026'!$G$2:$Q$667,3,FALSE)</f>
        <v>#N/A</v>
      </c>
      <c r="Z540" t="e">
        <f>VLOOKUP(V540,'MATRIZ 2026'!$G$2:$Q$667,3,FALSE)</f>
        <v>#N/A</v>
      </c>
      <c r="AA540" t="e">
        <f>VLOOKUP(W540,'MATRIZ 2026'!$G$2:$Q$667,3,FALSE)</f>
        <v>#N/A</v>
      </c>
      <c r="AB540" t="e">
        <f>VLOOKUP(B540,'MATRIZ 2026'!$G$2:$Q$667,28,FALSE)</f>
        <v>#N/A</v>
      </c>
      <c r="AC540" t="e">
        <f>VLOOKUP(B540,'MATRIZ 2026'!$G$2:$Q$667,27,FALSE)</f>
        <v>#N/A</v>
      </c>
      <c r="AD540" t="e">
        <f>VLOOKUP(B540,'MATRIZ 2026'!$G$2:$Q$667,29,FALSE)</f>
        <v>#N/A</v>
      </c>
      <c r="AE540" t="e">
        <f>VLOOKUP(B540,'MATRIZ 2026'!$G$2:$Q$667,96,FALSE)</f>
        <v>#N/A</v>
      </c>
      <c r="AF540" t="e">
        <f>VLOOKUP(B540,'MATRIZ 2026'!$G$2:$Q$667,30,FALSE)</f>
        <v>#N/A</v>
      </c>
      <c r="AG540" t="str">
        <f>VLOOKUP(B540,'cuentas bancarias'!$A$2:$E$201,3,FALSE)</f>
        <v>DAVIVIENDA</v>
      </c>
      <c r="AH540" t="str">
        <f>VLOOKUP(B540,'cuentas bancarias'!$A$2:$E$201,4,FALSE)</f>
        <v>AHORROS</v>
      </c>
      <c r="AI540">
        <f>VLOOKUP(B540,'cuentas bancarias'!$A$2:$E$201,5,FALSE)</f>
        <v>386070068732</v>
      </c>
      <c r="AJ540" t="e">
        <f>VLOOKUP(B540,'MATRIZ 2026'!$G$2:$Q$667,25,FALSE)</f>
        <v>#N/A</v>
      </c>
      <c r="AL540" t="e">
        <f>VLOOKUP(AH540,'MATRIZ 2026'!$G$2:$Q$667,3,FALSE)</f>
        <v>#N/A</v>
      </c>
      <c r="AM540" t="e">
        <f>VLOOKUP(AI540,'MATRIZ 2026'!$G$2:$Q$667,3,FALSE)</f>
        <v>#N/A</v>
      </c>
      <c r="AN540" t="e">
        <f>VLOOKUP(AJ540,'MATRIZ 2026'!$G$2:$Q$667,3,FALSE)</f>
        <v>#N/A</v>
      </c>
      <c r="AO540" t="e">
        <f>VLOOKUP(AK540,'MATRIZ 2026'!$G$2:$Q$667,3,FALSE)</f>
        <v>#N/A</v>
      </c>
      <c r="AP540" t="e">
        <f>VLOOKUP(AL540,'MATRIZ 2026'!$G$2:$Q$667,3,FALSE)</f>
        <v>#N/A</v>
      </c>
    </row>
    <row r="541" spans="2:42">
      <c r="B541" s="19" t="s">
        <v>6142</v>
      </c>
      <c r="C541" t="e">
        <v>#REF!</v>
      </c>
      <c r="D541" t="str">
        <f t="shared" si="11"/>
        <v>544-2026</v>
      </c>
      <c r="E541" t="e">
        <f>VLOOKUP(D541,'MATRIZ 2026'!$G$2:$Q$667,14,FALSE)</f>
        <v>#N/A</v>
      </c>
      <c r="F541" t="e">
        <f>VLOOKUP(B541,'MATRIZ 2026'!$G$2:$Q$667,3,FALSE)</f>
        <v>#N/A</v>
      </c>
      <c r="G541" t="e">
        <f>VLOOKUP(B541,'MATRIZ 2026'!$G$2:$Q$667,22,FALSE)</f>
        <v>#N/A</v>
      </c>
      <c r="I541" t="e">
        <f>VLOOKUP(B541,'MATRIZ 2026'!$G$2:$Q$667,84,FALSE)</f>
        <v>#N/A</v>
      </c>
      <c r="J541" t="e">
        <f>VLOOKUP(B541,'MATRIZ 2026'!$G$2:$Q$667,49,FALSE)</f>
        <v>#N/A</v>
      </c>
      <c r="K541" t="e">
        <f>VLOOKUP(B541,'MATRIZ 2026'!$G$2:$Q$667,50,FALSE)</f>
        <v>#N/A</v>
      </c>
      <c r="L541" s="48" t="e">
        <f>VLOOKUP(B541,'MATRIZ 2026'!$G$2:$Q$667,45,FALSE)</f>
        <v>#N/A</v>
      </c>
      <c r="M541" s="48" t="e">
        <f>VLOOKUP(B541,'MATRIZ 2026'!$G$2:$Q$667,46,FALSE)</f>
        <v>#N/A</v>
      </c>
      <c r="N541" t="e">
        <f>VLOOKUP(B541,'MATRIZ 2026'!$G$2:$Q$667,16,FALSE)</f>
        <v>#N/A</v>
      </c>
      <c r="O541" t="e">
        <f>VLOOKUP(B541,'MATRIZ 2026'!$G$2:$Q$667,93,FALSE)</f>
        <v>#N/A</v>
      </c>
      <c r="P541" t="e">
        <f>VLOOKUP(D541,'MATRIZ 2026'!$G$2:$Q$667,31,FALSE)</f>
        <v>#N/A</v>
      </c>
      <c r="Q541" t="e">
        <f>VLOOKUP(M541,'MATRIZ 2026'!$G$2:$Q$667,3,FALSE)</f>
        <v>#N/A</v>
      </c>
      <c r="R541" t="e">
        <f>VLOOKUP(B541,'MATRIZ 2026'!$G$2:$Q$667,32,FALSE)</f>
        <v>#N/A</v>
      </c>
      <c r="S541" t="e">
        <f>VLOOKUP(O541,'MATRIZ 2026'!$G$2:$Q$667,3,FALSE)</f>
        <v>#N/A</v>
      </c>
      <c r="T541" t="e">
        <f>VLOOKUP(B541,'MATRIZ 2026'!$G$2:$Q$667,95,FALSE)</f>
        <v>#N/A</v>
      </c>
      <c r="U541">
        <f>VLOOKUP(B541,Hoja3!A540:B1202,2,FALSE)</f>
        <v>145029</v>
      </c>
      <c r="V541" t="e">
        <f>VLOOKUP(B541,'MATRIZ 2026'!$G$2:$Q$667,40,FALSE)</f>
        <v>#N/A</v>
      </c>
      <c r="W541" t="e">
        <f>VLOOKUP(S541,'MATRIZ 2026'!$G$2:$Q$667,3,FALSE)</f>
        <v>#N/A</v>
      </c>
      <c r="X541" t="e">
        <f>VLOOKUP(T541,'MATRIZ 2026'!$G$2:$Q$667,3,FALSE)</f>
        <v>#N/A</v>
      </c>
      <c r="Y541" t="e">
        <f>VLOOKUP(U541,'MATRIZ 2026'!$G$2:$Q$667,3,FALSE)</f>
        <v>#N/A</v>
      </c>
      <c r="Z541" t="e">
        <f>VLOOKUP(V541,'MATRIZ 2026'!$G$2:$Q$667,3,FALSE)</f>
        <v>#N/A</v>
      </c>
      <c r="AA541" t="e">
        <f>VLOOKUP(W541,'MATRIZ 2026'!$G$2:$Q$667,3,FALSE)</f>
        <v>#N/A</v>
      </c>
      <c r="AB541" t="e">
        <f>VLOOKUP(B541,'MATRIZ 2026'!$G$2:$Q$667,28,FALSE)</f>
        <v>#N/A</v>
      </c>
      <c r="AC541" t="e">
        <f>VLOOKUP(B541,'MATRIZ 2026'!$G$2:$Q$667,27,FALSE)</f>
        <v>#N/A</v>
      </c>
      <c r="AD541" t="e">
        <f>VLOOKUP(B541,'MATRIZ 2026'!$G$2:$Q$667,29,FALSE)</f>
        <v>#N/A</v>
      </c>
      <c r="AE541" t="e">
        <f>VLOOKUP(B541,'MATRIZ 2026'!$G$2:$Q$667,96,FALSE)</f>
        <v>#N/A</v>
      </c>
      <c r="AF541" t="e">
        <f>VLOOKUP(B541,'MATRIZ 2026'!$G$2:$Q$667,30,FALSE)</f>
        <v>#N/A</v>
      </c>
      <c r="AG541" t="str">
        <f>VLOOKUP(B541,'cuentas bancarias'!$A$2:$E$201,3,FALSE)</f>
        <v>BBVA</v>
      </c>
      <c r="AH541" t="str">
        <f>VLOOKUP(B541,'cuentas bancarias'!$A$2:$E$201,4,FALSE)</f>
        <v>AHORROS</v>
      </c>
      <c r="AI541">
        <f>VLOOKUP(B541,'cuentas bancarias'!$A$2:$E$201,5,FALSE)</f>
        <v>37312618</v>
      </c>
      <c r="AJ541" t="e">
        <f>VLOOKUP(B541,'MATRIZ 2026'!$G$2:$Q$667,25,FALSE)</f>
        <v>#N/A</v>
      </c>
      <c r="AL541" t="e">
        <f>VLOOKUP(AH541,'MATRIZ 2026'!$G$2:$Q$667,3,FALSE)</f>
        <v>#N/A</v>
      </c>
      <c r="AM541" t="e">
        <f>VLOOKUP(AI541,'MATRIZ 2026'!$G$2:$Q$667,3,FALSE)</f>
        <v>#N/A</v>
      </c>
      <c r="AN541" t="e">
        <f>VLOOKUP(AJ541,'MATRIZ 2026'!$G$2:$Q$667,3,FALSE)</f>
        <v>#N/A</v>
      </c>
      <c r="AO541" t="e">
        <f>VLOOKUP(AK541,'MATRIZ 2026'!$G$2:$Q$667,3,FALSE)</f>
        <v>#N/A</v>
      </c>
      <c r="AP541" t="e">
        <f>VLOOKUP(AL541,'MATRIZ 2026'!$G$2:$Q$667,3,FALSE)</f>
        <v>#N/A</v>
      </c>
    </row>
    <row r="542" spans="2:42">
      <c r="B542" s="21" t="s">
        <v>6151</v>
      </c>
      <c r="C542" t="e">
        <v>#REF!</v>
      </c>
      <c r="D542" t="str">
        <f t="shared" si="11"/>
        <v>545-2026</v>
      </c>
      <c r="E542" t="e">
        <f>VLOOKUP(D542,'MATRIZ 2026'!$G$2:$Q$667,14,FALSE)</f>
        <v>#N/A</v>
      </c>
      <c r="F542" t="e">
        <f>VLOOKUP(B542,'MATRIZ 2026'!$G$2:$Q$667,3,FALSE)</f>
        <v>#N/A</v>
      </c>
      <c r="G542" t="e">
        <f>VLOOKUP(B542,'MATRIZ 2026'!$G$2:$Q$667,22,FALSE)</f>
        <v>#N/A</v>
      </c>
      <c r="I542" t="e">
        <f>VLOOKUP(B542,'MATRIZ 2026'!$G$2:$Q$667,84,FALSE)</f>
        <v>#N/A</v>
      </c>
      <c r="J542" t="e">
        <f>VLOOKUP(B542,'MATRIZ 2026'!$G$2:$Q$667,49,FALSE)</f>
        <v>#N/A</v>
      </c>
      <c r="K542" t="e">
        <f>VLOOKUP(B542,'MATRIZ 2026'!$G$2:$Q$667,50,FALSE)</f>
        <v>#N/A</v>
      </c>
      <c r="L542" s="48" t="e">
        <f>VLOOKUP(B542,'MATRIZ 2026'!$G$2:$Q$667,45,FALSE)</f>
        <v>#N/A</v>
      </c>
      <c r="M542" s="48" t="e">
        <f>VLOOKUP(B542,'MATRIZ 2026'!$G$2:$Q$667,46,FALSE)</f>
        <v>#N/A</v>
      </c>
      <c r="N542" t="e">
        <f>VLOOKUP(B542,'MATRIZ 2026'!$G$2:$Q$667,16,FALSE)</f>
        <v>#N/A</v>
      </c>
      <c r="O542" t="e">
        <f>VLOOKUP(B542,'MATRIZ 2026'!$G$2:$Q$667,93,FALSE)</f>
        <v>#N/A</v>
      </c>
      <c r="P542" t="e">
        <f>VLOOKUP(D542,'MATRIZ 2026'!$G$2:$Q$667,31,FALSE)</f>
        <v>#N/A</v>
      </c>
      <c r="Q542" t="e">
        <f>VLOOKUP(M542,'MATRIZ 2026'!$G$2:$Q$667,3,FALSE)</f>
        <v>#N/A</v>
      </c>
      <c r="R542" t="e">
        <f>VLOOKUP(B542,'MATRIZ 2026'!$G$2:$Q$667,32,FALSE)</f>
        <v>#N/A</v>
      </c>
      <c r="S542" t="e">
        <f>VLOOKUP(O542,'MATRIZ 2026'!$G$2:$Q$667,3,FALSE)</f>
        <v>#N/A</v>
      </c>
      <c r="T542" t="e">
        <f>VLOOKUP(B542,'MATRIZ 2026'!$G$2:$Q$667,95,FALSE)</f>
        <v>#N/A</v>
      </c>
      <c r="U542">
        <f>VLOOKUP(B542,Hoja3!A541:B1203,2,FALSE)</f>
        <v>150305</v>
      </c>
      <c r="V542" t="e">
        <f>VLOOKUP(B542,'MATRIZ 2026'!$G$2:$Q$667,40,FALSE)</f>
        <v>#N/A</v>
      </c>
      <c r="W542" t="e">
        <f>VLOOKUP(S542,'MATRIZ 2026'!$G$2:$Q$667,3,FALSE)</f>
        <v>#N/A</v>
      </c>
      <c r="X542" t="e">
        <f>VLOOKUP(T542,'MATRIZ 2026'!$G$2:$Q$667,3,FALSE)</f>
        <v>#N/A</v>
      </c>
      <c r="Y542" t="e">
        <f>VLOOKUP(U542,'MATRIZ 2026'!$G$2:$Q$667,3,FALSE)</f>
        <v>#N/A</v>
      </c>
      <c r="Z542" t="e">
        <f>VLOOKUP(V542,'MATRIZ 2026'!$G$2:$Q$667,3,FALSE)</f>
        <v>#N/A</v>
      </c>
      <c r="AA542" t="e">
        <f>VLOOKUP(W542,'MATRIZ 2026'!$G$2:$Q$667,3,FALSE)</f>
        <v>#N/A</v>
      </c>
      <c r="AB542" t="e">
        <f>VLOOKUP(B542,'MATRIZ 2026'!$G$2:$Q$667,28,FALSE)</f>
        <v>#N/A</v>
      </c>
      <c r="AC542" t="e">
        <f>VLOOKUP(B542,'MATRIZ 2026'!$G$2:$Q$667,27,FALSE)</f>
        <v>#N/A</v>
      </c>
      <c r="AD542" t="e">
        <f>VLOOKUP(B542,'MATRIZ 2026'!$G$2:$Q$667,29,FALSE)</f>
        <v>#N/A</v>
      </c>
      <c r="AE542" t="e">
        <f>VLOOKUP(B542,'MATRIZ 2026'!$G$2:$Q$667,96,FALSE)</f>
        <v>#N/A</v>
      </c>
      <c r="AF542" t="e">
        <f>VLOOKUP(B542,'MATRIZ 2026'!$G$2:$Q$667,30,FALSE)</f>
        <v>#N/A</v>
      </c>
      <c r="AG542" t="str">
        <f>VLOOKUP(B542,'cuentas bancarias'!$A$2:$E$201,3,FALSE)</f>
        <v>BANCOLOMBIA</v>
      </c>
      <c r="AH542" t="str">
        <f>VLOOKUP(B542,'cuentas bancarias'!$A$2:$E$201,4,FALSE)</f>
        <v>AHORROS</v>
      </c>
      <c r="AI542">
        <f>VLOOKUP(B542,'cuentas bancarias'!$A$2:$E$201,5,FALSE)</f>
        <v>65238094326</v>
      </c>
      <c r="AJ542" t="e">
        <f>VLOOKUP(B542,'MATRIZ 2026'!$G$2:$Q$667,25,FALSE)</f>
        <v>#N/A</v>
      </c>
      <c r="AL542" t="e">
        <f>VLOOKUP(AH542,'MATRIZ 2026'!$G$2:$Q$667,3,FALSE)</f>
        <v>#N/A</v>
      </c>
      <c r="AM542" t="e">
        <f>VLOOKUP(AI542,'MATRIZ 2026'!$G$2:$Q$667,3,FALSE)</f>
        <v>#N/A</v>
      </c>
      <c r="AN542" t="e">
        <f>VLOOKUP(AJ542,'MATRIZ 2026'!$G$2:$Q$667,3,FALSE)</f>
        <v>#N/A</v>
      </c>
      <c r="AO542" t="e">
        <f>VLOOKUP(AK542,'MATRIZ 2026'!$G$2:$Q$667,3,FALSE)</f>
        <v>#N/A</v>
      </c>
      <c r="AP542" t="e">
        <f>VLOOKUP(AL542,'MATRIZ 2026'!$G$2:$Q$667,3,FALSE)</f>
        <v>#N/A</v>
      </c>
    </row>
    <row r="543" spans="2:42">
      <c r="B543" s="19" t="s">
        <v>6160</v>
      </c>
      <c r="C543" t="e">
        <v>#REF!</v>
      </c>
      <c r="D543" t="str">
        <f t="shared" si="11"/>
        <v>546-2026</v>
      </c>
      <c r="E543" t="e">
        <f>VLOOKUP(D543,'MATRIZ 2026'!$G$2:$Q$667,14,FALSE)</f>
        <v>#N/A</v>
      </c>
      <c r="F543" t="e">
        <f>VLOOKUP(B543,'MATRIZ 2026'!$G$2:$Q$667,3,FALSE)</f>
        <v>#N/A</v>
      </c>
      <c r="G543" t="e">
        <f>VLOOKUP(B543,'MATRIZ 2026'!$G$2:$Q$667,22,FALSE)</f>
        <v>#N/A</v>
      </c>
      <c r="I543" t="e">
        <f>VLOOKUP(B543,'MATRIZ 2026'!$G$2:$Q$667,84,FALSE)</f>
        <v>#N/A</v>
      </c>
      <c r="J543" t="e">
        <f>VLOOKUP(B543,'MATRIZ 2026'!$G$2:$Q$667,49,FALSE)</f>
        <v>#N/A</v>
      </c>
      <c r="K543" t="e">
        <f>VLOOKUP(B543,'MATRIZ 2026'!$G$2:$Q$667,50,FALSE)</f>
        <v>#N/A</v>
      </c>
      <c r="L543" s="48" t="e">
        <f>VLOOKUP(B543,'MATRIZ 2026'!$G$2:$Q$667,45,FALSE)</f>
        <v>#N/A</v>
      </c>
      <c r="M543" s="48" t="e">
        <f>VLOOKUP(B543,'MATRIZ 2026'!$G$2:$Q$667,46,FALSE)</f>
        <v>#N/A</v>
      </c>
      <c r="N543" t="e">
        <f>VLOOKUP(B543,'MATRIZ 2026'!$G$2:$Q$667,16,FALSE)</f>
        <v>#N/A</v>
      </c>
      <c r="O543" t="e">
        <f>VLOOKUP(B543,'MATRIZ 2026'!$G$2:$Q$667,93,FALSE)</f>
        <v>#N/A</v>
      </c>
      <c r="P543" t="e">
        <f>VLOOKUP(D543,'MATRIZ 2026'!$G$2:$Q$667,31,FALSE)</f>
        <v>#N/A</v>
      </c>
      <c r="Q543" t="e">
        <f>VLOOKUP(M543,'MATRIZ 2026'!$G$2:$Q$667,3,FALSE)</f>
        <v>#N/A</v>
      </c>
      <c r="R543" t="e">
        <f>VLOOKUP(B543,'MATRIZ 2026'!$G$2:$Q$667,32,FALSE)</f>
        <v>#N/A</v>
      </c>
      <c r="S543" t="e">
        <f>VLOOKUP(O543,'MATRIZ 2026'!$G$2:$Q$667,3,FALSE)</f>
        <v>#N/A</v>
      </c>
      <c r="T543" t="e">
        <f>VLOOKUP(B543,'MATRIZ 2026'!$G$2:$Q$667,95,FALSE)</f>
        <v>#N/A</v>
      </c>
      <c r="U543">
        <f>VLOOKUP(B543,Hoja3!A542:B1204,2,FALSE)</f>
        <v>146631</v>
      </c>
      <c r="V543" t="e">
        <f>VLOOKUP(B543,'MATRIZ 2026'!$G$2:$Q$667,40,FALSE)</f>
        <v>#N/A</v>
      </c>
      <c r="W543" t="e">
        <f>VLOOKUP(S543,'MATRIZ 2026'!$G$2:$Q$667,3,FALSE)</f>
        <v>#N/A</v>
      </c>
      <c r="X543" t="e">
        <f>VLOOKUP(T543,'MATRIZ 2026'!$G$2:$Q$667,3,FALSE)</f>
        <v>#N/A</v>
      </c>
      <c r="Y543" t="e">
        <f>VLOOKUP(U543,'MATRIZ 2026'!$G$2:$Q$667,3,FALSE)</f>
        <v>#N/A</v>
      </c>
      <c r="Z543" t="e">
        <f>VLOOKUP(V543,'MATRIZ 2026'!$G$2:$Q$667,3,FALSE)</f>
        <v>#N/A</v>
      </c>
      <c r="AA543" t="e">
        <f>VLOOKUP(W543,'MATRIZ 2026'!$G$2:$Q$667,3,FALSE)</f>
        <v>#N/A</v>
      </c>
      <c r="AB543" t="e">
        <f>VLOOKUP(B543,'MATRIZ 2026'!$G$2:$Q$667,28,FALSE)</f>
        <v>#N/A</v>
      </c>
      <c r="AC543" t="e">
        <f>VLOOKUP(B543,'MATRIZ 2026'!$G$2:$Q$667,27,FALSE)</f>
        <v>#N/A</v>
      </c>
      <c r="AD543" t="e">
        <f>VLOOKUP(B543,'MATRIZ 2026'!$G$2:$Q$667,29,FALSE)</f>
        <v>#N/A</v>
      </c>
      <c r="AE543" t="e">
        <f>VLOOKUP(B543,'MATRIZ 2026'!$G$2:$Q$667,96,FALSE)</f>
        <v>#N/A</v>
      </c>
      <c r="AF543" t="e">
        <f>VLOOKUP(B543,'MATRIZ 2026'!$G$2:$Q$667,30,FALSE)</f>
        <v>#N/A</v>
      </c>
      <c r="AG543" t="str">
        <f>VLOOKUP(B543,'cuentas bancarias'!$A$2:$E$201,3,FALSE)</f>
        <v>BANCOLOMBIA</v>
      </c>
      <c r="AH543" t="str">
        <f>VLOOKUP(B543,'cuentas bancarias'!$A$2:$E$201,4,FALSE)</f>
        <v>AHORROS</v>
      </c>
      <c r="AI543">
        <f>VLOOKUP(B543,'cuentas bancarias'!$A$2:$E$201,5,FALSE)</f>
        <v>4073700855</v>
      </c>
      <c r="AJ543" t="e">
        <f>VLOOKUP(B543,'MATRIZ 2026'!$G$2:$Q$667,25,FALSE)</f>
        <v>#N/A</v>
      </c>
      <c r="AL543" t="e">
        <f>VLOOKUP(AH543,'MATRIZ 2026'!$G$2:$Q$667,3,FALSE)</f>
        <v>#N/A</v>
      </c>
      <c r="AM543" t="e">
        <f>VLOOKUP(AI543,'MATRIZ 2026'!$G$2:$Q$667,3,FALSE)</f>
        <v>#N/A</v>
      </c>
      <c r="AN543" t="e">
        <f>VLOOKUP(AJ543,'MATRIZ 2026'!$G$2:$Q$667,3,FALSE)</f>
        <v>#N/A</v>
      </c>
      <c r="AO543" t="e">
        <f>VLOOKUP(AK543,'MATRIZ 2026'!$G$2:$Q$667,3,FALSE)</f>
        <v>#N/A</v>
      </c>
      <c r="AP543" t="e">
        <f>VLOOKUP(AL543,'MATRIZ 2026'!$G$2:$Q$667,3,FALSE)</f>
        <v>#N/A</v>
      </c>
    </row>
    <row r="544" spans="2:42">
      <c r="B544" s="21" t="s">
        <v>6169</v>
      </c>
      <c r="C544" t="e">
        <v>#REF!</v>
      </c>
      <c r="D544" t="str">
        <f t="shared" si="11"/>
        <v>547-2026</v>
      </c>
      <c r="E544" t="e">
        <f>VLOOKUP(D544,'MATRIZ 2026'!$G$2:$Q$667,14,FALSE)</f>
        <v>#N/A</v>
      </c>
      <c r="F544" t="e">
        <f>VLOOKUP(B544,'MATRIZ 2026'!$G$2:$Q$667,3,FALSE)</f>
        <v>#N/A</v>
      </c>
      <c r="G544" t="e">
        <f>VLOOKUP(B544,'MATRIZ 2026'!$G$2:$Q$667,22,FALSE)</f>
        <v>#N/A</v>
      </c>
      <c r="I544" t="e">
        <f>VLOOKUP(B544,'MATRIZ 2026'!$G$2:$Q$667,84,FALSE)</f>
        <v>#N/A</v>
      </c>
      <c r="J544" t="e">
        <f>VLOOKUP(B544,'MATRIZ 2026'!$G$2:$Q$667,49,FALSE)</f>
        <v>#N/A</v>
      </c>
      <c r="K544" t="e">
        <f>VLOOKUP(B544,'MATRIZ 2026'!$G$2:$Q$667,50,FALSE)</f>
        <v>#N/A</v>
      </c>
      <c r="L544" s="48" t="e">
        <f>VLOOKUP(B544,'MATRIZ 2026'!$G$2:$Q$667,45,FALSE)</f>
        <v>#N/A</v>
      </c>
      <c r="M544" s="48" t="e">
        <f>VLOOKUP(B544,'MATRIZ 2026'!$G$2:$Q$667,46,FALSE)</f>
        <v>#N/A</v>
      </c>
      <c r="N544" t="e">
        <f>VLOOKUP(B544,'MATRIZ 2026'!$G$2:$Q$667,16,FALSE)</f>
        <v>#N/A</v>
      </c>
      <c r="O544" t="e">
        <f>VLOOKUP(B544,'MATRIZ 2026'!$G$2:$Q$667,93,FALSE)</f>
        <v>#N/A</v>
      </c>
      <c r="P544" t="e">
        <f>VLOOKUP(D544,'MATRIZ 2026'!$G$2:$Q$667,31,FALSE)</f>
        <v>#N/A</v>
      </c>
      <c r="Q544" t="e">
        <f>VLOOKUP(M544,'MATRIZ 2026'!$G$2:$Q$667,3,FALSE)</f>
        <v>#N/A</v>
      </c>
      <c r="R544" t="e">
        <f>VLOOKUP(B544,'MATRIZ 2026'!$G$2:$Q$667,32,FALSE)</f>
        <v>#N/A</v>
      </c>
      <c r="S544" t="e">
        <f>VLOOKUP(O544,'MATRIZ 2026'!$G$2:$Q$667,3,FALSE)</f>
        <v>#N/A</v>
      </c>
      <c r="T544" t="e">
        <f>VLOOKUP(B544,'MATRIZ 2026'!$G$2:$Q$667,95,FALSE)</f>
        <v>#N/A</v>
      </c>
      <c r="U544">
        <f>VLOOKUP(B544,Hoja3!A543:B1205,2,FALSE)</f>
        <v>152148</v>
      </c>
      <c r="V544" t="e">
        <f>VLOOKUP(B544,'MATRIZ 2026'!$G$2:$Q$667,40,FALSE)</f>
        <v>#N/A</v>
      </c>
      <c r="W544" t="e">
        <f>VLOOKUP(S544,'MATRIZ 2026'!$G$2:$Q$667,3,FALSE)</f>
        <v>#N/A</v>
      </c>
      <c r="X544" t="e">
        <f>VLOOKUP(T544,'MATRIZ 2026'!$G$2:$Q$667,3,FALSE)</f>
        <v>#N/A</v>
      </c>
      <c r="Y544" t="e">
        <f>VLOOKUP(U544,'MATRIZ 2026'!$G$2:$Q$667,3,FALSE)</f>
        <v>#N/A</v>
      </c>
      <c r="Z544" t="e">
        <f>VLOOKUP(V544,'MATRIZ 2026'!$G$2:$Q$667,3,FALSE)</f>
        <v>#N/A</v>
      </c>
      <c r="AA544" t="e">
        <f>VLOOKUP(W544,'MATRIZ 2026'!$G$2:$Q$667,3,FALSE)</f>
        <v>#N/A</v>
      </c>
      <c r="AB544" t="e">
        <f>VLOOKUP(B544,'MATRIZ 2026'!$G$2:$Q$667,28,FALSE)</f>
        <v>#N/A</v>
      </c>
      <c r="AC544" t="e">
        <f>VLOOKUP(B544,'MATRIZ 2026'!$G$2:$Q$667,27,FALSE)</f>
        <v>#N/A</v>
      </c>
      <c r="AD544" t="e">
        <f>VLOOKUP(B544,'MATRIZ 2026'!$G$2:$Q$667,29,FALSE)</f>
        <v>#N/A</v>
      </c>
      <c r="AE544" t="e">
        <f>VLOOKUP(B544,'MATRIZ 2026'!$G$2:$Q$667,96,FALSE)</f>
        <v>#N/A</v>
      </c>
      <c r="AF544" t="e">
        <f>VLOOKUP(B544,'MATRIZ 2026'!$G$2:$Q$667,30,FALSE)</f>
        <v>#N/A</v>
      </c>
      <c r="AG544" t="str">
        <f>VLOOKUP(B544,'cuentas bancarias'!$A$2:$E$201,3,FALSE)</f>
        <v>BANCOLOMBIA</v>
      </c>
      <c r="AH544" t="str">
        <f>VLOOKUP(B544,'cuentas bancarias'!$A$2:$E$201,4,FALSE)</f>
        <v>AHORROS</v>
      </c>
      <c r="AI544">
        <f>VLOOKUP(B544,'cuentas bancarias'!$A$2:$E$201,5,FALSE)</f>
        <v>91248623948</v>
      </c>
      <c r="AJ544" t="e">
        <f>VLOOKUP(B544,'MATRIZ 2026'!$G$2:$Q$667,25,FALSE)</f>
        <v>#N/A</v>
      </c>
      <c r="AL544" t="e">
        <f>VLOOKUP(AH544,'MATRIZ 2026'!$G$2:$Q$667,3,FALSE)</f>
        <v>#N/A</v>
      </c>
      <c r="AM544" t="e">
        <f>VLOOKUP(AI544,'MATRIZ 2026'!$G$2:$Q$667,3,FALSE)</f>
        <v>#N/A</v>
      </c>
      <c r="AN544" t="e">
        <f>VLOOKUP(AJ544,'MATRIZ 2026'!$G$2:$Q$667,3,FALSE)</f>
        <v>#N/A</v>
      </c>
      <c r="AO544" t="e">
        <f>VLOOKUP(AK544,'MATRIZ 2026'!$G$2:$Q$667,3,FALSE)</f>
        <v>#N/A</v>
      </c>
      <c r="AP544" t="e">
        <f>VLOOKUP(AL544,'MATRIZ 2026'!$G$2:$Q$667,3,FALSE)</f>
        <v>#N/A</v>
      </c>
    </row>
    <row r="545" spans="2:42">
      <c r="B545" s="19" t="s">
        <v>6180</v>
      </c>
      <c r="C545" t="e">
        <v>#REF!</v>
      </c>
      <c r="D545" t="str">
        <f t="shared" si="11"/>
        <v>549-2026</v>
      </c>
      <c r="E545" t="e">
        <f>VLOOKUP(D545,'MATRIZ 2026'!$G$2:$Q$667,14,FALSE)</f>
        <v>#N/A</v>
      </c>
      <c r="F545" t="e">
        <f>VLOOKUP(B545,'MATRIZ 2026'!$G$2:$Q$667,3,FALSE)</f>
        <v>#N/A</v>
      </c>
      <c r="G545" t="e">
        <f>VLOOKUP(B545,'MATRIZ 2026'!$G$2:$Q$667,22,FALSE)</f>
        <v>#N/A</v>
      </c>
      <c r="I545" t="e">
        <f>VLOOKUP(B545,'MATRIZ 2026'!$G$2:$Q$667,84,FALSE)</f>
        <v>#N/A</v>
      </c>
      <c r="J545" t="e">
        <f>VLOOKUP(B545,'MATRIZ 2026'!$G$2:$Q$667,49,FALSE)</f>
        <v>#N/A</v>
      </c>
      <c r="K545" t="e">
        <f>VLOOKUP(B545,'MATRIZ 2026'!$G$2:$Q$667,50,FALSE)</f>
        <v>#N/A</v>
      </c>
      <c r="L545" s="48" t="e">
        <f>VLOOKUP(B545,'MATRIZ 2026'!$G$2:$Q$667,45,FALSE)</f>
        <v>#N/A</v>
      </c>
      <c r="M545" s="48" t="e">
        <f>VLOOKUP(B545,'MATRIZ 2026'!$G$2:$Q$667,46,FALSE)</f>
        <v>#N/A</v>
      </c>
      <c r="N545" t="e">
        <f>VLOOKUP(B545,'MATRIZ 2026'!$G$2:$Q$667,16,FALSE)</f>
        <v>#N/A</v>
      </c>
      <c r="O545" t="e">
        <f>VLOOKUP(B545,'MATRIZ 2026'!$G$2:$Q$667,93,FALSE)</f>
        <v>#N/A</v>
      </c>
      <c r="P545" t="e">
        <f>VLOOKUP(D545,'MATRIZ 2026'!$G$2:$Q$667,31,FALSE)</f>
        <v>#N/A</v>
      </c>
      <c r="Q545" t="e">
        <f>VLOOKUP(M545,'MATRIZ 2026'!$G$2:$Q$667,3,FALSE)</f>
        <v>#N/A</v>
      </c>
      <c r="R545" t="e">
        <f>VLOOKUP(B545,'MATRIZ 2026'!$G$2:$Q$667,32,FALSE)</f>
        <v>#N/A</v>
      </c>
      <c r="S545" t="e">
        <f>VLOOKUP(O545,'MATRIZ 2026'!$G$2:$Q$667,3,FALSE)</f>
        <v>#N/A</v>
      </c>
      <c r="T545" t="e">
        <f>VLOOKUP(B545,'MATRIZ 2026'!$G$2:$Q$667,95,FALSE)</f>
        <v>#N/A</v>
      </c>
      <c r="U545">
        <f>VLOOKUP(B545,Hoja3!A544:B1206,2,FALSE)</f>
        <v>147350</v>
      </c>
      <c r="V545" t="e">
        <f>VLOOKUP(B545,'MATRIZ 2026'!$G$2:$Q$667,40,FALSE)</f>
        <v>#N/A</v>
      </c>
      <c r="W545" t="e">
        <f>VLOOKUP(S545,'MATRIZ 2026'!$G$2:$Q$667,3,FALSE)</f>
        <v>#N/A</v>
      </c>
      <c r="X545" t="e">
        <f>VLOOKUP(T545,'MATRIZ 2026'!$G$2:$Q$667,3,FALSE)</f>
        <v>#N/A</v>
      </c>
      <c r="Y545" t="e">
        <f>VLOOKUP(U545,'MATRIZ 2026'!$G$2:$Q$667,3,FALSE)</f>
        <v>#N/A</v>
      </c>
      <c r="Z545" t="e">
        <f>VLOOKUP(V545,'MATRIZ 2026'!$G$2:$Q$667,3,FALSE)</f>
        <v>#N/A</v>
      </c>
      <c r="AA545" t="e">
        <f>VLOOKUP(W545,'MATRIZ 2026'!$G$2:$Q$667,3,FALSE)</f>
        <v>#N/A</v>
      </c>
      <c r="AB545" t="e">
        <f>VLOOKUP(B545,'MATRIZ 2026'!$G$2:$Q$667,28,FALSE)</f>
        <v>#N/A</v>
      </c>
      <c r="AC545" t="e">
        <f>VLOOKUP(B545,'MATRIZ 2026'!$G$2:$Q$667,27,FALSE)</f>
        <v>#N/A</v>
      </c>
      <c r="AD545" t="e">
        <f>VLOOKUP(B545,'MATRIZ 2026'!$G$2:$Q$667,29,FALSE)</f>
        <v>#N/A</v>
      </c>
      <c r="AE545" t="e">
        <f>VLOOKUP(B545,'MATRIZ 2026'!$G$2:$Q$667,96,FALSE)</f>
        <v>#N/A</v>
      </c>
      <c r="AF545" t="e">
        <f>VLOOKUP(B545,'MATRIZ 2026'!$G$2:$Q$667,30,FALSE)</f>
        <v>#N/A</v>
      </c>
      <c r="AG545" t="str">
        <f>VLOOKUP(B545,'cuentas bancarias'!$A$2:$E$201,3,FALSE)</f>
        <v>DAVIVIENDA</v>
      </c>
      <c r="AH545" t="str">
        <f>VLOOKUP(B545,'cuentas bancarias'!$A$2:$E$201,4,FALSE)</f>
        <v>AHORROS</v>
      </c>
      <c r="AI545">
        <f>VLOOKUP(B545,'cuentas bancarias'!$A$2:$E$201,5,FALSE)</f>
        <v>550488449431367</v>
      </c>
      <c r="AJ545" t="e">
        <f>VLOOKUP(B545,'MATRIZ 2026'!$G$2:$Q$667,25,FALSE)</f>
        <v>#N/A</v>
      </c>
      <c r="AL545" t="e">
        <f>VLOOKUP(AH545,'MATRIZ 2026'!$G$2:$Q$667,3,FALSE)</f>
        <v>#N/A</v>
      </c>
      <c r="AM545" t="e">
        <f>VLOOKUP(AI545,'MATRIZ 2026'!$G$2:$Q$667,3,FALSE)</f>
        <v>#N/A</v>
      </c>
      <c r="AN545" t="e">
        <f>VLOOKUP(AJ545,'MATRIZ 2026'!$G$2:$Q$667,3,FALSE)</f>
        <v>#N/A</v>
      </c>
      <c r="AO545" t="e">
        <f>VLOOKUP(AK545,'MATRIZ 2026'!$G$2:$Q$667,3,FALSE)</f>
        <v>#N/A</v>
      </c>
      <c r="AP545" t="e">
        <f>VLOOKUP(AL545,'MATRIZ 2026'!$G$2:$Q$667,3,FALSE)</f>
        <v>#N/A</v>
      </c>
    </row>
    <row r="546" spans="2:42" hidden="1">
      <c r="B546" s="21" t="s">
        <v>6190</v>
      </c>
      <c r="C546" t="e">
        <v>#REF!</v>
      </c>
    </row>
    <row r="547" spans="2:42">
      <c r="B547" s="19" t="s">
        <v>6201</v>
      </c>
      <c r="C547" t="e">
        <v>#REF!</v>
      </c>
      <c r="D547" t="str">
        <f t="shared" ref="D547:D552" si="12">B547</f>
        <v>551-2026</v>
      </c>
      <c r="E547" t="e">
        <f>VLOOKUP(D547,'MATRIZ 2026'!$G$2:$Q$667,14,FALSE)</f>
        <v>#N/A</v>
      </c>
      <c r="F547" t="e">
        <f>VLOOKUP(B547,'MATRIZ 2026'!$G$2:$Q$667,3,FALSE)</f>
        <v>#N/A</v>
      </c>
      <c r="G547" t="e">
        <f>VLOOKUP(B547,'MATRIZ 2026'!$G$2:$Q$667,22,FALSE)</f>
        <v>#N/A</v>
      </c>
      <c r="I547" t="e">
        <f>VLOOKUP(B547,'MATRIZ 2026'!$G$2:$Q$667,84,FALSE)</f>
        <v>#N/A</v>
      </c>
      <c r="J547" t="e">
        <f>VLOOKUP(B547,'MATRIZ 2026'!$G$2:$Q$667,49,FALSE)</f>
        <v>#N/A</v>
      </c>
      <c r="K547" t="e">
        <f>VLOOKUP(B547,'MATRIZ 2026'!$G$2:$Q$667,50,FALSE)</f>
        <v>#N/A</v>
      </c>
      <c r="L547" s="48" t="e">
        <f>VLOOKUP(B547,'MATRIZ 2026'!$G$2:$Q$667,45,FALSE)</f>
        <v>#N/A</v>
      </c>
      <c r="M547" s="48" t="e">
        <f>VLOOKUP(B547,'MATRIZ 2026'!$G$2:$Q$667,46,FALSE)</f>
        <v>#N/A</v>
      </c>
      <c r="N547" t="e">
        <f>VLOOKUP(B547,'MATRIZ 2026'!$G$2:$Q$667,16,FALSE)</f>
        <v>#N/A</v>
      </c>
      <c r="O547" t="e">
        <f>VLOOKUP(B547,'MATRIZ 2026'!$G$2:$Q$667,93,FALSE)</f>
        <v>#N/A</v>
      </c>
      <c r="P547" t="e">
        <f>VLOOKUP(D547,'MATRIZ 2026'!$G$2:$Q$667,31,FALSE)</f>
        <v>#N/A</v>
      </c>
      <c r="Q547" t="e">
        <f>VLOOKUP(M547,'MATRIZ 2026'!$G$2:$Q$667,3,FALSE)</f>
        <v>#N/A</v>
      </c>
      <c r="R547" t="e">
        <f>VLOOKUP(B547,'MATRIZ 2026'!$G$2:$Q$667,32,FALSE)</f>
        <v>#N/A</v>
      </c>
      <c r="S547" t="e">
        <f>VLOOKUP(O547,'MATRIZ 2026'!$G$2:$Q$667,3,FALSE)</f>
        <v>#N/A</v>
      </c>
      <c r="T547" t="e">
        <f>VLOOKUP(B547,'MATRIZ 2026'!$G$2:$Q$667,95,FALSE)</f>
        <v>#N/A</v>
      </c>
      <c r="U547">
        <f>VLOOKUP(B547,Hoja3!A546:B1208,2,FALSE)</f>
        <v>147350</v>
      </c>
      <c r="V547" t="e">
        <f>VLOOKUP(B547,'MATRIZ 2026'!$G$2:$Q$667,40,FALSE)</f>
        <v>#N/A</v>
      </c>
      <c r="W547" t="e">
        <f>VLOOKUP(S547,'MATRIZ 2026'!$G$2:$Q$667,3,FALSE)</f>
        <v>#N/A</v>
      </c>
      <c r="X547" t="e">
        <f>VLOOKUP(T547,'MATRIZ 2026'!$G$2:$Q$667,3,FALSE)</f>
        <v>#N/A</v>
      </c>
      <c r="Y547" t="e">
        <f>VLOOKUP(U547,'MATRIZ 2026'!$G$2:$Q$667,3,FALSE)</f>
        <v>#N/A</v>
      </c>
      <c r="Z547" t="e">
        <f>VLOOKUP(V547,'MATRIZ 2026'!$G$2:$Q$667,3,FALSE)</f>
        <v>#N/A</v>
      </c>
      <c r="AA547" t="e">
        <f>VLOOKUP(W547,'MATRIZ 2026'!$G$2:$Q$667,3,FALSE)</f>
        <v>#N/A</v>
      </c>
      <c r="AB547" t="e">
        <f>VLOOKUP(B547,'MATRIZ 2026'!$G$2:$Q$667,28,FALSE)</f>
        <v>#N/A</v>
      </c>
      <c r="AC547" t="e">
        <f>VLOOKUP(B547,'MATRIZ 2026'!$G$2:$Q$667,27,FALSE)</f>
        <v>#N/A</v>
      </c>
      <c r="AD547" t="e">
        <f>VLOOKUP(B547,'MATRIZ 2026'!$G$2:$Q$667,29,FALSE)</f>
        <v>#N/A</v>
      </c>
      <c r="AE547" t="e">
        <f>VLOOKUP(B547,'MATRIZ 2026'!$G$2:$Q$667,96,FALSE)</f>
        <v>#N/A</v>
      </c>
      <c r="AF547" t="e">
        <f>VLOOKUP(B547,'MATRIZ 2026'!$G$2:$Q$667,30,FALSE)</f>
        <v>#N/A</v>
      </c>
      <c r="AG547" t="str">
        <f>VLOOKUP(B547,'cuentas bancarias'!$A$2:$E$201,3,FALSE)</f>
        <v>BBVA</v>
      </c>
      <c r="AH547" t="str">
        <f>VLOOKUP(B547,'cuentas bancarias'!$A$2:$E$201,4,FALSE)</f>
        <v>AHORROS</v>
      </c>
      <c r="AI547">
        <f>VLOOKUP(B547,'cuentas bancarias'!$A$2:$E$201,5,FALSE)</f>
        <v>850002986</v>
      </c>
      <c r="AJ547" t="e">
        <f>VLOOKUP(B547,'MATRIZ 2026'!$G$2:$Q$667,25,FALSE)</f>
        <v>#N/A</v>
      </c>
      <c r="AL547" t="e">
        <f>VLOOKUP(AH547,'MATRIZ 2026'!$G$2:$Q$667,3,FALSE)</f>
        <v>#N/A</v>
      </c>
      <c r="AM547" t="e">
        <f>VLOOKUP(AI547,'MATRIZ 2026'!$G$2:$Q$667,3,FALSE)</f>
        <v>#N/A</v>
      </c>
      <c r="AN547" t="e">
        <f>VLOOKUP(AJ547,'MATRIZ 2026'!$G$2:$Q$667,3,FALSE)</f>
        <v>#N/A</v>
      </c>
      <c r="AO547" t="e">
        <f>VLOOKUP(AK547,'MATRIZ 2026'!$G$2:$Q$667,3,FALSE)</f>
        <v>#N/A</v>
      </c>
      <c r="AP547" t="e">
        <f>VLOOKUP(AL547,'MATRIZ 2026'!$G$2:$Q$667,3,FALSE)</f>
        <v>#N/A</v>
      </c>
    </row>
    <row r="548" spans="2:42">
      <c r="B548" s="21" t="s">
        <v>6210</v>
      </c>
      <c r="C548" t="e">
        <v>#REF!</v>
      </c>
      <c r="D548" t="str">
        <f t="shared" si="12"/>
        <v>552-2026</v>
      </c>
      <c r="E548" t="e">
        <f>VLOOKUP(D548,'MATRIZ 2026'!$G$2:$Q$667,14,FALSE)</f>
        <v>#N/A</v>
      </c>
      <c r="F548" t="e">
        <f>VLOOKUP(B548,'MATRIZ 2026'!$G$2:$Q$667,3,FALSE)</f>
        <v>#N/A</v>
      </c>
      <c r="G548" t="e">
        <f>VLOOKUP(B548,'MATRIZ 2026'!$G$2:$Q$667,22,FALSE)</f>
        <v>#N/A</v>
      </c>
      <c r="I548" t="e">
        <f>VLOOKUP(B548,'MATRIZ 2026'!$G$2:$Q$667,84,FALSE)</f>
        <v>#N/A</v>
      </c>
      <c r="J548" t="e">
        <f>VLOOKUP(B548,'MATRIZ 2026'!$G$2:$Q$667,49,FALSE)</f>
        <v>#N/A</v>
      </c>
      <c r="K548" t="e">
        <f>VLOOKUP(B548,'MATRIZ 2026'!$G$2:$Q$667,50,FALSE)</f>
        <v>#N/A</v>
      </c>
      <c r="L548" s="48" t="e">
        <f>VLOOKUP(B548,'MATRIZ 2026'!$G$2:$Q$667,45,FALSE)</f>
        <v>#N/A</v>
      </c>
      <c r="M548" s="48" t="e">
        <f>VLOOKUP(B548,'MATRIZ 2026'!$G$2:$Q$667,46,FALSE)</f>
        <v>#N/A</v>
      </c>
      <c r="N548" t="e">
        <f>VLOOKUP(B548,'MATRIZ 2026'!$G$2:$Q$667,16,FALSE)</f>
        <v>#N/A</v>
      </c>
      <c r="O548" t="e">
        <f>VLOOKUP(B548,'MATRIZ 2026'!$G$2:$Q$667,93,FALSE)</f>
        <v>#N/A</v>
      </c>
      <c r="P548" t="e">
        <f>VLOOKUP(D548,'MATRIZ 2026'!$G$2:$Q$667,31,FALSE)</f>
        <v>#N/A</v>
      </c>
      <c r="Q548" t="e">
        <f>VLOOKUP(M548,'MATRIZ 2026'!$G$2:$Q$667,3,FALSE)</f>
        <v>#N/A</v>
      </c>
      <c r="R548" t="e">
        <f>VLOOKUP(B548,'MATRIZ 2026'!$G$2:$Q$667,32,FALSE)</f>
        <v>#N/A</v>
      </c>
      <c r="S548" t="e">
        <f>VLOOKUP(O548,'MATRIZ 2026'!$G$2:$Q$667,3,FALSE)</f>
        <v>#N/A</v>
      </c>
      <c r="T548" t="e">
        <f>VLOOKUP(B548,'MATRIZ 2026'!$G$2:$Q$667,95,FALSE)</f>
        <v>#N/A</v>
      </c>
      <c r="U548">
        <f>VLOOKUP(B548,Hoja3!A547:B1209,2,FALSE)</f>
        <v>147350</v>
      </c>
      <c r="V548" t="e">
        <f>VLOOKUP(B548,'MATRIZ 2026'!$G$2:$Q$667,40,FALSE)</f>
        <v>#N/A</v>
      </c>
      <c r="W548" t="e">
        <f>VLOOKUP(S548,'MATRIZ 2026'!$G$2:$Q$667,3,FALSE)</f>
        <v>#N/A</v>
      </c>
      <c r="X548" t="e">
        <f>VLOOKUP(T548,'MATRIZ 2026'!$G$2:$Q$667,3,FALSE)</f>
        <v>#N/A</v>
      </c>
      <c r="Y548" t="e">
        <f>VLOOKUP(U548,'MATRIZ 2026'!$G$2:$Q$667,3,FALSE)</f>
        <v>#N/A</v>
      </c>
      <c r="Z548" t="e">
        <f>VLOOKUP(V548,'MATRIZ 2026'!$G$2:$Q$667,3,FALSE)</f>
        <v>#N/A</v>
      </c>
      <c r="AA548" t="e">
        <f>VLOOKUP(W548,'MATRIZ 2026'!$G$2:$Q$667,3,FALSE)</f>
        <v>#N/A</v>
      </c>
      <c r="AB548" t="e">
        <f>VLOOKUP(B548,'MATRIZ 2026'!$G$2:$Q$667,28,FALSE)</f>
        <v>#N/A</v>
      </c>
      <c r="AC548" t="e">
        <f>VLOOKUP(B548,'MATRIZ 2026'!$G$2:$Q$667,27,FALSE)</f>
        <v>#N/A</v>
      </c>
      <c r="AD548" t="e">
        <f>VLOOKUP(B548,'MATRIZ 2026'!$G$2:$Q$667,29,FALSE)</f>
        <v>#N/A</v>
      </c>
      <c r="AE548" t="e">
        <f>VLOOKUP(B548,'MATRIZ 2026'!$G$2:$Q$667,96,FALSE)</f>
        <v>#N/A</v>
      </c>
      <c r="AF548" t="e">
        <f>VLOOKUP(B548,'MATRIZ 2026'!$G$2:$Q$667,30,FALSE)</f>
        <v>#N/A</v>
      </c>
      <c r="AG548" t="str">
        <f>VLOOKUP(B548,'cuentas bancarias'!$A$2:$E$201,3,FALSE)</f>
        <v>NU</v>
      </c>
      <c r="AH548" t="str">
        <f>VLOOKUP(B548,'cuentas bancarias'!$A$2:$E$201,4,FALSE)</f>
        <v>AHORROS</v>
      </c>
      <c r="AI548">
        <f>VLOOKUP(B548,'cuentas bancarias'!$A$2:$E$201,5,FALSE)</f>
        <v>65342210</v>
      </c>
      <c r="AJ548" t="e">
        <f>VLOOKUP(B548,'MATRIZ 2026'!$G$2:$Q$667,25,FALSE)</f>
        <v>#N/A</v>
      </c>
      <c r="AL548" t="e">
        <f>VLOOKUP(AH548,'MATRIZ 2026'!$G$2:$Q$667,3,FALSE)</f>
        <v>#N/A</v>
      </c>
      <c r="AM548" t="e">
        <f>VLOOKUP(AI548,'MATRIZ 2026'!$G$2:$Q$667,3,FALSE)</f>
        <v>#N/A</v>
      </c>
      <c r="AN548" t="e">
        <f>VLOOKUP(AJ548,'MATRIZ 2026'!$G$2:$Q$667,3,FALSE)</f>
        <v>#N/A</v>
      </c>
      <c r="AO548" t="e">
        <f>VLOOKUP(AK548,'MATRIZ 2026'!$G$2:$Q$667,3,FALSE)</f>
        <v>#N/A</v>
      </c>
      <c r="AP548" t="e">
        <f>VLOOKUP(AL548,'MATRIZ 2026'!$G$2:$Q$667,3,FALSE)</f>
        <v>#N/A</v>
      </c>
    </row>
    <row r="549" spans="2:42">
      <c r="B549" s="19" t="s">
        <v>6220</v>
      </c>
      <c r="C549" t="e">
        <v>#REF!</v>
      </c>
      <c r="D549" t="str">
        <f t="shared" si="12"/>
        <v>553-2026</v>
      </c>
      <c r="E549" t="e">
        <f>VLOOKUP(D549,'MATRIZ 2026'!$G$2:$Q$667,14,FALSE)</f>
        <v>#N/A</v>
      </c>
      <c r="F549" t="e">
        <f>VLOOKUP(B549,'MATRIZ 2026'!$G$2:$Q$667,3,FALSE)</f>
        <v>#N/A</v>
      </c>
      <c r="G549" t="e">
        <f>VLOOKUP(B549,'MATRIZ 2026'!$G$2:$Q$667,22,FALSE)</f>
        <v>#N/A</v>
      </c>
      <c r="I549" t="e">
        <f>VLOOKUP(B549,'MATRIZ 2026'!$G$2:$Q$667,84,FALSE)</f>
        <v>#N/A</v>
      </c>
      <c r="J549" t="e">
        <f>VLOOKUP(B549,'MATRIZ 2026'!$G$2:$Q$667,49,FALSE)</f>
        <v>#N/A</v>
      </c>
      <c r="K549" t="e">
        <f>VLOOKUP(B549,'MATRIZ 2026'!$G$2:$Q$667,50,FALSE)</f>
        <v>#N/A</v>
      </c>
      <c r="L549" s="48" t="e">
        <f>VLOOKUP(B549,'MATRIZ 2026'!$G$2:$Q$667,45,FALSE)</f>
        <v>#N/A</v>
      </c>
      <c r="M549" s="48" t="e">
        <f>VLOOKUP(B549,'MATRIZ 2026'!$G$2:$Q$667,46,FALSE)</f>
        <v>#N/A</v>
      </c>
      <c r="N549" t="e">
        <f>VLOOKUP(B549,'MATRIZ 2026'!$G$2:$Q$667,16,FALSE)</f>
        <v>#N/A</v>
      </c>
      <c r="O549" t="e">
        <f>VLOOKUP(B549,'MATRIZ 2026'!$G$2:$Q$667,93,FALSE)</f>
        <v>#N/A</v>
      </c>
      <c r="P549" t="e">
        <f>VLOOKUP(D549,'MATRIZ 2026'!$G$2:$Q$667,31,FALSE)</f>
        <v>#N/A</v>
      </c>
      <c r="Q549" t="e">
        <f>VLOOKUP(M549,'MATRIZ 2026'!$G$2:$Q$667,3,FALSE)</f>
        <v>#N/A</v>
      </c>
      <c r="R549" t="e">
        <f>VLOOKUP(B549,'MATRIZ 2026'!$G$2:$Q$667,32,FALSE)</f>
        <v>#N/A</v>
      </c>
      <c r="S549" t="e">
        <f>VLOOKUP(O549,'MATRIZ 2026'!$G$2:$Q$667,3,FALSE)</f>
        <v>#N/A</v>
      </c>
      <c r="T549" t="e">
        <f>VLOOKUP(B549,'MATRIZ 2026'!$G$2:$Q$667,95,FALSE)</f>
        <v>#N/A</v>
      </c>
      <c r="U549">
        <f>VLOOKUP(B549,Hoja3!A548:B1210,2,FALSE)</f>
        <v>152386</v>
      </c>
      <c r="V549" t="e">
        <f>VLOOKUP(B549,'MATRIZ 2026'!$G$2:$Q$667,40,FALSE)</f>
        <v>#N/A</v>
      </c>
      <c r="W549" t="e">
        <f>VLOOKUP(S549,'MATRIZ 2026'!$G$2:$Q$667,3,FALSE)</f>
        <v>#N/A</v>
      </c>
      <c r="X549" t="e">
        <f>VLOOKUP(T549,'MATRIZ 2026'!$G$2:$Q$667,3,FALSE)</f>
        <v>#N/A</v>
      </c>
      <c r="Y549" t="e">
        <f>VLOOKUP(U549,'MATRIZ 2026'!$G$2:$Q$667,3,FALSE)</f>
        <v>#N/A</v>
      </c>
      <c r="Z549" t="e">
        <f>VLOOKUP(V549,'MATRIZ 2026'!$G$2:$Q$667,3,FALSE)</f>
        <v>#N/A</v>
      </c>
      <c r="AA549" t="e">
        <f>VLOOKUP(W549,'MATRIZ 2026'!$G$2:$Q$667,3,FALSE)</f>
        <v>#N/A</v>
      </c>
      <c r="AB549" t="e">
        <f>VLOOKUP(B549,'MATRIZ 2026'!$G$2:$Q$667,28,FALSE)</f>
        <v>#N/A</v>
      </c>
      <c r="AC549" t="e">
        <f>VLOOKUP(B549,'MATRIZ 2026'!$G$2:$Q$667,27,FALSE)</f>
        <v>#N/A</v>
      </c>
      <c r="AD549" t="e">
        <f>VLOOKUP(B549,'MATRIZ 2026'!$G$2:$Q$667,29,FALSE)</f>
        <v>#N/A</v>
      </c>
      <c r="AE549" t="e">
        <f>VLOOKUP(B549,'MATRIZ 2026'!$G$2:$Q$667,96,FALSE)</f>
        <v>#N/A</v>
      </c>
      <c r="AF549" t="e">
        <f>VLOOKUP(B549,'MATRIZ 2026'!$G$2:$Q$667,30,FALSE)</f>
        <v>#N/A</v>
      </c>
      <c r="AG549" t="str">
        <f>VLOOKUP(B549,'cuentas bancarias'!$A$2:$E$201,3,FALSE)</f>
        <v>CAJA SOCIAL</v>
      </c>
      <c r="AH549" t="str">
        <f>VLOOKUP(B549,'cuentas bancarias'!$A$2:$E$201,4,FALSE)</f>
        <v>AHORROS</v>
      </c>
      <c r="AI549">
        <f>VLOOKUP(B549,'cuentas bancarias'!$A$2:$E$201,5,FALSE)</f>
        <v>24078017728</v>
      </c>
      <c r="AJ549" t="e">
        <f>VLOOKUP(B549,'MATRIZ 2026'!$G$2:$Q$667,25,FALSE)</f>
        <v>#N/A</v>
      </c>
      <c r="AL549" t="e">
        <f>VLOOKUP(AH549,'MATRIZ 2026'!$G$2:$Q$667,3,FALSE)</f>
        <v>#N/A</v>
      </c>
      <c r="AM549" t="e">
        <f>VLOOKUP(AI549,'MATRIZ 2026'!$G$2:$Q$667,3,FALSE)</f>
        <v>#N/A</v>
      </c>
      <c r="AN549" t="e">
        <f>VLOOKUP(AJ549,'MATRIZ 2026'!$G$2:$Q$667,3,FALSE)</f>
        <v>#N/A</v>
      </c>
      <c r="AO549" t="e">
        <f>VLOOKUP(AK549,'MATRIZ 2026'!$G$2:$Q$667,3,FALSE)</f>
        <v>#N/A</v>
      </c>
      <c r="AP549" t="e">
        <f>VLOOKUP(AL549,'MATRIZ 2026'!$G$2:$Q$667,3,FALSE)</f>
        <v>#N/A</v>
      </c>
    </row>
    <row r="550" spans="2:42">
      <c r="B550" s="21" t="s">
        <v>6232</v>
      </c>
      <c r="C550" t="e">
        <v>#REF!</v>
      </c>
      <c r="D550" t="str">
        <f t="shared" si="12"/>
        <v>554-2026</v>
      </c>
      <c r="E550" t="e">
        <f>VLOOKUP(D550,'MATRIZ 2026'!$G$2:$Q$667,14,FALSE)</f>
        <v>#N/A</v>
      </c>
      <c r="F550" t="e">
        <f>VLOOKUP(B550,'MATRIZ 2026'!$G$2:$Q$667,3,FALSE)</f>
        <v>#N/A</v>
      </c>
      <c r="G550" t="e">
        <f>VLOOKUP(B550,'MATRIZ 2026'!$G$2:$Q$667,22,FALSE)</f>
        <v>#N/A</v>
      </c>
      <c r="I550" t="e">
        <f>VLOOKUP(B550,'MATRIZ 2026'!$G$2:$Q$667,84,FALSE)</f>
        <v>#N/A</v>
      </c>
      <c r="J550" t="e">
        <f>VLOOKUP(B550,'MATRIZ 2026'!$G$2:$Q$667,49,FALSE)</f>
        <v>#N/A</v>
      </c>
      <c r="K550" t="e">
        <f>VLOOKUP(B550,'MATRIZ 2026'!$G$2:$Q$667,50,FALSE)</f>
        <v>#N/A</v>
      </c>
      <c r="L550" s="48" t="e">
        <f>VLOOKUP(B550,'MATRIZ 2026'!$G$2:$Q$667,45,FALSE)</f>
        <v>#N/A</v>
      </c>
      <c r="M550" s="48" t="e">
        <f>VLOOKUP(B550,'MATRIZ 2026'!$G$2:$Q$667,46,FALSE)</f>
        <v>#N/A</v>
      </c>
      <c r="N550" t="e">
        <f>VLOOKUP(B550,'MATRIZ 2026'!$G$2:$Q$667,16,FALSE)</f>
        <v>#N/A</v>
      </c>
      <c r="O550" t="e">
        <f>VLOOKUP(B550,'MATRIZ 2026'!$G$2:$Q$667,93,FALSE)</f>
        <v>#N/A</v>
      </c>
      <c r="P550" t="e">
        <f>VLOOKUP(D550,'MATRIZ 2026'!$G$2:$Q$667,31,FALSE)</f>
        <v>#N/A</v>
      </c>
      <c r="Q550" t="e">
        <f>VLOOKUP(M550,'MATRIZ 2026'!$G$2:$Q$667,3,FALSE)</f>
        <v>#N/A</v>
      </c>
      <c r="R550" t="e">
        <f>VLOOKUP(B550,'MATRIZ 2026'!$G$2:$Q$667,32,FALSE)</f>
        <v>#N/A</v>
      </c>
      <c r="S550" t="e">
        <f>VLOOKUP(O550,'MATRIZ 2026'!$G$2:$Q$667,3,FALSE)</f>
        <v>#N/A</v>
      </c>
      <c r="T550" t="e">
        <f>VLOOKUP(B550,'MATRIZ 2026'!$G$2:$Q$667,95,FALSE)</f>
        <v>#N/A</v>
      </c>
      <c r="U550">
        <f>VLOOKUP(B550,Hoja3!A549:B1211,2,FALSE)</f>
        <v>145499</v>
      </c>
      <c r="V550" t="e">
        <f>VLOOKUP(B550,'MATRIZ 2026'!$G$2:$Q$667,40,FALSE)</f>
        <v>#N/A</v>
      </c>
      <c r="W550" t="e">
        <f>VLOOKUP(S550,'MATRIZ 2026'!$G$2:$Q$667,3,FALSE)</f>
        <v>#N/A</v>
      </c>
      <c r="X550" t="e">
        <f>VLOOKUP(T550,'MATRIZ 2026'!$G$2:$Q$667,3,FALSE)</f>
        <v>#N/A</v>
      </c>
      <c r="Y550" t="e">
        <f>VLOOKUP(U550,'MATRIZ 2026'!$G$2:$Q$667,3,FALSE)</f>
        <v>#N/A</v>
      </c>
      <c r="Z550" t="e">
        <f>VLOOKUP(V550,'MATRIZ 2026'!$G$2:$Q$667,3,FALSE)</f>
        <v>#N/A</v>
      </c>
      <c r="AA550" t="e">
        <f>VLOOKUP(W550,'MATRIZ 2026'!$G$2:$Q$667,3,FALSE)</f>
        <v>#N/A</v>
      </c>
      <c r="AB550" t="e">
        <f>VLOOKUP(B550,'MATRIZ 2026'!$G$2:$Q$667,28,FALSE)</f>
        <v>#N/A</v>
      </c>
      <c r="AC550" t="e">
        <f>VLOOKUP(B550,'MATRIZ 2026'!$G$2:$Q$667,27,FALSE)</f>
        <v>#N/A</v>
      </c>
      <c r="AD550" t="e">
        <f>VLOOKUP(B550,'MATRIZ 2026'!$G$2:$Q$667,29,FALSE)</f>
        <v>#N/A</v>
      </c>
      <c r="AE550" t="e">
        <f>VLOOKUP(B550,'MATRIZ 2026'!$G$2:$Q$667,96,FALSE)</f>
        <v>#N/A</v>
      </c>
      <c r="AF550" t="e">
        <f>VLOOKUP(B550,'MATRIZ 2026'!$G$2:$Q$667,30,FALSE)</f>
        <v>#N/A</v>
      </c>
      <c r="AG550" t="str">
        <f>VLOOKUP(B550,'cuentas bancarias'!$A$2:$E$201,3,FALSE)</f>
        <v>CAJA SOCIAL</v>
      </c>
      <c r="AH550" t="str">
        <f>VLOOKUP(B550,'cuentas bancarias'!$A$2:$E$201,4,FALSE)</f>
        <v>AHORROS</v>
      </c>
      <c r="AI550">
        <f>VLOOKUP(B550,'cuentas bancarias'!$A$2:$E$201,5,FALSE)</f>
        <v>24115364619</v>
      </c>
      <c r="AJ550" t="e">
        <f>VLOOKUP(B550,'MATRIZ 2026'!$G$2:$Q$667,25,FALSE)</f>
        <v>#N/A</v>
      </c>
      <c r="AL550" t="e">
        <f>VLOOKUP(AH550,'MATRIZ 2026'!$G$2:$Q$667,3,FALSE)</f>
        <v>#N/A</v>
      </c>
      <c r="AM550" t="e">
        <f>VLOOKUP(AI550,'MATRIZ 2026'!$G$2:$Q$667,3,FALSE)</f>
        <v>#N/A</v>
      </c>
      <c r="AN550" t="e">
        <f>VLOOKUP(AJ550,'MATRIZ 2026'!$G$2:$Q$667,3,FALSE)</f>
        <v>#N/A</v>
      </c>
      <c r="AO550" t="e">
        <f>VLOOKUP(AK550,'MATRIZ 2026'!$G$2:$Q$667,3,FALSE)</f>
        <v>#N/A</v>
      </c>
      <c r="AP550" t="e">
        <f>VLOOKUP(AL550,'MATRIZ 2026'!$G$2:$Q$667,3,FALSE)</f>
        <v>#N/A</v>
      </c>
    </row>
    <row r="551" spans="2:42">
      <c r="B551" s="19" t="s">
        <v>6242</v>
      </c>
      <c r="C551" t="e">
        <v>#REF!</v>
      </c>
      <c r="D551" t="str">
        <f t="shared" si="12"/>
        <v>555-2026</v>
      </c>
      <c r="E551" t="e">
        <f>VLOOKUP(D551,'MATRIZ 2026'!$G$2:$Q$667,14,FALSE)</f>
        <v>#N/A</v>
      </c>
      <c r="F551" t="e">
        <f>VLOOKUP(B551,'MATRIZ 2026'!$G$2:$Q$667,3,FALSE)</f>
        <v>#N/A</v>
      </c>
      <c r="G551" t="e">
        <f>VLOOKUP(B551,'MATRIZ 2026'!$G$2:$Q$667,22,FALSE)</f>
        <v>#N/A</v>
      </c>
      <c r="I551" t="e">
        <f>VLOOKUP(B551,'MATRIZ 2026'!$G$2:$Q$667,84,FALSE)</f>
        <v>#N/A</v>
      </c>
      <c r="J551" t="e">
        <f>VLOOKUP(B551,'MATRIZ 2026'!$G$2:$Q$667,49,FALSE)</f>
        <v>#N/A</v>
      </c>
      <c r="K551" t="e">
        <f>VLOOKUP(B551,'MATRIZ 2026'!$G$2:$Q$667,50,FALSE)</f>
        <v>#N/A</v>
      </c>
      <c r="L551" s="48" t="e">
        <f>VLOOKUP(B551,'MATRIZ 2026'!$G$2:$Q$667,45,FALSE)</f>
        <v>#N/A</v>
      </c>
      <c r="M551" s="48" t="e">
        <f>VLOOKUP(B551,'MATRIZ 2026'!$G$2:$Q$667,46,FALSE)</f>
        <v>#N/A</v>
      </c>
      <c r="N551" t="e">
        <f>VLOOKUP(B551,'MATRIZ 2026'!$G$2:$Q$667,16,FALSE)</f>
        <v>#N/A</v>
      </c>
      <c r="O551" t="e">
        <f>VLOOKUP(B551,'MATRIZ 2026'!$G$2:$Q$667,93,FALSE)</f>
        <v>#N/A</v>
      </c>
      <c r="P551" t="e">
        <f>VLOOKUP(D551,'MATRIZ 2026'!$G$2:$Q$667,31,FALSE)</f>
        <v>#N/A</v>
      </c>
      <c r="Q551" t="e">
        <f>VLOOKUP(M551,'MATRIZ 2026'!$G$2:$Q$667,3,FALSE)</f>
        <v>#N/A</v>
      </c>
      <c r="R551" t="e">
        <f>VLOOKUP(B551,'MATRIZ 2026'!$G$2:$Q$667,32,FALSE)</f>
        <v>#N/A</v>
      </c>
      <c r="S551" t="e">
        <f>VLOOKUP(O551,'MATRIZ 2026'!$G$2:$Q$667,3,FALSE)</f>
        <v>#N/A</v>
      </c>
      <c r="T551" t="e">
        <f>VLOOKUP(B551,'MATRIZ 2026'!$G$2:$Q$667,95,FALSE)</f>
        <v>#N/A</v>
      </c>
      <c r="U551">
        <f>VLOOKUP(B551,Hoja3!A550:B1212,2,FALSE)</f>
        <v>152840</v>
      </c>
      <c r="V551" t="e">
        <f>VLOOKUP(B551,'MATRIZ 2026'!$G$2:$Q$667,40,FALSE)</f>
        <v>#N/A</v>
      </c>
      <c r="W551" t="e">
        <f>VLOOKUP(S551,'MATRIZ 2026'!$G$2:$Q$667,3,FALSE)</f>
        <v>#N/A</v>
      </c>
      <c r="X551" t="e">
        <f>VLOOKUP(T551,'MATRIZ 2026'!$G$2:$Q$667,3,FALSE)</f>
        <v>#N/A</v>
      </c>
      <c r="Y551" t="e">
        <f>VLOOKUP(U551,'MATRIZ 2026'!$G$2:$Q$667,3,FALSE)</f>
        <v>#N/A</v>
      </c>
      <c r="Z551" t="e">
        <f>VLOOKUP(V551,'MATRIZ 2026'!$G$2:$Q$667,3,FALSE)</f>
        <v>#N/A</v>
      </c>
      <c r="AA551" t="e">
        <f>VLOOKUP(W551,'MATRIZ 2026'!$G$2:$Q$667,3,FALSE)</f>
        <v>#N/A</v>
      </c>
      <c r="AB551" t="e">
        <f>VLOOKUP(B551,'MATRIZ 2026'!$G$2:$Q$667,28,FALSE)</f>
        <v>#N/A</v>
      </c>
      <c r="AC551" t="e">
        <f>VLOOKUP(B551,'MATRIZ 2026'!$G$2:$Q$667,27,FALSE)</f>
        <v>#N/A</v>
      </c>
      <c r="AD551" t="e">
        <f>VLOOKUP(B551,'MATRIZ 2026'!$G$2:$Q$667,29,FALSE)</f>
        <v>#N/A</v>
      </c>
      <c r="AE551" t="e">
        <f>VLOOKUP(B551,'MATRIZ 2026'!$G$2:$Q$667,96,FALSE)</f>
        <v>#N/A</v>
      </c>
      <c r="AF551" t="e">
        <f>VLOOKUP(B551,'MATRIZ 2026'!$G$2:$Q$667,30,FALSE)</f>
        <v>#N/A</v>
      </c>
      <c r="AG551" t="str">
        <f>VLOOKUP(B551,'cuentas bancarias'!$A$2:$E$201,3,FALSE)</f>
        <v>BANCOLOMBIA</v>
      </c>
      <c r="AH551" t="str">
        <f>VLOOKUP(B551,'cuentas bancarias'!$A$2:$E$201,4,FALSE)</f>
        <v>AHORROS</v>
      </c>
      <c r="AI551">
        <f>VLOOKUP(B551,'cuentas bancarias'!$A$2:$E$201,5,FALSE)</f>
        <v>19104189965</v>
      </c>
      <c r="AJ551" t="e">
        <f>VLOOKUP(B551,'MATRIZ 2026'!$G$2:$Q$667,25,FALSE)</f>
        <v>#N/A</v>
      </c>
      <c r="AL551" t="e">
        <f>VLOOKUP(AH551,'MATRIZ 2026'!$G$2:$Q$667,3,FALSE)</f>
        <v>#N/A</v>
      </c>
      <c r="AM551" t="e">
        <f>VLOOKUP(AI551,'MATRIZ 2026'!$G$2:$Q$667,3,FALSE)</f>
        <v>#N/A</v>
      </c>
      <c r="AN551" t="e">
        <f>VLOOKUP(AJ551,'MATRIZ 2026'!$G$2:$Q$667,3,FALSE)</f>
        <v>#N/A</v>
      </c>
      <c r="AO551" t="e">
        <f>VLOOKUP(AK551,'MATRIZ 2026'!$G$2:$Q$667,3,FALSE)</f>
        <v>#N/A</v>
      </c>
      <c r="AP551" t="e">
        <f>VLOOKUP(AL551,'MATRIZ 2026'!$G$2:$Q$667,3,FALSE)</f>
        <v>#N/A</v>
      </c>
    </row>
    <row r="552" spans="2:42">
      <c r="B552" s="21" t="s">
        <v>6258</v>
      </c>
      <c r="C552" t="e">
        <v>#REF!</v>
      </c>
      <c r="D552" t="str">
        <f t="shared" si="12"/>
        <v>556-2026</v>
      </c>
      <c r="E552" t="e">
        <f>VLOOKUP(D552,'MATRIZ 2026'!$G$2:$Q$667,14,FALSE)</f>
        <v>#N/A</v>
      </c>
      <c r="F552" t="e">
        <f>VLOOKUP(B552,'MATRIZ 2026'!$G$2:$Q$667,3,FALSE)</f>
        <v>#N/A</v>
      </c>
      <c r="G552" t="e">
        <f>VLOOKUP(B552,'MATRIZ 2026'!$G$2:$Q$667,22,FALSE)</f>
        <v>#N/A</v>
      </c>
      <c r="I552" t="e">
        <f>VLOOKUP(B552,'MATRIZ 2026'!$G$2:$Q$667,84,FALSE)</f>
        <v>#N/A</v>
      </c>
      <c r="J552" t="e">
        <f>VLOOKUP(B552,'MATRIZ 2026'!$G$2:$Q$667,49,FALSE)</f>
        <v>#N/A</v>
      </c>
      <c r="K552" t="e">
        <f>VLOOKUP(B552,'MATRIZ 2026'!$G$2:$Q$667,50,FALSE)</f>
        <v>#N/A</v>
      </c>
      <c r="L552" s="48" t="e">
        <f>VLOOKUP(B552,'MATRIZ 2026'!$G$2:$Q$667,45,FALSE)</f>
        <v>#N/A</v>
      </c>
      <c r="M552" s="48" t="e">
        <f>VLOOKUP(B552,'MATRIZ 2026'!$G$2:$Q$667,46,FALSE)</f>
        <v>#N/A</v>
      </c>
      <c r="N552" t="e">
        <f>VLOOKUP(B552,'MATRIZ 2026'!$G$2:$Q$667,16,FALSE)</f>
        <v>#N/A</v>
      </c>
      <c r="O552" t="e">
        <f>VLOOKUP(B552,'MATRIZ 2026'!$G$2:$Q$667,93,FALSE)</f>
        <v>#N/A</v>
      </c>
      <c r="P552" t="e">
        <f>VLOOKUP(D552,'MATRIZ 2026'!$G$2:$Q$667,31,FALSE)</f>
        <v>#N/A</v>
      </c>
      <c r="Q552" t="e">
        <f>VLOOKUP(M552,'MATRIZ 2026'!$G$2:$Q$667,3,FALSE)</f>
        <v>#N/A</v>
      </c>
      <c r="R552" t="e">
        <f>VLOOKUP(B552,'MATRIZ 2026'!$G$2:$Q$667,32,FALSE)</f>
        <v>#N/A</v>
      </c>
      <c r="S552" t="e">
        <f>VLOOKUP(O552,'MATRIZ 2026'!$G$2:$Q$667,3,FALSE)</f>
        <v>#N/A</v>
      </c>
      <c r="T552" t="e">
        <f>VLOOKUP(B552,'MATRIZ 2026'!$G$2:$Q$667,95,FALSE)</f>
        <v>#N/A</v>
      </c>
      <c r="U552">
        <f>VLOOKUP(B552,Hoja3!A551:B1213,2,FALSE)</f>
        <v>146670</v>
      </c>
      <c r="V552" t="e">
        <f>VLOOKUP(B552,'MATRIZ 2026'!$G$2:$Q$667,40,FALSE)</f>
        <v>#N/A</v>
      </c>
      <c r="W552" t="e">
        <f>VLOOKUP(S552,'MATRIZ 2026'!$G$2:$Q$667,3,FALSE)</f>
        <v>#N/A</v>
      </c>
      <c r="X552" t="e">
        <f>VLOOKUP(T552,'MATRIZ 2026'!$G$2:$Q$667,3,FALSE)</f>
        <v>#N/A</v>
      </c>
      <c r="Y552" t="e">
        <f>VLOOKUP(U552,'MATRIZ 2026'!$G$2:$Q$667,3,FALSE)</f>
        <v>#N/A</v>
      </c>
      <c r="Z552" t="e">
        <f>VLOOKUP(V552,'MATRIZ 2026'!$G$2:$Q$667,3,FALSE)</f>
        <v>#N/A</v>
      </c>
      <c r="AA552" t="e">
        <f>VLOOKUP(W552,'MATRIZ 2026'!$G$2:$Q$667,3,FALSE)</f>
        <v>#N/A</v>
      </c>
      <c r="AB552" t="e">
        <f>VLOOKUP(B552,'MATRIZ 2026'!$G$2:$Q$667,28,FALSE)</f>
        <v>#N/A</v>
      </c>
      <c r="AC552" t="e">
        <f>VLOOKUP(B552,'MATRIZ 2026'!$G$2:$Q$667,27,FALSE)</f>
        <v>#N/A</v>
      </c>
      <c r="AD552" t="e">
        <f>VLOOKUP(B552,'MATRIZ 2026'!$G$2:$Q$667,29,FALSE)</f>
        <v>#N/A</v>
      </c>
      <c r="AE552" t="e">
        <f>VLOOKUP(B552,'MATRIZ 2026'!$G$2:$Q$667,96,FALSE)</f>
        <v>#N/A</v>
      </c>
      <c r="AF552" t="e">
        <f>VLOOKUP(B552,'MATRIZ 2026'!$G$2:$Q$667,30,FALSE)</f>
        <v>#N/A</v>
      </c>
      <c r="AG552" t="str">
        <f>VLOOKUP(B552,'cuentas bancarias'!$A$2:$E$201,3,FALSE)</f>
        <v>DAVIVIENDA</v>
      </c>
      <c r="AH552" t="str">
        <f>VLOOKUP(B552,'cuentas bancarias'!$A$2:$E$201,4,FALSE)</f>
        <v>AHORROS</v>
      </c>
      <c r="AI552">
        <f>VLOOKUP(B552,'cuentas bancarias'!$A$2:$E$201,5,FALSE)</f>
        <v>455200273726</v>
      </c>
      <c r="AJ552" t="e">
        <f>VLOOKUP(B552,'MATRIZ 2026'!$G$2:$Q$667,25,FALSE)</f>
        <v>#N/A</v>
      </c>
      <c r="AL552" t="e">
        <f>VLOOKUP(AH552,'MATRIZ 2026'!$G$2:$Q$667,3,FALSE)</f>
        <v>#N/A</v>
      </c>
      <c r="AM552" t="e">
        <f>VLOOKUP(AI552,'MATRIZ 2026'!$G$2:$Q$667,3,FALSE)</f>
        <v>#N/A</v>
      </c>
      <c r="AN552" t="e">
        <f>VLOOKUP(AJ552,'MATRIZ 2026'!$G$2:$Q$667,3,FALSE)</f>
        <v>#N/A</v>
      </c>
      <c r="AO552" t="e">
        <f>VLOOKUP(AK552,'MATRIZ 2026'!$G$2:$Q$667,3,FALSE)</f>
        <v>#N/A</v>
      </c>
      <c r="AP552" t="e">
        <f>VLOOKUP(AL552,'MATRIZ 2026'!$G$2:$Q$667,3,FALSE)</f>
        <v>#N/A</v>
      </c>
    </row>
    <row r="553" spans="2:42" hidden="1">
      <c r="B553" s="19" t="s">
        <v>6269</v>
      </c>
      <c r="C553" t="e">
        <v>#REF!</v>
      </c>
    </row>
    <row r="554" spans="2:42">
      <c r="B554" s="21" t="s">
        <v>6281</v>
      </c>
      <c r="C554" t="e">
        <v>#REF!</v>
      </c>
      <c r="D554" t="str">
        <f t="shared" ref="D554:D557" si="13">B554</f>
        <v>558-2026</v>
      </c>
      <c r="E554" t="e">
        <f>VLOOKUP(D554,'MATRIZ 2026'!$G$2:$Q$667,14,FALSE)</f>
        <v>#N/A</v>
      </c>
      <c r="F554" t="e">
        <f>VLOOKUP(B554,'MATRIZ 2026'!$G$2:$Q$667,3,FALSE)</f>
        <v>#N/A</v>
      </c>
      <c r="G554" t="e">
        <f>VLOOKUP(B554,'MATRIZ 2026'!$G$2:$Q$667,22,FALSE)</f>
        <v>#N/A</v>
      </c>
      <c r="I554" t="e">
        <f>VLOOKUP(B554,'MATRIZ 2026'!$G$2:$Q$667,84,FALSE)</f>
        <v>#N/A</v>
      </c>
      <c r="J554" t="e">
        <f>VLOOKUP(B554,'MATRIZ 2026'!$G$2:$Q$667,49,FALSE)</f>
        <v>#N/A</v>
      </c>
      <c r="K554" t="e">
        <f>VLOOKUP(B554,'MATRIZ 2026'!$G$2:$Q$667,50,FALSE)</f>
        <v>#N/A</v>
      </c>
      <c r="L554" s="48" t="e">
        <f>VLOOKUP(B554,'MATRIZ 2026'!$G$2:$Q$667,45,FALSE)</f>
        <v>#N/A</v>
      </c>
      <c r="M554" s="48" t="e">
        <f>VLOOKUP(B554,'MATRIZ 2026'!$G$2:$Q$667,46,FALSE)</f>
        <v>#N/A</v>
      </c>
      <c r="N554" t="e">
        <f>VLOOKUP(B554,'MATRIZ 2026'!$G$2:$Q$667,16,FALSE)</f>
        <v>#N/A</v>
      </c>
      <c r="O554" t="e">
        <f>VLOOKUP(B554,'MATRIZ 2026'!$G$2:$Q$667,93,FALSE)</f>
        <v>#N/A</v>
      </c>
      <c r="P554" t="e">
        <f>VLOOKUP(D554,'MATRIZ 2026'!$G$2:$Q$667,31,FALSE)</f>
        <v>#N/A</v>
      </c>
      <c r="Q554" t="e">
        <f>VLOOKUP(M554,'MATRIZ 2026'!$G$2:$Q$667,3,FALSE)</f>
        <v>#N/A</v>
      </c>
      <c r="R554" t="e">
        <f>VLOOKUP(B554,'MATRIZ 2026'!$G$2:$Q$667,32,FALSE)</f>
        <v>#N/A</v>
      </c>
      <c r="S554" t="e">
        <f>VLOOKUP(O554,'MATRIZ 2026'!$G$2:$Q$667,3,FALSE)</f>
        <v>#N/A</v>
      </c>
      <c r="T554" t="e">
        <f>VLOOKUP(B554,'MATRIZ 2026'!$G$2:$Q$667,95,FALSE)</f>
        <v>#N/A</v>
      </c>
      <c r="U554">
        <f>VLOOKUP(B554,Hoja3!A553:B1215,2,FALSE)</f>
        <v>147365</v>
      </c>
      <c r="V554" t="e">
        <f>VLOOKUP(B554,'MATRIZ 2026'!$G$2:$Q$667,40,FALSE)</f>
        <v>#N/A</v>
      </c>
      <c r="W554" t="e">
        <f>VLOOKUP(S554,'MATRIZ 2026'!$G$2:$Q$667,3,FALSE)</f>
        <v>#N/A</v>
      </c>
      <c r="X554" t="e">
        <f>VLOOKUP(T554,'MATRIZ 2026'!$G$2:$Q$667,3,FALSE)</f>
        <v>#N/A</v>
      </c>
      <c r="Y554" t="e">
        <f>VLOOKUP(U554,'MATRIZ 2026'!$G$2:$Q$667,3,FALSE)</f>
        <v>#N/A</v>
      </c>
      <c r="Z554" t="e">
        <f>VLOOKUP(V554,'MATRIZ 2026'!$G$2:$Q$667,3,FALSE)</f>
        <v>#N/A</v>
      </c>
      <c r="AA554" t="e">
        <f>VLOOKUP(W554,'MATRIZ 2026'!$G$2:$Q$667,3,FALSE)</f>
        <v>#N/A</v>
      </c>
      <c r="AB554" t="e">
        <f>VLOOKUP(B554,'MATRIZ 2026'!$G$2:$Q$667,28,FALSE)</f>
        <v>#N/A</v>
      </c>
      <c r="AC554" t="e">
        <f>VLOOKUP(B554,'MATRIZ 2026'!$G$2:$Q$667,27,FALSE)</f>
        <v>#N/A</v>
      </c>
      <c r="AD554" t="e">
        <f>VLOOKUP(B554,'MATRIZ 2026'!$G$2:$Q$667,29,FALSE)</f>
        <v>#N/A</v>
      </c>
      <c r="AE554" t="e">
        <f>VLOOKUP(B554,'MATRIZ 2026'!$G$2:$Q$667,96,FALSE)</f>
        <v>#N/A</v>
      </c>
      <c r="AF554" t="e">
        <f>VLOOKUP(B554,'MATRIZ 2026'!$G$2:$Q$667,30,FALSE)</f>
        <v>#N/A</v>
      </c>
      <c r="AG554" t="str">
        <f>VLOOKUP(B554,'cuentas bancarias'!$A$2:$E$201,3,FALSE)</f>
        <v>BOGOTÁ</v>
      </c>
      <c r="AH554" t="str">
        <f>VLOOKUP(B554,'cuentas bancarias'!$A$2:$E$201,4,FALSE)</f>
        <v>AHORROS</v>
      </c>
      <c r="AI554">
        <f>VLOOKUP(B554,'cuentas bancarias'!$A$2:$E$201,5,FALSE)</f>
        <v>39864855</v>
      </c>
      <c r="AJ554" t="e">
        <f>VLOOKUP(B554,'MATRIZ 2026'!$G$2:$Q$667,25,FALSE)</f>
        <v>#N/A</v>
      </c>
      <c r="AL554" t="e">
        <f>VLOOKUP(AH554,'MATRIZ 2026'!$G$2:$Q$667,3,FALSE)</f>
        <v>#N/A</v>
      </c>
      <c r="AM554" t="e">
        <f>VLOOKUP(AI554,'MATRIZ 2026'!$G$2:$Q$667,3,FALSE)</f>
        <v>#N/A</v>
      </c>
      <c r="AN554" t="e">
        <f>VLOOKUP(AJ554,'MATRIZ 2026'!$G$2:$Q$667,3,FALSE)</f>
        <v>#N/A</v>
      </c>
      <c r="AO554" t="e">
        <f>VLOOKUP(AK554,'MATRIZ 2026'!$G$2:$Q$667,3,FALSE)</f>
        <v>#N/A</v>
      </c>
      <c r="AP554" t="e">
        <f>VLOOKUP(AL554,'MATRIZ 2026'!$G$2:$Q$667,3,FALSE)</f>
        <v>#N/A</v>
      </c>
    </row>
    <row r="555" spans="2:42">
      <c r="B555" s="19" t="s">
        <v>6289</v>
      </c>
      <c r="C555" t="e">
        <v>#REF!</v>
      </c>
      <c r="D555" t="str">
        <f t="shared" si="13"/>
        <v>559-2026</v>
      </c>
      <c r="E555" t="e">
        <f>VLOOKUP(D555,'MATRIZ 2026'!$G$2:$Q$667,14,FALSE)</f>
        <v>#N/A</v>
      </c>
      <c r="F555" t="e">
        <f>VLOOKUP(B555,'MATRIZ 2026'!$G$2:$Q$667,3,FALSE)</f>
        <v>#N/A</v>
      </c>
      <c r="G555" t="e">
        <f>VLOOKUP(B555,'MATRIZ 2026'!$G$2:$Q$667,22,FALSE)</f>
        <v>#N/A</v>
      </c>
      <c r="I555" t="e">
        <f>VLOOKUP(B555,'MATRIZ 2026'!$G$2:$Q$667,84,FALSE)</f>
        <v>#N/A</v>
      </c>
      <c r="J555" t="e">
        <f>VLOOKUP(B555,'MATRIZ 2026'!$G$2:$Q$667,49,FALSE)</f>
        <v>#N/A</v>
      </c>
      <c r="K555" t="e">
        <f>VLOOKUP(B555,'MATRIZ 2026'!$G$2:$Q$667,50,FALSE)</f>
        <v>#N/A</v>
      </c>
      <c r="L555" s="48" t="e">
        <f>VLOOKUP(B555,'MATRIZ 2026'!$G$2:$Q$667,45,FALSE)</f>
        <v>#N/A</v>
      </c>
      <c r="M555" s="48" t="e">
        <f>VLOOKUP(B555,'MATRIZ 2026'!$G$2:$Q$667,46,FALSE)</f>
        <v>#N/A</v>
      </c>
      <c r="N555" t="e">
        <f>VLOOKUP(B555,'MATRIZ 2026'!$G$2:$Q$667,16,FALSE)</f>
        <v>#N/A</v>
      </c>
      <c r="O555" t="e">
        <f>VLOOKUP(B555,'MATRIZ 2026'!$G$2:$Q$667,93,FALSE)</f>
        <v>#N/A</v>
      </c>
      <c r="P555" t="e">
        <f>VLOOKUP(D555,'MATRIZ 2026'!$G$2:$Q$667,31,FALSE)</f>
        <v>#N/A</v>
      </c>
      <c r="Q555" t="e">
        <f>VLOOKUP(M555,'MATRIZ 2026'!$G$2:$Q$667,3,FALSE)</f>
        <v>#N/A</v>
      </c>
      <c r="R555" t="e">
        <f>VLOOKUP(B555,'MATRIZ 2026'!$G$2:$Q$667,32,FALSE)</f>
        <v>#N/A</v>
      </c>
      <c r="S555" t="e">
        <f>VLOOKUP(O555,'MATRIZ 2026'!$G$2:$Q$667,3,FALSE)</f>
        <v>#N/A</v>
      </c>
      <c r="T555" t="e">
        <f>VLOOKUP(B555,'MATRIZ 2026'!$G$2:$Q$667,95,FALSE)</f>
        <v>#N/A</v>
      </c>
      <c r="U555">
        <f>VLOOKUP(B555,Hoja3!A554:B1216,2,FALSE)</f>
        <v>147350</v>
      </c>
      <c r="V555" t="e">
        <f>VLOOKUP(B555,'MATRIZ 2026'!$G$2:$Q$667,40,FALSE)</f>
        <v>#N/A</v>
      </c>
      <c r="W555" t="e">
        <f>VLOOKUP(S555,'MATRIZ 2026'!$G$2:$Q$667,3,FALSE)</f>
        <v>#N/A</v>
      </c>
      <c r="X555" t="e">
        <f>VLOOKUP(T555,'MATRIZ 2026'!$G$2:$Q$667,3,FALSE)</f>
        <v>#N/A</v>
      </c>
      <c r="Y555" t="e">
        <f>VLOOKUP(U555,'MATRIZ 2026'!$G$2:$Q$667,3,FALSE)</f>
        <v>#N/A</v>
      </c>
      <c r="Z555" t="e">
        <f>VLOOKUP(V555,'MATRIZ 2026'!$G$2:$Q$667,3,FALSE)</f>
        <v>#N/A</v>
      </c>
      <c r="AA555" t="e">
        <f>VLOOKUP(W555,'MATRIZ 2026'!$G$2:$Q$667,3,FALSE)</f>
        <v>#N/A</v>
      </c>
      <c r="AB555" t="e">
        <f>VLOOKUP(B555,'MATRIZ 2026'!$G$2:$Q$667,28,FALSE)</f>
        <v>#N/A</v>
      </c>
      <c r="AC555" t="e">
        <f>VLOOKUP(B555,'MATRIZ 2026'!$G$2:$Q$667,27,FALSE)</f>
        <v>#N/A</v>
      </c>
      <c r="AD555" t="e">
        <f>VLOOKUP(B555,'MATRIZ 2026'!$G$2:$Q$667,29,FALSE)</f>
        <v>#N/A</v>
      </c>
      <c r="AE555" t="e">
        <f>VLOOKUP(B555,'MATRIZ 2026'!$G$2:$Q$667,96,FALSE)</f>
        <v>#N/A</v>
      </c>
      <c r="AF555" t="e">
        <f>VLOOKUP(B555,'MATRIZ 2026'!$G$2:$Q$667,30,FALSE)</f>
        <v>#N/A</v>
      </c>
      <c r="AG555" t="str">
        <f>VLOOKUP(B555,'cuentas bancarias'!$A$2:$E$201,3,FALSE)</f>
        <v>NU</v>
      </c>
      <c r="AH555" t="str">
        <f>VLOOKUP(B555,'cuentas bancarias'!$A$2:$E$201,4,FALSE)</f>
        <v>AHORROS</v>
      </c>
      <c r="AI555">
        <f>VLOOKUP(B555,'cuentas bancarias'!$A$2:$E$201,5,FALSE)</f>
        <v>16143210</v>
      </c>
      <c r="AJ555" t="e">
        <f>VLOOKUP(B555,'MATRIZ 2026'!$G$2:$Q$667,25,FALSE)</f>
        <v>#N/A</v>
      </c>
      <c r="AL555" t="e">
        <f>VLOOKUP(AH555,'MATRIZ 2026'!$G$2:$Q$667,3,FALSE)</f>
        <v>#N/A</v>
      </c>
      <c r="AM555" t="e">
        <f>VLOOKUP(AI555,'MATRIZ 2026'!$G$2:$Q$667,3,FALSE)</f>
        <v>#N/A</v>
      </c>
      <c r="AN555" t="e">
        <f>VLOOKUP(AJ555,'MATRIZ 2026'!$G$2:$Q$667,3,FALSE)</f>
        <v>#N/A</v>
      </c>
      <c r="AO555" t="e">
        <f>VLOOKUP(AK555,'MATRIZ 2026'!$G$2:$Q$667,3,FALSE)</f>
        <v>#N/A</v>
      </c>
      <c r="AP555" t="e">
        <f>VLOOKUP(AL555,'MATRIZ 2026'!$G$2:$Q$667,3,FALSE)</f>
        <v>#N/A</v>
      </c>
    </row>
    <row r="556" spans="2:42">
      <c r="B556" s="21" t="s">
        <v>6300</v>
      </c>
      <c r="C556" t="e">
        <v>#REF!</v>
      </c>
      <c r="D556" t="str">
        <f t="shared" si="13"/>
        <v>560-2026</v>
      </c>
      <c r="E556" t="e">
        <f>VLOOKUP(D556,'MATRIZ 2026'!$G$2:$Q$667,14,FALSE)</f>
        <v>#N/A</v>
      </c>
      <c r="F556" t="e">
        <f>VLOOKUP(B556,'MATRIZ 2026'!$G$2:$Q$667,3,FALSE)</f>
        <v>#N/A</v>
      </c>
      <c r="G556" t="e">
        <f>VLOOKUP(B556,'MATRIZ 2026'!$G$2:$Q$667,22,FALSE)</f>
        <v>#N/A</v>
      </c>
      <c r="I556" t="e">
        <f>VLOOKUP(B556,'MATRIZ 2026'!$G$2:$Q$667,84,FALSE)</f>
        <v>#N/A</v>
      </c>
      <c r="J556" t="e">
        <f>VLOOKUP(B556,'MATRIZ 2026'!$G$2:$Q$667,49,FALSE)</f>
        <v>#N/A</v>
      </c>
      <c r="K556" t="e">
        <f>VLOOKUP(B556,'MATRIZ 2026'!$G$2:$Q$667,50,FALSE)</f>
        <v>#N/A</v>
      </c>
      <c r="L556" s="48" t="e">
        <f>VLOOKUP(B556,'MATRIZ 2026'!$G$2:$Q$667,45,FALSE)</f>
        <v>#N/A</v>
      </c>
      <c r="M556" s="48" t="e">
        <f>VLOOKUP(B556,'MATRIZ 2026'!$G$2:$Q$667,46,FALSE)</f>
        <v>#N/A</v>
      </c>
      <c r="N556" t="e">
        <f>VLOOKUP(B556,'MATRIZ 2026'!$G$2:$Q$667,16,FALSE)</f>
        <v>#N/A</v>
      </c>
      <c r="O556" t="e">
        <f>VLOOKUP(B556,'MATRIZ 2026'!$G$2:$Q$667,93,FALSE)</f>
        <v>#N/A</v>
      </c>
      <c r="P556" t="e">
        <f>VLOOKUP(D556,'MATRIZ 2026'!$G$2:$Q$667,31,FALSE)</f>
        <v>#N/A</v>
      </c>
      <c r="Q556" t="e">
        <f>VLOOKUP(M556,'MATRIZ 2026'!$G$2:$Q$667,3,FALSE)</f>
        <v>#N/A</v>
      </c>
      <c r="R556" t="e">
        <f>VLOOKUP(B556,'MATRIZ 2026'!$G$2:$Q$667,32,FALSE)</f>
        <v>#N/A</v>
      </c>
      <c r="S556" t="e">
        <f>VLOOKUP(O556,'MATRIZ 2026'!$G$2:$Q$667,3,FALSE)</f>
        <v>#N/A</v>
      </c>
      <c r="T556" t="e">
        <f>VLOOKUP(B556,'MATRIZ 2026'!$G$2:$Q$667,95,FALSE)</f>
        <v>#N/A</v>
      </c>
      <c r="U556">
        <f>VLOOKUP(B556,Hoja3!A555:B1217,2,FALSE)</f>
        <v>151833</v>
      </c>
      <c r="V556" t="e">
        <f>VLOOKUP(B556,'MATRIZ 2026'!$G$2:$Q$667,40,FALSE)</f>
        <v>#N/A</v>
      </c>
      <c r="W556" t="e">
        <f>VLOOKUP(S556,'MATRIZ 2026'!$G$2:$Q$667,3,FALSE)</f>
        <v>#N/A</v>
      </c>
      <c r="X556" t="e">
        <f>VLOOKUP(T556,'MATRIZ 2026'!$G$2:$Q$667,3,FALSE)</f>
        <v>#N/A</v>
      </c>
      <c r="Y556" t="e">
        <f>VLOOKUP(U556,'MATRIZ 2026'!$G$2:$Q$667,3,FALSE)</f>
        <v>#N/A</v>
      </c>
      <c r="Z556" t="e">
        <f>VLOOKUP(V556,'MATRIZ 2026'!$G$2:$Q$667,3,FALSE)</f>
        <v>#N/A</v>
      </c>
      <c r="AA556" t="e">
        <f>VLOOKUP(W556,'MATRIZ 2026'!$G$2:$Q$667,3,FALSE)</f>
        <v>#N/A</v>
      </c>
      <c r="AB556" t="e">
        <f>VLOOKUP(B556,'MATRIZ 2026'!$G$2:$Q$667,28,FALSE)</f>
        <v>#N/A</v>
      </c>
      <c r="AC556" t="e">
        <f>VLOOKUP(B556,'MATRIZ 2026'!$G$2:$Q$667,27,FALSE)</f>
        <v>#N/A</v>
      </c>
      <c r="AD556" t="e">
        <f>VLOOKUP(B556,'MATRIZ 2026'!$G$2:$Q$667,29,FALSE)</f>
        <v>#N/A</v>
      </c>
      <c r="AE556" t="e">
        <f>VLOOKUP(B556,'MATRIZ 2026'!$G$2:$Q$667,96,FALSE)</f>
        <v>#N/A</v>
      </c>
      <c r="AF556" t="e">
        <f>VLOOKUP(B556,'MATRIZ 2026'!$G$2:$Q$667,30,FALSE)</f>
        <v>#N/A</v>
      </c>
      <c r="AG556" t="str">
        <f>VLOOKUP(B556,'cuentas bancarias'!$A$2:$E$201,3,FALSE)</f>
        <v>BANCOLOMBIA</v>
      </c>
      <c r="AH556" t="str">
        <f>VLOOKUP(B556,'cuentas bancarias'!$A$2:$E$201,4,FALSE)</f>
        <v>AHORROS</v>
      </c>
      <c r="AI556">
        <f>VLOOKUP(B556,'cuentas bancarias'!$A$2:$E$201,5,FALSE)</f>
        <v>3138069671</v>
      </c>
      <c r="AJ556" t="e">
        <f>VLOOKUP(B556,'MATRIZ 2026'!$G$2:$Q$667,25,FALSE)</f>
        <v>#N/A</v>
      </c>
      <c r="AL556" t="e">
        <f>VLOOKUP(AH556,'MATRIZ 2026'!$G$2:$Q$667,3,FALSE)</f>
        <v>#N/A</v>
      </c>
      <c r="AM556" t="e">
        <f>VLOOKUP(AI556,'MATRIZ 2026'!$G$2:$Q$667,3,FALSE)</f>
        <v>#N/A</v>
      </c>
      <c r="AN556" t="e">
        <f>VLOOKUP(AJ556,'MATRIZ 2026'!$G$2:$Q$667,3,FALSE)</f>
        <v>#N/A</v>
      </c>
      <c r="AO556" t="e">
        <f>VLOOKUP(AK556,'MATRIZ 2026'!$G$2:$Q$667,3,FALSE)</f>
        <v>#N/A</v>
      </c>
      <c r="AP556" t="e">
        <f>VLOOKUP(AL556,'MATRIZ 2026'!$G$2:$Q$667,3,FALSE)</f>
        <v>#N/A</v>
      </c>
    </row>
    <row r="557" spans="2:42">
      <c r="B557" s="19" t="s">
        <v>6312</v>
      </c>
      <c r="C557" t="e">
        <v>#REF!</v>
      </c>
      <c r="D557" t="str">
        <f t="shared" si="13"/>
        <v>561-2026</v>
      </c>
      <c r="E557" t="e">
        <f>VLOOKUP(D557,'MATRIZ 2026'!$G$2:$Q$667,14,FALSE)</f>
        <v>#N/A</v>
      </c>
      <c r="F557" t="e">
        <f>VLOOKUP(B557,'MATRIZ 2026'!$G$2:$Q$667,3,FALSE)</f>
        <v>#N/A</v>
      </c>
      <c r="G557" t="e">
        <f>VLOOKUP(B557,'MATRIZ 2026'!$G$2:$Q$667,22,FALSE)</f>
        <v>#N/A</v>
      </c>
      <c r="I557" t="e">
        <f>VLOOKUP(B557,'MATRIZ 2026'!$G$2:$Q$667,84,FALSE)</f>
        <v>#N/A</v>
      </c>
      <c r="J557" t="e">
        <f>VLOOKUP(B557,'MATRIZ 2026'!$G$2:$Q$667,49,FALSE)</f>
        <v>#N/A</v>
      </c>
      <c r="K557" t="e">
        <f>VLOOKUP(B557,'MATRIZ 2026'!$G$2:$Q$667,50,FALSE)</f>
        <v>#N/A</v>
      </c>
      <c r="L557" s="48" t="e">
        <f>VLOOKUP(B557,'MATRIZ 2026'!$G$2:$Q$667,45,FALSE)</f>
        <v>#N/A</v>
      </c>
      <c r="M557" s="48" t="e">
        <f>VLOOKUP(B557,'MATRIZ 2026'!$G$2:$Q$667,46,FALSE)</f>
        <v>#N/A</v>
      </c>
      <c r="N557" t="e">
        <f>VLOOKUP(B557,'MATRIZ 2026'!$G$2:$Q$667,16,FALSE)</f>
        <v>#N/A</v>
      </c>
      <c r="O557" t="e">
        <f>VLOOKUP(B557,'MATRIZ 2026'!$G$2:$Q$667,93,FALSE)</f>
        <v>#N/A</v>
      </c>
      <c r="P557" t="e">
        <f>VLOOKUP(D557,'MATRIZ 2026'!$G$2:$Q$667,31,FALSE)</f>
        <v>#N/A</v>
      </c>
      <c r="Q557" t="e">
        <f>VLOOKUP(M557,'MATRIZ 2026'!$G$2:$Q$667,3,FALSE)</f>
        <v>#N/A</v>
      </c>
      <c r="R557" t="e">
        <f>VLOOKUP(B557,'MATRIZ 2026'!$G$2:$Q$667,32,FALSE)</f>
        <v>#N/A</v>
      </c>
      <c r="S557" t="e">
        <f>VLOOKUP(O557,'MATRIZ 2026'!$G$2:$Q$667,3,FALSE)</f>
        <v>#N/A</v>
      </c>
      <c r="T557" t="e">
        <f>VLOOKUP(B557,'MATRIZ 2026'!$G$2:$Q$667,95,FALSE)</f>
        <v>#N/A</v>
      </c>
      <c r="U557">
        <f>VLOOKUP(B557,Hoja3!A556:B1218,2,FALSE)</f>
        <v>147365</v>
      </c>
      <c r="V557" t="e">
        <f>VLOOKUP(B557,'MATRIZ 2026'!$G$2:$Q$667,40,FALSE)</f>
        <v>#N/A</v>
      </c>
      <c r="W557" t="e">
        <f>VLOOKUP(S557,'MATRIZ 2026'!$G$2:$Q$667,3,FALSE)</f>
        <v>#N/A</v>
      </c>
      <c r="X557" t="e">
        <f>VLOOKUP(T557,'MATRIZ 2026'!$G$2:$Q$667,3,FALSE)</f>
        <v>#N/A</v>
      </c>
      <c r="Y557" t="e">
        <f>VLOOKUP(U557,'MATRIZ 2026'!$G$2:$Q$667,3,FALSE)</f>
        <v>#N/A</v>
      </c>
      <c r="Z557" t="e">
        <f>VLOOKUP(V557,'MATRIZ 2026'!$G$2:$Q$667,3,FALSE)</f>
        <v>#N/A</v>
      </c>
      <c r="AA557" t="e">
        <f>VLOOKUP(W557,'MATRIZ 2026'!$G$2:$Q$667,3,FALSE)</f>
        <v>#N/A</v>
      </c>
      <c r="AB557" t="e">
        <f>VLOOKUP(B557,'MATRIZ 2026'!$G$2:$Q$667,28,FALSE)</f>
        <v>#N/A</v>
      </c>
      <c r="AC557" t="e">
        <f>VLOOKUP(B557,'MATRIZ 2026'!$G$2:$Q$667,27,FALSE)</f>
        <v>#N/A</v>
      </c>
      <c r="AD557" t="e">
        <f>VLOOKUP(B557,'MATRIZ 2026'!$G$2:$Q$667,29,FALSE)</f>
        <v>#N/A</v>
      </c>
      <c r="AE557" t="e">
        <f>VLOOKUP(B557,'MATRIZ 2026'!$G$2:$Q$667,96,FALSE)</f>
        <v>#N/A</v>
      </c>
      <c r="AF557" t="e">
        <f>VLOOKUP(B557,'MATRIZ 2026'!$G$2:$Q$667,30,FALSE)</f>
        <v>#N/A</v>
      </c>
      <c r="AG557" t="str">
        <f>VLOOKUP(B557,'cuentas bancarias'!$A$2:$E$201,3,FALSE)</f>
        <v>BANCOLOMBIA</v>
      </c>
      <c r="AH557" t="str">
        <f>VLOOKUP(B557,'cuentas bancarias'!$A$2:$E$201,4,FALSE)</f>
        <v>AHORROS</v>
      </c>
      <c r="AI557">
        <f>VLOOKUP(B557,'cuentas bancarias'!$A$2:$E$201,5,FALSE)</f>
        <v>4369941912</v>
      </c>
      <c r="AJ557" t="e">
        <f>VLOOKUP(B557,'MATRIZ 2026'!$G$2:$Q$667,25,FALSE)</f>
        <v>#N/A</v>
      </c>
      <c r="AL557" t="e">
        <f>VLOOKUP(AH557,'MATRIZ 2026'!$G$2:$Q$667,3,FALSE)</f>
        <v>#N/A</v>
      </c>
      <c r="AM557" t="e">
        <f>VLOOKUP(AI557,'MATRIZ 2026'!$G$2:$Q$667,3,FALSE)</f>
        <v>#N/A</v>
      </c>
      <c r="AN557" t="e">
        <f>VLOOKUP(AJ557,'MATRIZ 2026'!$G$2:$Q$667,3,FALSE)</f>
        <v>#N/A</v>
      </c>
      <c r="AO557" t="e">
        <f>VLOOKUP(AK557,'MATRIZ 2026'!$G$2:$Q$667,3,FALSE)</f>
        <v>#N/A</v>
      </c>
      <c r="AP557" t="e">
        <f>VLOOKUP(AL557,'MATRIZ 2026'!$G$2:$Q$667,3,FALSE)</f>
        <v>#N/A</v>
      </c>
    </row>
    <row r="558" spans="2:42" hidden="1">
      <c r="B558" s="21" t="s">
        <v>6320</v>
      </c>
      <c r="C558" t="e">
        <v>#REF!</v>
      </c>
    </row>
    <row r="559" spans="2:42">
      <c r="B559" s="19" t="s">
        <v>6329</v>
      </c>
      <c r="C559" t="e">
        <v>#REF!</v>
      </c>
      <c r="D559" t="str">
        <f t="shared" ref="D559:D622" si="14">B559</f>
        <v>563-2026</v>
      </c>
      <c r="E559" t="e">
        <f>VLOOKUP(D559,'MATRIZ 2026'!$G$2:$Q$667,14,FALSE)</f>
        <v>#N/A</v>
      </c>
      <c r="F559" t="e">
        <f>VLOOKUP(B559,'MATRIZ 2026'!$G$2:$Q$667,3,FALSE)</f>
        <v>#N/A</v>
      </c>
      <c r="G559" t="e">
        <f>VLOOKUP(B559,'MATRIZ 2026'!$G$2:$Q$667,22,FALSE)</f>
        <v>#N/A</v>
      </c>
      <c r="I559" t="e">
        <f>VLOOKUP(B559,'MATRIZ 2026'!$G$2:$Q$667,84,FALSE)</f>
        <v>#N/A</v>
      </c>
      <c r="J559" t="e">
        <f>VLOOKUP(B559,'MATRIZ 2026'!$G$2:$Q$667,49,FALSE)</f>
        <v>#N/A</v>
      </c>
      <c r="K559" t="e">
        <f>VLOOKUP(B559,'MATRIZ 2026'!$G$2:$Q$667,50,FALSE)</f>
        <v>#N/A</v>
      </c>
      <c r="L559" s="48" t="e">
        <f>VLOOKUP(B559,'MATRIZ 2026'!$G$2:$Q$667,45,FALSE)</f>
        <v>#N/A</v>
      </c>
      <c r="M559" s="48" t="e">
        <f>VLOOKUP(B559,'MATRIZ 2026'!$G$2:$Q$667,46,FALSE)</f>
        <v>#N/A</v>
      </c>
      <c r="N559" t="e">
        <f>VLOOKUP(B559,'MATRIZ 2026'!$G$2:$Q$667,16,FALSE)</f>
        <v>#N/A</v>
      </c>
      <c r="O559" t="e">
        <f>VLOOKUP(B559,'MATRIZ 2026'!$G$2:$Q$667,93,FALSE)</f>
        <v>#N/A</v>
      </c>
      <c r="P559" t="e">
        <f>VLOOKUP(D559,'MATRIZ 2026'!$G$2:$Q$667,31,FALSE)</f>
        <v>#N/A</v>
      </c>
      <c r="Q559" t="e">
        <f>VLOOKUP(M559,'MATRIZ 2026'!$G$2:$Q$667,3,FALSE)</f>
        <v>#N/A</v>
      </c>
      <c r="R559" t="e">
        <f>VLOOKUP(B559,'MATRIZ 2026'!$G$2:$Q$667,32,FALSE)</f>
        <v>#N/A</v>
      </c>
      <c r="S559" t="e">
        <f>VLOOKUP(O559,'MATRIZ 2026'!$G$2:$Q$667,3,FALSE)</f>
        <v>#N/A</v>
      </c>
      <c r="T559" t="e">
        <f>VLOOKUP(B559,'MATRIZ 2026'!$G$2:$Q$667,95,FALSE)</f>
        <v>#N/A</v>
      </c>
      <c r="U559">
        <f>VLOOKUP(B559,Hoja3!A558:B1220,2,FALSE)</f>
        <v>144779</v>
      </c>
      <c r="V559" t="e">
        <f>VLOOKUP(B559,'MATRIZ 2026'!$G$2:$Q$667,40,FALSE)</f>
        <v>#N/A</v>
      </c>
      <c r="W559" t="e">
        <f>VLOOKUP(S559,'MATRIZ 2026'!$G$2:$Q$667,3,FALSE)</f>
        <v>#N/A</v>
      </c>
      <c r="X559" t="e">
        <f>VLOOKUP(T559,'MATRIZ 2026'!$G$2:$Q$667,3,FALSE)</f>
        <v>#N/A</v>
      </c>
      <c r="Y559" t="e">
        <f>VLOOKUP(U559,'MATRIZ 2026'!$G$2:$Q$667,3,FALSE)</f>
        <v>#N/A</v>
      </c>
      <c r="Z559" t="e">
        <f>VLOOKUP(V559,'MATRIZ 2026'!$G$2:$Q$667,3,FALSE)</f>
        <v>#N/A</v>
      </c>
      <c r="AA559" t="e">
        <f>VLOOKUP(W559,'MATRIZ 2026'!$G$2:$Q$667,3,FALSE)</f>
        <v>#N/A</v>
      </c>
      <c r="AB559" t="e">
        <f>VLOOKUP(B559,'MATRIZ 2026'!$G$2:$Q$667,28,FALSE)</f>
        <v>#N/A</v>
      </c>
      <c r="AC559" t="e">
        <f>VLOOKUP(B559,'MATRIZ 2026'!$G$2:$Q$667,27,FALSE)</f>
        <v>#N/A</v>
      </c>
      <c r="AD559" t="e">
        <f>VLOOKUP(B559,'MATRIZ 2026'!$G$2:$Q$667,29,FALSE)</f>
        <v>#N/A</v>
      </c>
      <c r="AE559" t="e">
        <f>VLOOKUP(B559,'MATRIZ 2026'!$G$2:$Q$667,96,FALSE)</f>
        <v>#N/A</v>
      </c>
      <c r="AF559" t="e">
        <f>VLOOKUP(B559,'MATRIZ 2026'!$G$2:$Q$667,30,FALSE)</f>
        <v>#N/A</v>
      </c>
      <c r="AG559" t="str">
        <f>VLOOKUP(B559,'cuentas bancarias'!$A$2:$E$201,3,FALSE)</f>
        <v>BBVA</v>
      </c>
      <c r="AH559" t="str">
        <f>VLOOKUP(B559,'cuentas bancarias'!$A$2:$E$201,4,FALSE)</f>
        <v>AHORROS</v>
      </c>
      <c r="AI559">
        <f>VLOOKUP(B559,'cuentas bancarias'!$A$2:$E$201,5,FALSE)</f>
        <v>126212778</v>
      </c>
      <c r="AJ559" t="e">
        <f>VLOOKUP(B559,'MATRIZ 2026'!$G$2:$Q$667,25,FALSE)</f>
        <v>#N/A</v>
      </c>
      <c r="AL559" t="e">
        <f>VLOOKUP(AH559,'MATRIZ 2026'!$G$2:$Q$667,3,FALSE)</f>
        <v>#N/A</v>
      </c>
      <c r="AM559" t="e">
        <f>VLOOKUP(AI559,'MATRIZ 2026'!$G$2:$Q$667,3,FALSE)</f>
        <v>#N/A</v>
      </c>
      <c r="AN559" t="e">
        <f>VLOOKUP(AJ559,'MATRIZ 2026'!$G$2:$Q$667,3,FALSE)</f>
        <v>#N/A</v>
      </c>
      <c r="AO559" t="e">
        <f>VLOOKUP(AK559,'MATRIZ 2026'!$G$2:$Q$667,3,FALSE)</f>
        <v>#N/A</v>
      </c>
      <c r="AP559" t="e">
        <f>VLOOKUP(AL559,'MATRIZ 2026'!$G$2:$Q$667,3,FALSE)</f>
        <v>#N/A</v>
      </c>
    </row>
    <row r="560" spans="2:42">
      <c r="B560" s="21" t="s">
        <v>6337</v>
      </c>
      <c r="C560" t="e">
        <v>#REF!</v>
      </c>
      <c r="D560" t="str">
        <f t="shared" si="14"/>
        <v>564-2026</v>
      </c>
      <c r="E560" t="e">
        <f>VLOOKUP(D560,'MATRIZ 2026'!$G$2:$Q$667,14,FALSE)</f>
        <v>#N/A</v>
      </c>
      <c r="F560" t="e">
        <f>VLOOKUP(B560,'MATRIZ 2026'!$G$2:$Q$667,3,FALSE)</f>
        <v>#N/A</v>
      </c>
      <c r="G560" t="e">
        <f>VLOOKUP(B560,'MATRIZ 2026'!$G$2:$Q$667,22,FALSE)</f>
        <v>#N/A</v>
      </c>
      <c r="I560" t="e">
        <f>VLOOKUP(B560,'MATRIZ 2026'!$G$2:$Q$667,84,FALSE)</f>
        <v>#N/A</v>
      </c>
      <c r="J560" t="e">
        <f>VLOOKUP(B560,'MATRIZ 2026'!$G$2:$Q$667,49,FALSE)</f>
        <v>#N/A</v>
      </c>
      <c r="K560" t="e">
        <f>VLOOKUP(B560,'MATRIZ 2026'!$G$2:$Q$667,50,FALSE)</f>
        <v>#N/A</v>
      </c>
      <c r="L560" s="48" t="e">
        <f>VLOOKUP(B560,'MATRIZ 2026'!$G$2:$Q$667,45,FALSE)</f>
        <v>#N/A</v>
      </c>
      <c r="M560" s="48" t="e">
        <f>VLOOKUP(B560,'MATRIZ 2026'!$G$2:$Q$667,46,FALSE)</f>
        <v>#N/A</v>
      </c>
      <c r="N560" t="e">
        <f>VLOOKUP(B560,'MATRIZ 2026'!$G$2:$Q$667,16,FALSE)</f>
        <v>#N/A</v>
      </c>
      <c r="O560" t="e">
        <f>VLOOKUP(B560,'MATRIZ 2026'!$G$2:$Q$667,93,FALSE)</f>
        <v>#N/A</v>
      </c>
      <c r="P560" t="e">
        <f>VLOOKUP(D560,'MATRIZ 2026'!$G$2:$Q$667,31,FALSE)</f>
        <v>#N/A</v>
      </c>
      <c r="Q560" t="e">
        <f>VLOOKUP(M560,'MATRIZ 2026'!$G$2:$Q$667,3,FALSE)</f>
        <v>#N/A</v>
      </c>
      <c r="R560" t="e">
        <f>VLOOKUP(B560,'MATRIZ 2026'!$G$2:$Q$667,32,FALSE)</f>
        <v>#N/A</v>
      </c>
      <c r="S560" t="e">
        <f>VLOOKUP(O560,'MATRIZ 2026'!$G$2:$Q$667,3,FALSE)</f>
        <v>#N/A</v>
      </c>
      <c r="T560" t="e">
        <f>VLOOKUP(B560,'MATRIZ 2026'!$G$2:$Q$667,95,FALSE)</f>
        <v>#N/A</v>
      </c>
      <c r="U560">
        <f>VLOOKUP(B560,Hoja3!A559:B1221,2,FALSE)</f>
        <v>147160</v>
      </c>
      <c r="V560" t="e">
        <f>VLOOKUP(B560,'MATRIZ 2026'!$G$2:$Q$667,40,FALSE)</f>
        <v>#N/A</v>
      </c>
      <c r="W560" t="e">
        <f>VLOOKUP(S560,'MATRIZ 2026'!$G$2:$Q$667,3,FALSE)</f>
        <v>#N/A</v>
      </c>
      <c r="X560" t="e">
        <f>VLOOKUP(T560,'MATRIZ 2026'!$G$2:$Q$667,3,FALSE)</f>
        <v>#N/A</v>
      </c>
      <c r="Y560" t="e">
        <f>VLOOKUP(U560,'MATRIZ 2026'!$G$2:$Q$667,3,FALSE)</f>
        <v>#N/A</v>
      </c>
      <c r="Z560" t="e">
        <f>VLOOKUP(V560,'MATRIZ 2026'!$G$2:$Q$667,3,FALSE)</f>
        <v>#N/A</v>
      </c>
      <c r="AA560" t="e">
        <f>VLOOKUP(W560,'MATRIZ 2026'!$G$2:$Q$667,3,FALSE)</f>
        <v>#N/A</v>
      </c>
      <c r="AB560" t="e">
        <f>VLOOKUP(B560,'MATRIZ 2026'!$G$2:$Q$667,28,FALSE)</f>
        <v>#N/A</v>
      </c>
      <c r="AC560" t="e">
        <f>VLOOKUP(B560,'MATRIZ 2026'!$G$2:$Q$667,27,FALSE)</f>
        <v>#N/A</v>
      </c>
      <c r="AD560" t="e">
        <f>VLOOKUP(B560,'MATRIZ 2026'!$G$2:$Q$667,29,FALSE)</f>
        <v>#N/A</v>
      </c>
      <c r="AE560" t="e">
        <f>VLOOKUP(B560,'MATRIZ 2026'!$G$2:$Q$667,96,FALSE)</f>
        <v>#N/A</v>
      </c>
      <c r="AF560" t="e">
        <f>VLOOKUP(B560,'MATRIZ 2026'!$G$2:$Q$667,30,FALSE)</f>
        <v>#N/A</v>
      </c>
      <c r="AG560" t="str">
        <f>VLOOKUP(B560,'cuentas bancarias'!$A$2:$E$201,3,FALSE)</f>
        <v>ITAU</v>
      </c>
      <c r="AH560" t="str">
        <f>VLOOKUP(B560,'cuentas bancarias'!$A$2:$E$201,4,FALSE)</f>
        <v>AHORROS</v>
      </c>
      <c r="AI560">
        <f>VLOOKUP(B560,'cuentas bancarias'!$A$2:$E$201,5,FALSE)</f>
        <v>54803345</v>
      </c>
      <c r="AJ560" t="e">
        <f>VLOOKUP(B560,'MATRIZ 2026'!$G$2:$Q$667,25,FALSE)</f>
        <v>#N/A</v>
      </c>
      <c r="AL560" t="e">
        <f>VLOOKUP(AH560,'MATRIZ 2026'!$G$2:$Q$667,3,FALSE)</f>
        <v>#N/A</v>
      </c>
      <c r="AM560" t="e">
        <f>VLOOKUP(AI560,'MATRIZ 2026'!$G$2:$Q$667,3,FALSE)</f>
        <v>#N/A</v>
      </c>
      <c r="AN560" t="e">
        <f>VLOOKUP(AJ560,'MATRIZ 2026'!$G$2:$Q$667,3,FALSE)</f>
        <v>#N/A</v>
      </c>
      <c r="AO560" t="e">
        <f>VLOOKUP(AK560,'MATRIZ 2026'!$G$2:$Q$667,3,FALSE)</f>
        <v>#N/A</v>
      </c>
      <c r="AP560" t="e">
        <f>VLOOKUP(AL560,'MATRIZ 2026'!$G$2:$Q$667,3,FALSE)</f>
        <v>#N/A</v>
      </c>
    </row>
    <row r="561" spans="2:42">
      <c r="B561" s="19" t="s">
        <v>6345</v>
      </c>
      <c r="C561" t="e">
        <v>#REF!</v>
      </c>
      <c r="D561" t="str">
        <f t="shared" si="14"/>
        <v>565-2026</v>
      </c>
      <c r="E561" t="e">
        <f>VLOOKUP(D561,'MATRIZ 2026'!$G$2:$Q$667,14,FALSE)</f>
        <v>#N/A</v>
      </c>
      <c r="F561" t="e">
        <f>VLOOKUP(B561,'MATRIZ 2026'!$G$2:$Q$667,3,FALSE)</f>
        <v>#N/A</v>
      </c>
      <c r="G561" t="e">
        <f>VLOOKUP(B561,'MATRIZ 2026'!$G$2:$Q$667,22,FALSE)</f>
        <v>#N/A</v>
      </c>
      <c r="I561" t="e">
        <f>VLOOKUP(B561,'MATRIZ 2026'!$G$2:$Q$667,84,FALSE)</f>
        <v>#N/A</v>
      </c>
      <c r="J561" t="e">
        <f>VLOOKUP(B561,'MATRIZ 2026'!$G$2:$Q$667,49,FALSE)</f>
        <v>#N/A</v>
      </c>
      <c r="K561" t="e">
        <f>VLOOKUP(B561,'MATRIZ 2026'!$G$2:$Q$667,50,FALSE)</f>
        <v>#N/A</v>
      </c>
      <c r="L561" s="48" t="e">
        <f>VLOOKUP(B561,'MATRIZ 2026'!$G$2:$Q$667,45,FALSE)</f>
        <v>#N/A</v>
      </c>
      <c r="M561" s="48" t="e">
        <f>VLOOKUP(B561,'MATRIZ 2026'!$G$2:$Q$667,46,FALSE)</f>
        <v>#N/A</v>
      </c>
      <c r="N561" t="e">
        <f>VLOOKUP(B561,'MATRIZ 2026'!$G$2:$Q$667,16,FALSE)</f>
        <v>#N/A</v>
      </c>
      <c r="O561" t="e">
        <f>VLOOKUP(B561,'MATRIZ 2026'!$G$2:$Q$667,93,FALSE)</f>
        <v>#N/A</v>
      </c>
      <c r="P561" t="e">
        <f>VLOOKUP(D561,'MATRIZ 2026'!$G$2:$Q$667,31,FALSE)</f>
        <v>#N/A</v>
      </c>
      <c r="Q561" t="e">
        <f>VLOOKUP(M561,'MATRIZ 2026'!$G$2:$Q$667,3,FALSE)</f>
        <v>#N/A</v>
      </c>
      <c r="R561" t="e">
        <f>VLOOKUP(B561,'MATRIZ 2026'!$G$2:$Q$667,32,FALSE)</f>
        <v>#N/A</v>
      </c>
      <c r="S561" t="e">
        <f>VLOOKUP(O561,'MATRIZ 2026'!$G$2:$Q$667,3,FALSE)</f>
        <v>#N/A</v>
      </c>
      <c r="T561" t="e">
        <f>VLOOKUP(B561,'MATRIZ 2026'!$G$2:$Q$667,95,FALSE)</f>
        <v>#N/A</v>
      </c>
      <c r="U561">
        <f>VLOOKUP(B561,Hoja3!A560:B1222,2,FALSE)</f>
        <v>146670</v>
      </c>
      <c r="V561" t="e">
        <f>VLOOKUP(B561,'MATRIZ 2026'!$G$2:$Q$667,40,FALSE)</f>
        <v>#N/A</v>
      </c>
      <c r="W561" t="e">
        <f>VLOOKUP(S561,'MATRIZ 2026'!$G$2:$Q$667,3,FALSE)</f>
        <v>#N/A</v>
      </c>
      <c r="X561" t="e">
        <f>VLOOKUP(T561,'MATRIZ 2026'!$G$2:$Q$667,3,FALSE)</f>
        <v>#N/A</v>
      </c>
      <c r="Y561" t="e">
        <f>VLOOKUP(U561,'MATRIZ 2026'!$G$2:$Q$667,3,FALSE)</f>
        <v>#N/A</v>
      </c>
      <c r="Z561" t="e">
        <f>VLOOKUP(V561,'MATRIZ 2026'!$G$2:$Q$667,3,FALSE)</f>
        <v>#N/A</v>
      </c>
      <c r="AA561" t="e">
        <f>VLOOKUP(W561,'MATRIZ 2026'!$G$2:$Q$667,3,FALSE)</f>
        <v>#N/A</v>
      </c>
      <c r="AB561" t="e">
        <f>VLOOKUP(B561,'MATRIZ 2026'!$G$2:$Q$667,28,FALSE)</f>
        <v>#N/A</v>
      </c>
      <c r="AC561" t="e">
        <f>VLOOKUP(B561,'MATRIZ 2026'!$G$2:$Q$667,27,FALSE)</f>
        <v>#N/A</v>
      </c>
      <c r="AD561" t="e">
        <f>VLOOKUP(B561,'MATRIZ 2026'!$G$2:$Q$667,29,FALSE)</f>
        <v>#N/A</v>
      </c>
      <c r="AE561" t="e">
        <f>VLOOKUP(B561,'MATRIZ 2026'!$G$2:$Q$667,96,FALSE)</f>
        <v>#N/A</v>
      </c>
      <c r="AF561" t="e">
        <f>VLOOKUP(B561,'MATRIZ 2026'!$G$2:$Q$667,30,FALSE)</f>
        <v>#N/A</v>
      </c>
      <c r="AG561" t="str">
        <f>VLOOKUP(B561,'cuentas bancarias'!$A$2:$E$201,3,FALSE)</f>
        <v>CAJA SOCIAL</v>
      </c>
      <c r="AH561" t="str">
        <f>VLOOKUP(B561,'cuentas bancarias'!$A$2:$E$201,4,FALSE)</f>
        <v>AHORROS</v>
      </c>
      <c r="AI561">
        <f>VLOOKUP(B561,'cuentas bancarias'!$A$2:$E$201,5,FALSE)</f>
        <v>24125831039</v>
      </c>
      <c r="AJ561" t="e">
        <f>VLOOKUP(B561,'MATRIZ 2026'!$G$2:$Q$667,25,FALSE)</f>
        <v>#N/A</v>
      </c>
      <c r="AL561" t="e">
        <f>VLOOKUP(AH561,'MATRIZ 2026'!$G$2:$Q$667,3,FALSE)</f>
        <v>#N/A</v>
      </c>
      <c r="AM561" t="e">
        <f>VLOOKUP(AI561,'MATRIZ 2026'!$G$2:$Q$667,3,FALSE)</f>
        <v>#N/A</v>
      </c>
      <c r="AN561" t="e">
        <f>VLOOKUP(AJ561,'MATRIZ 2026'!$G$2:$Q$667,3,FALSE)</f>
        <v>#N/A</v>
      </c>
      <c r="AO561" t="e">
        <f>VLOOKUP(AK561,'MATRIZ 2026'!$G$2:$Q$667,3,FALSE)</f>
        <v>#N/A</v>
      </c>
      <c r="AP561" t="e">
        <f>VLOOKUP(AL561,'MATRIZ 2026'!$G$2:$Q$667,3,FALSE)</f>
        <v>#N/A</v>
      </c>
    </row>
    <row r="562" spans="2:42">
      <c r="B562" s="21" t="s">
        <v>6354</v>
      </c>
      <c r="C562" t="e">
        <v>#REF!</v>
      </c>
      <c r="D562" t="str">
        <f t="shared" si="14"/>
        <v>566-2026</v>
      </c>
      <c r="E562" t="e">
        <f>VLOOKUP(D562,'MATRIZ 2026'!$G$2:$Q$667,14,FALSE)</f>
        <v>#N/A</v>
      </c>
      <c r="F562" t="e">
        <f>VLOOKUP(B562,'MATRIZ 2026'!$G$2:$Q$667,3,FALSE)</f>
        <v>#N/A</v>
      </c>
      <c r="G562" t="e">
        <f>VLOOKUP(B562,'MATRIZ 2026'!$G$2:$Q$667,22,FALSE)</f>
        <v>#N/A</v>
      </c>
      <c r="I562" t="e">
        <f>VLOOKUP(B562,'MATRIZ 2026'!$G$2:$Q$667,84,FALSE)</f>
        <v>#N/A</v>
      </c>
      <c r="J562" t="e">
        <f>VLOOKUP(B562,'MATRIZ 2026'!$G$2:$Q$667,49,FALSE)</f>
        <v>#N/A</v>
      </c>
      <c r="K562" t="e">
        <f>VLOOKUP(B562,'MATRIZ 2026'!$G$2:$Q$667,50,FALSE)</f>
        <v>#N/A</v>
      </c>
      <c r="L562" s="48" t="e">
        <f>VLOOKUP(B562,'MATRIZ 2026'!$G$2:$Q$667,45,FALSE)</f>
        <v>#N/A</v>
      </c>
      <c r="M562" s="48" t="e">
        <f>VLOOKUP(B562,'MATRIZ 2026'!$G$2:$Q$667,46,FALSE)</f>
        <v>#N/A</v>
      </c>
      <c r="N562" t="e">
        <f>VLOOKUP(B562,'MATRIZ 2026'!$G$2:$Q$667,16,FALSE)</f>
        <v>#N/A</v>
      </c>
      <c r="O562" t="e">
        <f>VLOOKUP(B562,'MATRIZ 2026'!$G$2:$Q$667,93,FALSE)</f>
        <v>#N/A</v>
      </c>
      <c r="P562" t="e">
        <f>VLOOKUP(D562,'MATRIZ 2026'!$G$2:$Q$667,31,FALSE)</f>
        <v>#N/A</v>
      </c>
      <c r="Q562" t="e">
        <f>VLOOKUP(M562,'MATRIZ 2026'!$G$2:$Q$667,3,FALSE)</f>
        <v>#N/A</v>
      </c>
      <c r="R562" t="e">
        <f>VLOOKUP(B562,'MATRIZ 2026'!$G$2:$Q$667,32,FALSE)</f>
        <v>#N/A</v>
      </c>
      <c r="S562" t="e">
        <f>VLOOKUP(O562,'MATRIZ 2026'!$G$2:$Q$667,3,FALSE)</f>
        <v>#N/A</v>
      </c>
      <c r="T562" t="e">
        <f>VLOOKUP(B562,'MATRIZ 2026'!$G$2:$Q$667,95,FALSE)</f>
        <v>#N/A</v>
      </c>
      <c r="U562">
        <f>VLOOKUP(B562,Hoja3!A561:B1223,2,FALSE)</f>
        <v>146391</v>
      </c>
      <c r="V562" t="e">
        <f>VLOOKUP(B562,'MATRIZ 2026'!$G$2:$Q$667,40,FALSE)</f>
        <v>#N/A</v>
      </c>
      <c r="W562" t="e">
        <f>VLOOKUP(S562,'MATRIZ 2026'!$G$2:$Q$667,3,FALSE)</f>
        <v>#N/A</v>
      </c>
      <c r="X562" t="e">
        <f>VLOOKUP(T562,'MATRIZ 2026'!$G$2:$Q$667,3,FALSE)</f>
        <v>#N/A</v>
      </c>
      <c r="Y562" t="e">
        <f>VLOOKUP(U562,'MATRIZ 2026'!$G$2:$Q$667,3,FALSE)</f>
        <v>#N/A</v>
      </c>
      <c r="Z562" t="e">
        <f>VLOOKUP(V562,'MATRIZ 2026'!$G$2:$Q$667,3,FALSE)</f>
        <v>#N/A</v>
      </c>
      <c r="AA562" t="e">
        <f>VLOOKUP(W562,'MATRIZ 2026'!$G$2:$Q$667,3,FALSE)</f>
        <v>#N/A</v>
      </c>
      <c r="AB562" t="e">
        <f>VLOOKUP(B562,'MATRIZ 2026'!$G$2:$Q$667,28,FALSE)</f>
        <v>#N/A</v>
      </c>
      <c r="AC562" t="e">
        <f>VLOOKUP(B562,'MATRIZ 2026'!$G$2:$Q$667,27,FALSE)</f>
        <v>#N/A</v>
      </c>
      <c r="AD562" t="e">
        <f>VLOOKUP(B562,'MATRIZ 2026'!$G$2:$Q$667,29,FALSE)</f>
        <v>#N/A</v>
      </c>
      <c r="AE562" t="e">
        <f>VLOOKUP(B562,'MATRIZ 2026'!$G$2:$Q$667,96,FALSE)</f>
        <v>#N/A</v>
      </c>
      <c r="AF562" t="e">
        <f>VLOOKUP(B562,'MATRIZ 2026'!$G$2:$Q$667,30,FALSE)</f>
        <v>#N/A</v>
      </c>
      <c r="AG562">
        <f>VLOOKUP(B562,'cuentas bancarias'!$A$2:$E$201,3,FALSE)</f>
        <v>0</v>
      </c>
      <c r="AH562">
        <f>VLOOKUP(B562,'cuentas bancarias'!$A$2:$E$201,4,FALSE)</f>
        <v>0</v>
      </c>
      <c r="AI562">
        <f>VLOOKUP(B562,'cuentas bancarias'!$A$2:$E$201,5,FALSE)</f>
        <v>0</v>
      </c>
      <c r="AJ562" t="e">
        <f>VLOOKUP(B562,'MATRIZ 2026'!$G$2:$Q$667,25,FALSE)</f>
        <v>#N/A</v>
      </c>
      <c r="AL562" t="e">
        <f>VLOOKUP(AH562,'MATRIZ 2026'!$G$2:$Q$667,3,FALSE)</f>
        <v>#N/A</v>
      </c>
      <c r="AM562" t="e">
        <f>VLOOKUP(AI562,'MATRIZ 2026'!$G$2:$Q$667,3,FALSE)</f>
        <v>#N/A</v>
      </c>
      <c r="AN562" t="e">
        <f>VLOOKUP(AJ562,'MATRIZ 2026'!$G$2:$Q$667,3,FALSE)</f>
        <v>#N/A</v>
      </c>
      <c r="AO562" t="e">
        <f>VLOOKUP(AK562,'MATRIZ 2026'!$G$2:$Q$667,3,FALSE)</f>
        <v>#N/A</v>
      </c>
      <c r="AP562" t="e">
        <f>VLOOKUP(AL562,'MATRIZ 2026'!$G$2:$Q$667,3,FALSE)</f>
        <v>#N/A</v>
      </c>
    </row>
    <row r="563" spans="2:42">
      <c r="B563" s="19" t="s">
        <v>6368</v>
      </c>
      <c r="C563" t="e">
        <v>#REF!</v>
      </c>
      <c r="D563" t="str">
        <f t="shared" si="14"/>
        <v>567-2026</v>
      </c>
      <c r="E563" t="e">
        <f>VLOOKUP(D563,'MATRIZ 2026'!$G$2:$Q$667,14,FALSE)</f>
        <v>#N/A</v>
      </c>
      <c r="F563" t="e">
        <f>VLOOKUP(B563,'MATRIZ 2026'!$G$2:$Q$667,3,FALSE)</f>
        <v>#N/A</v>
      </c>
      <c r="G563" t="e">
        <f>VLOOKUP(B563,'MATRIZ 2026'!$G$2:$Q$667,22,FALSE)</f>
        <v>#N/A</v>
      </c>
      <c r="I563" t="e">
        <f>VLOOKUP(B563,'MATRIZ 2026'!$G$2:$Q$667,84,FALSE)</f>
        <v>#N/A</v>
      </c>
      <c r="J563" t="e">
        <f>VLOOKUP(B563,'MATRIZ 2026'!$G$2:$Q$667,49,FALSE)</f>
        <v>#N/A</v>
      </c>
      <c r="K563" t="e">
        <f>VLOOKUP(B563,'MATRIZ 2026'!$G$2:$Q$667,50,FALSE)</f>
        <v>#N/A</v>
      </c>
      <c r="L563" s="48" t="e">
        <f>VLOOKUP(B563,'MATRIZ 2026'!$G$2:$Q$667,45,FALSE)</f>
        <v>#N/A</v>
      </c>
      <c r="M563" s="48" t="e">
        <f>VLOOKUP(B563,'MATRIZ 2026'!$G$2:$Q$667,46,FALSE)</f>
        <v>#N/A</v>
      </c>
      <c r="N563" t="e">
        <f>VLOOKUP(B563,'MATRIZ 2026'!$G$2:$Q$667,16,FALSE)</f>
        <v>#N/A</v>
      </c>
      <c r="O563" t="e">
        <f>VLOOKUP(B563,'MATRIZ 2026'!$G$2:$Q$667,93,FALSE)</f>
        <v>#N/A</v>
      </c>
      <c r="P563" t="e">
        <f>VLOOKUP(D563,'MATRIZ 2026'!$G$2:$Q$667,31,FALSE)</f>
        <v>#N/A</v>
      </c>
      <c r="Q563" t="e">
        <f>VLOOKUP(M563,'MATRIZ 2026'!$G$2:$Q$667,3,FALSE)</f>
        <v>#N/A</v>
      </c>
      <c r="R563" t="e">
        <f>VLOOKUP(B563,'MATRIZ 2026'!$G$2:$Q$667,32,FALSE)</f>
        <v>#N/A</v>
      </c>
      <c r="S563" t="e">
        <f>VLOOKUP(O563,'MATRIZ 2026'!$G$2:$Q$667,3,FALSE)</f>
        <v>#N/A</v>
      </c>
      <c r="T563" t="e">
        <f>VLOOKUP(B563,'MATRIZ 2026'!$G$2:$Q$667,95,FALSE)</f>
        <v>#N/A</v>
      </c>
      <c r="U563">
        <f>VLOOKUP(B563,Hoja3!A562:B1224,2,FALSE)</f>
        <v>145894</v>
      </c>
      <c r="V563" t="e">
        <f>VLOOKUP(B563,'MATRIZ 2026'!$G$2:$Q$667,40,FALSE)</f>
        <v>#N/A</v>
      </c>
      <c r="W563" t="e">
        <f>VLOOKUP(S563,'MATRIZ 2026'!$G$2:$Q$667,3,FALSE)</f>
        <v>#N/A</v>
      </c>
      <c r="X563" t="e">
        <f>VLOOKUP(T563,'MATRIZ 2026'!$G$2:$Q$667,3,FALSE)</f>
        <v>#N/A</v>
      </c>
      <c r="Y563" t="e">
        <f>VLOOKUP(U563,'MATRIZ 2026'!$G$2:$Q$667,3,FALSE)</f>
        <v>#N/A</v>
      </c>
      <c r="Z563" t="e">
        <f>VLOOKUP(V563,'MATRIZ 2026'!$G$2:$Q$667,3,FALSE)</f>
        <v>#N/A</v>
      </c>
      <c r="AA563" t="e">
        <f>VLOOKUP(W563,'MATRIZ 2026'!$G$2:$Q$667,3,FALSE)</f>
        <v>#N/A</v>
      </c>
      <c r="AB563" t="e">
        <f>VLOOKUP(B563,'MATRIZ 2026'!$G$2:$Q$667,28,FALSE)</f>
        <v>#N/A</v>
      </c>
      <c r="AC563" t="e">
        <f>VLOOKUP(B563,'MATRIZ 2026'!$G$2:$Q$667,27,FALSE)</f>
        <v>#N/A</v>
      </c>
      <c r="AD563" t="e">
        <f>VLOOKUP(B563,'MATRIZ 2026'!$G$2:$Q$667,29,FALSE)</f>
        <v>#N/A</v>
      </c>
      <c r="AE563" t="e">
        <f>VLOOKUP(B563,'MATRIZ 2026'!$G$2:$Q$667,96,FALSE)</f>
        <v>#N/A</v>
      </c>
      <c r="AF563" t="e">
        <f>VLOOKUP(B563,'MATRIZ 2026'!$G$2:$Q$667,30,FALSE)</f>
        <v>#N/A</v>
      </c>
      <c r="AG563" t="str">
        <f>VLOOKUP(B563,'cuentas bancarias'!$A$2:$E$201,3,FALSE)</f>
        <v>FALABELLA</v>
      </c>
      <c r="AH563" t="str">
        <f>VLOOKUP(B563,'cuentas bancarias'!$A$2:$E$201,4,FALSE)</f>
        <v>AHORROS</v>
      </c>
      <c r="AI563">
        <f>VLOOKUP(B563,'cuentas bancarias'!$A$2:$E$201,5,FALSE)</f>
        <v>111702170175</v>
      </c>
      <c r="AJ563" t="e">
        <f>VLOOKUP(B563,'MATRIZ 2026'!$G$2:$Q$667,25,FALSE)</f>
        <v>#N/A</v>
      </c>
      <c r="AL563" t="e">
        <f>VLOOKUP(AH563,'MATRIZ 2026'!$G$2:$Q$667,3,FALSE)</f>
        <v>#N/A</v>
      </c>
      <c r="AM563" t="e">
        <f>VLOOKUP(AI563,'MATRIZ 2026'!$G$2:$Q$667,3,FALSE)</f>
        <v>#N/A</v>
      </c>
      <c r="AN563" t="e">
        <f>VLOOKUP(AJ563,'MATRIZ 2026'!$G$2:$Q$667,3,FALSE)</f>
        <v>#N/A</v>
      </c>
      <c r="AO563" t="e">
        <f>VLOOKUP(AK563,'MATRIZ 2026'!$G$2:$Q$667,3,FALSE)</f>
        <v>#N/A</v>
      </c>
      <c r="AP563" t="e">
        <f>VLOOKUP(AL563,'MATRIZ 2026'!$G$2:$Q$667,3,FALSE)</f>
        <v>#N/A</v>
      </c>
    </row>
    <row r="564" spans="2:42">
      <c r="B564" s="21" t="s">
        <v>6378</v>
      </c>
      <c r="C564" t="e">
        <v>#REF!</v>
      </c>
      <c r="D564" t="str">
        <f t="shared" si="14"/>
        <v>568-2026</v>
      </c>
      <c r="E564" t="e">
        <f>VLOOKUP(D564,'MATRIZ 2026'!$G$2:$Q$667,14,FALSE)</f>
        <v>#N/A</v>
      </c>
      <c r="F564" t="e">
        <f>VLOOKUP(B564,'MATRIZ 2026'!$G$2:$Q$667,3,FALSE)</f>
        <v>#N/A</v>
      </c>
      <c r="G564" t="e">
        <f>VLOOKUP(B564,'MATRIZ 2026'!$G$2:$Q$667,22,FALSE)</f>
        <v>#N/A</v>
      </c>
      <c r="I564" t="e">
        <f>VLOOKUP(B564,'MATRIZ 2026'!$G$2:$Q$667,84,FALSE)</f>
        <v>#N/A</v>
      </c>
      <c r="J564" t="e">
        <f>VLOOKUP(B564,'MATRIZ 2026'!$G$2:$Q$667,49,FALSE)</f>
        <v>#N/A</v>
      </c>
      <c r="K564" t="e">
        <f>VLOOKUP(B564,'MATRIZ 2026'!$G$2:$Q$667,50,FALSE)</f>
        <v>#N/A</v>
      </c>
      <c r="L564" s="48" t="e">
        <f>VLOOKUP(B564,'MATRIZ 2026'!$G$2:$Q$667,45,FALSE)</f>
        <v>#N/A</v>
      </c>
      <c r="M564" s="48" t="e">
        <f>VLOOKUP(B564,'MATRIZ 2026'!$G$2:$Q$667,46,FALSE)</f>
        <v>#N/A</v>
      </c>
      <c r="N564" t="e">
        <f>VLOOKUP(B564,'MATRIZ 2026'!$G$2:$Q$667,16,FALSE)</f>
        <v>#N/A</v>
      </c>
      <c r="O564" t="e">
        <f>VLOOKUP(B564,'MATRIZ 2026'!$G$2:$Q$667,93,FALSE)</f>
        <v>#N/A</v>
      </c>
      <c r="P564" t="e">
        <f>VLOOKUP(D564,'MATRIZ 2026'!$G$2:$Q$667,31,FALSE)</f>
        <v>#N/A</v>
      </c>
      <c r="Q564" t="e">
        <f>VLOOKUP(M564,'MATRIZ 2026'!$G$2:$Q$667,3,FALSE)</f>
        <v>#N/A</v>
      </c>
      <c r="R564" t="e">
        <f>VLOOKUP(B564,'MATRIZ 2026'!$G$2:$Q$667,32,FALSE)</f>
        <v>#N/A</v>
      </c>
      <c r="S564" t="e">
        <f>VLOOKUP(O564,'MATRIZ 2026'!$G$2:$Q$667,3,FALSE)</f>
        <v>#N/A</v>
      </c>
      <c r="T564" t="e">
        <f>VLOOKUP(B564,'MATRIZ 2026'!$G$2:$Q$667,95,FALSE)</f>
        <v>#N/A</v>
      </c>
      <c r="U564">
        <f>VLOOKUP(B564,Hoja3!A563:B1225,2,FALSE)</f>
        <v>146400</v>
      </c>
      <c r="V564" t="e">
        <f>VLOOKUP(B564,'MATRIZ 2026'!$G$2:$Q$667,40,FALSE)</f>
        <v>#N/A</v>
      </c>
      <c r="W564" t="e">
        <f>VLOOKUP(S564,'MATRIZ 2026'!$G$2:$Q$667,3,FALSE)</f>
        <v>#N/A</v>
      </c>
      <c r="X564" t="e">
        <f>VLOOKUP(T564,'MATRIZ 2026'!$G$2:$Q$667,3,FALSE)</f>
        <v>#N/A</v>
      </c>
      <c r="Y564" t="e">
        <f>VLOOKUP(U564,'MATRIZ 2026'!$G$2:$Q$667,3,FALSE)</f>
        <v>#N/A</v>
      </c>
      <c r="Z564" t="e">
        <f>VLOOKUP(V564,'MATRIZ 2026'!$G$2:$Q$667,3,FALSE)</f>
        <v>#N/A</v>
      </c>
      <c r="AA564" t="e">
        <f>VLOOKUP(W564,'MATRIZ 2026'!$G$2:$Q$667,3,FALSE)</f>
        <v>#N/A</v>
      </c>
      <c r="AB564" t="e">
        <f>VLOOKUP(B564,'MATRIZ 2026'!$G$2:$Q$667,28,FALSE)</f>
        <v>#N/A</v>
      </c>
      <c r="AC564" t="e">
        <f>VLOOKUP(B564,'MATRIZ 2026'!$G$2:$Q$667,27,FALSE)</f>
        <v>#N/A</v>
      </c>
      <c r="AD564" t="e">
        <f>VLOOKUP(B564,'MATRIZ 2026'!$G$2:$Q$667,29,FALSE)</f>
        <v>#N/A</v>
      </c>
      <c r="AE564" t="e">
        <f>VLOOKUP(B564,'MATRIZ 2026'!$G$2:$Q$667,96,FALSE)</f>
        <v>#N/A</v>
      </c>
      <c r="AF564" t="e">
        <f>VLOOKUP(B564,'MATRIZ 2026'!$G$2:$Q$667,30,FALSE)</f>
        <v>#N/A</v>
      </c>
      <c r="AG564" t="str">
        <f>VLOOKUP(B564,'cuentas bancarias'!$A$2:$E$201,3,FALSE)</f>
        <v>BANCOLOMBIA</v>
      </c>
      <c r="AH564" t="str">
        <f>VLOOKUP(B564,'cuentas bancarias'!$A$2:$E$201,4,FALSE)</f>
        <v>AHORROS</v>
      </c>
      <c r="AI564">
        <f>VLOOKUP(B564,'cuentas bancarias'!$A$2:$E$201,5,FALSE)</f>
        <v>14162914503</v>
      </c>
      <c r="AJ564" t="e">
        <f>VLOOKUP(B564,'MATRIZ 2026'!$G$2:$Q$667,25,FALSE)</f>
        <v>#N/A</v>
      </c>
      <c r="AL564" t="e">
        <f>VLOOKUP(AH564,'MATRIZ 2026'!$G$2:$Q$667,3,FALSE)</f>
        <v>#N/A</v>
      </c>
      <c r="AM564" t="e">
        <f>VLOOKUP(AI564,'MATRIZ 2026'!$G$2:$Q$667,3,FALSE)</f>
        <v>#N/A</v>
      </c>
      <c r="AN564" t="e">
        <f>VLOOKUP(AJ564,'MATRIZ 2026'!$G$2:$Q$667,3,FALSE)</f>
        <v>#N/A</v>
      </c>
      <c r="AO564" t="e">
        <f>VLOOKUP(AK564,'MATRIZ 2026'!$G$2:$Q$667,3,FALSE)</f>
        <v>#N/A</v>
      </c>
      <c r="AP564" t="e">
        <f>VLOOKUP(AL564,'MATRIZ 2026'!$G$2:$Q$667,3,FALSE)</f>
        <v>#N/A</v>
      </c>
    </row>
    <row r="565" spans="2:42">
      <c r="B565" s="19" t="s">
        <v>6389</v>
      </c>
      <c r="C565" t="e">
        <v>#REF!</v>
      </c>
      <c r="D565" t="str">
        <f t="shared" si="14"/>
        <v>569-2026</v>
      </c>
      <c r="E565" t="e">
        <f>VLOOKUP(D565,'MATRIZ 2026'!$G$2:$Q$667,14,FALSE)</f>
        <v>#N/A</v>
      </c>
      <c r="F565" t="e">
        <f>VLOOKUP(B565,'MATRIZ 2026'!$G$2:$Q$667,3,FALSE)</f>
        <v>#N/A</v>
      </c>
      <c r="G565" t="e">
        <f>VLOOKUP(B565,'MATRIZ 2026'!$G$2:$Q$667,22,FALSE)</f>
        <v>#N/A</v>
      </c>
      <c r="I565" t="e">
        <f>VLOOKUP(B565,'MATRIZ 2026'!$G$2:$Q$667,84,FALSE)</f>
        <v>#N/A</v>
      </c>
      <c r="J565" t="e">
        <f>VLOOKUP(B565,'MATRIZ 2026'!$G$2:$Q$667,49,FALSE)</f>
        <v>#N/A</v>
      </c>
      <c r="K565" t="e">
        <f>VLOOKUP(B565,'MATRIZ 2026'!$G$2:$Q$667,50,FALSE)</f>
        <v>#N/A</v>
      </c>
      <c r="L565" s="48" t="e">
        <f>VLOOKUP(B565,'MATRIZ 2026'!$G$2:$Q$667,45,FALSE)</f>
        <v>#N/A</v>
      </c>
      <c r="M565" s="48" t="e">
        <f>VLOOKUP(B565,'MATRIZ 2026'!$G$2:$Q$667,46,FALSE)</f>
        <v>#N/A</v>
      </c>
      <c r="N565" t="e">
        <f>VLOOKUP(B565,'MATRIZ 2026'!$G$2:$Q$667,16,FALSE)</f>
        <v>#N/A</v>
      </c>
      <c r="O565" t="e">
        <f>VLOOKUP(B565,'MATRIZ 2026'!$G$2:$Q$667,93,FALSE)</f>
        <v>#N/A</v>
      </c>
      <c r="P565" t="e">
        <f>VLOOKUP(D565,'MATRIZ 2026'!$G$2:$Q$667,31,FALSE)</f>
        <v>#N/A</v>
      </c>
      <c r="Q565" t="e">
        <f>VLOOKUP(M565,'MATRIZ 2026'!$G$2:$Q$667,3,FALSE)</f>
        <v>#N/A</v>
      </c>
      <c r="R565" t="e">
        <f>VLOOKUP(B565,'MATRIZ 2026'!$G$2:$Q$667,32,FALSE)</f>
        <v>#N/A</v>
      </c>
      <c r="S565" t="e">
        <f>VLOOKUP(O565,'MATRIZ 2026'!$G$2:$Q$667,3,FALSE)</f>
        <v>#N/A</v>
      </c>
      <c r="T565" t="e">
        <f>VLOOKUP(B565,'MATRIZ 2026'!$G$2:$Q$667,95,FALSE)</f>
        <v>#N/A</v>
      </c>
      <c r="U565">
        <f>VLOOKUP(B565,Hoja3!A564:B1226,2,FALSE)</f>
        <v>152840</v>
      </c>
      <c r="V565" t="e">
        <f>VLOOKUP(B565,'MATRIZ 2026'!$G$2:$Q$667,40,FALSE)</f>
        <v>#N/A</v>
      </c>
      <c r="W565" t="e">
        <f>VLOOKUP(S565,'MATRIZ 2026'!$G$2:$Q$667,3,FALSE)</f>
        <v>#N/A</v>
      </c>
      <c r="X565" t="e">
        <f>VLOOKUP(T565,'MATRIZ 2026'!$G$2:$Q$667,3,FALSE)</f>
        <v>#N/A</v>
      </c>
      <c r="Y565" t="e">
        <f>VLOOKUP(U565,'MATRIZ 2026'!$G$2:$Q$667,3,FALSE)</f>
        <v>#N/A</v>
      </c>
      <c r="Z565" t="e">
        <f>VLOOKUP(V565,'MATRIZ 2026'!$G$2:$Q$667,3,FALSE)</f>
        <v>#N/A</v>
      </c>
      <c r="AA565" t="e">
        <f>VLOOKUP(W565,'MATRIZ 2026'!$G$2:$Q$667,3,FALSE)</f>
        <v>#N/A</v>
      </c>
      <c r="AB565" t="e">
        <f>VLOOKUP(B565,'MATRIZ 2026'!$G$2:$Q$667,28,FALSE)</f>
        <v>#N/A</v>
      </c>
      <c r="AC565" t="e">
        <f>VLOOKUP(B565,'MATRIZ 2026'!$G$2:$Q$667,27,FALSE)</f>
        <v>#N/A</v>
      </c>
      <c r="AD565" t="e">
        <f>VLOOKUP(B565,'MATRIZ 2026'!$G$2:$Q$667,29,FALSE)</f>
        <v>#N/A</v>
      </c>
      <c r="AE565" t="e">
        <f>VLOOKUP(B565,'MATRIZ 2026'!$G$2:$Q$667,96,FALSE)</f>
        <v>#N/A</v>
      </c>
      <c r="AF565" t="e">
        <f>VLOOKUP(B565,'MATRIZ 2026'!$G$2:$Q$667,30,FALSE)</f>
        <v>#N/A</v>
      </c>
      <c r="AG565" t="str">
        <f>VLOOKUP(B565,'cuentas bancarias'!$A$2:$E$201,3,FALSE)</f>
        <v>CAJA SOCIAL</v>
      </c>
      <c r="AH565" t="str">
        <f>VLOOKUP(B565,'cuentas bancarias'!$A$2:$E$201,4,FALSE)</f>
        <v>AHORROS</v>
      </c>
      <c r="AI565">
        <f>VLOOKUP(B565,'cuentas bancarias'!$A$2:$E$201,5,FALSE)</f>
        <v>24129808567</v>
      </c>
      <c r="AJ565" t="e">
        <f>VLOOKUP(B565,'MATRIZ 2026'!$G$2:$Q$667,25,FALSE)</f>
        <v>#N/A</v>
      </c>
      <c r="AL565" t="e">
        <f>VLOOKUP(AH565,'MATRIZ 2026'!$G$2:$Q$667,3,FALSE)</f>
        <v>#N/A</v>
      </c>
      <c r="AM565" t="e">
        <f>VLOOKUP(AI565,'MATRIZ 2026'!$G$2:$Q$667,3,FALSE)</f>
        <v>#N/A</v>
      </c>
      <c r="AN565" t="e">
        <f>VLOOKUP(AJ565,'MATRIZ 2026'!$G$2:$Q$667,3,FALSE)</f>
        <v>#N/A</v>
      </c>
      <c r="AO565" t="e">
        <f>VLOOKUP(AK565,'MATRIZ 2026'!$G$2:$Q$667,3,FALSE)</f>
        <v>#N/A</v>
      </c>
      <c r="AP565" t="e">
        <f>VLOOKUP(AL565,'MATRIZ 2026'!$G$2:$Q$667,3,FALSE)</f>
        <v>#N/A</v>
      </c>
    </row>
    <row r="566" spans="2:42">
      <c r="B566" s="21" t="s">
        <v>6397</v>
      </c>
      <c r="C566" t="e">
        <v>#REF!</v>
      </c>
      <c r="D566" t="str">
        <f t="shared" si="14"/>
        <v>570-2026</v>
      </c>
      <c r="E566" t="e">
        <f>VLOOKUP(D566,'MATRIZ 2026'!$G$2:$Q$667,14,FALSE)</f>
        <v>#N/A</v>
      </c>
      <c r="F566" t="e">
        <f>VLOOKUP(B566,'MATRIZ 2026'!$G$2:$Q$667,3,FALSE)</f>
        <v>#N/A</v>
      </c>
      <c r="G566" t="e">
        <f>VLOOKUP(B566,'MATRIZ 2026'!$G$2:$Q$667,22,FALSE)</f>
        <v>#N/A</v>
      </c>
      <c r="I566" t="e">
        <f>VLOOKUP(B566,'MATRIZ 2026'!$G$2:$Q$667,84,FALSE)</f>
        <v>#N/A</v>
      </c>
      <c r="J566" t="e">
        <f>VLOOKUP(B566,'MATRIZ 2026'!$G$2:$Q$667,49,FALSE)</f>
        <v>#N/A</v>
      </c>
      <c r="K566" t="e">
        <f>VLOOKUP(B566,'MATRIZ 2026'!$G$2:$Q$667,50,FALSE)</f>
        <v>#N/A</v>
      </c>
      <c r="L566" s="48" t="e">
        <f>VLOOKUP(B566,'MATRIZ 2026'!$G$2:$Q$667,45,FALSE)</f>
        <v>#N/A</v>
      </c>
      <c r="M566" s="48" t="e">
        <f>VLOOKUP(B566,'MATRIZ 2026'!$G$2:$Q$667,46,FALSE)</f>
        <v>#N/A</v>
      </c>
      <c r="N566" t="e">
        <f>VLOOKUP(B566,'MATRIZ 2026'!$G$2:$Q$667,16,FALSE)</f>
        <v>#N/A</v>
      </c>
      <c r="O566" t="e">
        <f>VLOOKUP(B566,'MATRIZ 2026'!$G$2:$Q$667,93,FALSE)</f>
        <v>#N/A</v>
      </c>
      <c r="P566" t="e">
        <f>VLOOKUP(D566,'MATRIZ 2026'!$G$2:$Q$667,31,FALSE)</f>
        <v>#N/A</v>
      </c>
      <c r="Q566" t="e">
        <f>VLOOKUP(M566,'MATRIZ 2026'!$G$2:$Q$667,3,FALSE)</f>
        <v>#N/A</v>
      </c>
      <c r="R566" t="e">
        <f>VLOOKUP(B566,'MATRIZ 2026'!$G$2:$Q$667,32,FALSE)</f>
        <v>#N/A</v>
      </c>
      <c r="S566" t="e">
        <f>VLOOKUP(O566,'MATRIZ 2026'!$G$2:$Q$667,3,FALSE)</f>
        <v>#N/A</v>
      </c>
      <c r="T566" t="e">
        <f>VLOOKUP(B566,'MATRIZ 2026'!$G$2:$Q$667,95,FALSE)</f>
        <v>#N/A</v>
      </c>
      <c r="U566">
        <f>VLOOKUP(B566,Hoja3!A565:B1227,2,FALSE)</f>
        <v>147350</v>
      </c>
      <c r="V566" t="e">
        <f>VLOOKUP(B566,'MATRIZ 2026'!$G$2:$Q$667,40,FALSE)</f>
        <v>#N/A</v>
      </c>
      <c r="W566" t="e">
        <f>VLOOKUP(S566,'MATRIZ 2026'!$G$2:$Q$667,3,FALSE)</f>
        <v>#N/A</v>
      </c>
      <c r="X566" t="e">
        <f>VLOOKUP(T566,'MATRIZ 2026'!$G$2:$Q$667,3,FALSE)</f>
        <v>#N/A</v>
      </c>
      <c r="Y566" t="e">
        <f>VLOOKUP(U566,'MATRIZ 2026'!$G$2:$Q$667,3,FALSE)</f>
        <v>#N/A</v>
      </c>
      <c r="Z566" t="e">
        <f>VLOOKUP(V566,'MATRIZ 2026'!$G$2:$Q$667,3,FALSE)</f>
        <v>#N/A</v>
      </c>
      <c r="AA566" t="e">
        <f>VLOOKUP(W566,'MATRIZ 2026'!$G$2:$Q$667,3,FALSE)</f>
        <v>#N/A</v>
      </c>
      <c r="AB566" t="e">
        <f>VLOOKUP(B566,'MATRIZ 2026'!$G$2:$Q$667,28,FALSE)</f>
        <v>#N/A</v>
      </c>
      <c r="AC566" t="e">
        <f>VLOOKUP(B566,'MATRIZ 2026'!$G$2:$Q$667,27,FALSE)</f>
        <v>#N/A</v>
      </c>
      <c r="AD566" t="e">
        <f>VLOOKUP(B566,'MATRIZ 2026'!$G$2:$Q$667,29,FALSE)</f>
        <v>#N/A</v>
      </c>
      <c r="AE566" t="e">
        <f>VLOOKUP(B566,'MATRIZ 2026'!$G$2:$Q$667,96,FALSE)</f>
        <v>#N/A</v>
      </c>
      <c r="AF566" t="e">
        <f>VLOOKUP(B566,'MATRIZ 2026'!$G$2:$Q$667,30,FALSE)</f>
        <v>#N/A</v>
      </c>
      <c r="AG566" t="str">
        <f>VLOOKUP(B566,'cuentas bancarias'!$A$2:$E$201,3,FALSE)</f>
        <v>CAJA SOCIAL</v>
      </c>
      <c r="AH566" t="str">
        <f>VLOOKUP(B566,'cuentas bancarias'!$A$2:$E$201,4,FALSE)</f>
        <v>AHORROS</v>
      </c>
      <c r="AI566">
        <f>VLOOKUP(B566,'cuentas bancarias'!$A$2:$E$201,5,FALSE)</f>
        <v>24151115921</v>
      </c>
      <c r="AJ566" t="e">
        <f>VLOOKUP(B566,'MATRIZ 2026'!$G$2:$Q$667,25,FALSE)</f>
        <v>#N/A</v>
      </c>
      <c r="AL566" t="e">
        <f>VLOOKUP(AH566,'MATRIZ 2026'!$G$2:$Q$667,3,FALSE)</f>
        <v>#N/A</v>
      </c>
      <c r="AM566" t="e">
        <f>VLOOKUP(AI566,'MATRIZ 2026'!$G$2:$Q$667,3,FALSE)</f>
        <v>#N/A</v>
      </c>
      <c r="AN566" t="e">
        <f>VLOOKUP(AJ566,'MATRIZ 2026'!$G$2:$Q$667,3,FALSE)</f>
        <v>#N/A</v>
      </c>
      <c r="AO566" t="e">
        <f>VLOOKUP(AK566,'MATRIZ 2026'!$G$2:$Q$667,3,FALSE)</f>
        <v>#N/A</v>
      </c>
      <c r="AP566" t="e">
        <f>VLOOKUP(AL566,'MATRIZ 2026'!$G$2:$Q$667,3,FALSE)</f>
        <v>#N/A</v>
      </c>
    </row>
    <row r="567" spans="2:42">
      <c r="B567" s="19" t="s">
        <v>6405</v>
      </c>
      <c r="C567" t="e">
        <v>#REF!</v>
      </c>
      <c r="D567" t="str">
        <f t="shared" si="14"/>
        <v>571-2026</v>
      </c>
      <c r="E567" t="e">
        <f>VLOOKUP(D567,'MATRIZ 2026'!$G$2:$Q$667,14,FALSE)</f>
        <v>#N/A</v>
      </c>
      <c r="F567" t="e">
        <f>VLOOKUP(B567,'MATRIZ 2026'!$G$2:$Q$667,3,FALSE)</f>
        <v>#N/A</v>
      </c>
      <c r="G567" t="e">
        <f>VLOOKUP(B567,'MATRIZ 2026'!$G$2:$Q$667,22,FALSE)</f>
        <v>#N/A</v>
      </c>
      <c r="I567" t="e">
        <f>VLOOKUP(B567,'MATRIZ 2026'!$G$2:$Q$667,84,FALSE)</f>
        <v>#N/A</v>
      </c>
      <c r="J567" t="e">
        <f>VLOOKUP(B567,'MATRIZ 2026'!$G$2:$Q$667,49,FALSE)</f>
        <v>#N/A</v>
      </c>
      <c r="K567" t="e">
        <f>VLOOKUP(B567,'MATRIZ 2026'!$G$2:$Q$667,50,FALSE)</f>
        <v>#N/A</v>
      </c>
      <c r="L567" s="48" t="e">
        <f>VLOOKUP(B567,'MATRIZ 2026'!$G$2:$Q$667,45,FALSE)</f>
        <v>#N/A</v>
      </c>
      <c r="M567" s="48" t="e">
        <f>VLOOKUP(B567,'MATRIZ 2026'!$G$2:$Q$667,46,FALSE)</f>
        <v>#N/A</v>
      </c>
      <c r="N567" t="e">
        <f>VLOOKUP(B567,'MATRIZ 2026'!$G$2:$Q$667,16,FALSE)</f>
        <v>#N/A</v>
      </c>
      <c r="O567" t="e">
        <f>VLOOKUP(B567,'MATRIZ 2026'!$G$2:$Q$667,93,FALSE)</f>
        <v>#N/A</v>
      </c>
      <c r="P567" t="e">
        <f>VLOOKUP(D567,'MATRIZ 2026'!$G$2:$Q$667,31,FALSE)</f>
        <v>#N/A</v>
      </c>
      <c r="Q567" t="e">
        <f>VLOOKUP(M567,'MATRIZ 2026'!$G$2:$Q$667,3,FALSE)</f>
        <v>#N/A</v>
      </c>
      <c r="R567" t="e">
        <f>VLOOKUP(B567,'MATRIZ 2026'!$G$2:$Q$667,32,FALSE)</f>
        <v>#N/A</v>
      </c>
      <c r="S567" t="e">
        <f>VLOOKUP(O567,'MATRIZ 2026'!$G$2:$Q$667,3,FALSE)</f>
        <v>#N/A</v>
      </c>
      <c r="T567" t="e">
        <f>VLOOKUP(B567,'MATRIZ 2026'!$G$2:$Q$667,95,FALSE)</f>
        <v>#N/A</v>
      </c>
      <c r="U567">
        <f>VLOOKUP(B567,Hoja3!A566:B1228,2,FALSE)</f>
        <v>147350</v>
      </c>
      <c r="V567" t="e">
        <f>VLOOKUP(B567,'MATRIZ 2026'!$G$2:$Q$667,40,FALSE)</f>
        <v>#N/A</v>
      </c>
      <c r="W567" t="e">
        <f>VLOOKUP(S567,'MATRIZ 2026'!$G$2:$Q$667,3,FALSE)</f>
        <v>#N/A</v>
      </c>
      <c r="X567" t="e">
        <f>VLOOKUP(T567,'MATRIZ 2026'!$G$2:$Q$667,3,FALSE)</f>
        <v>#N/A</v>
      </c>
      <c r="Y567" t="e">
        <f>VLOOKUP(U567,'MATRIZ 2026'!$G$2:$Q$667,3,FALSE)</f>
        <v>#N/A</v>
      </c>
      <c r="Z567" t="e">
        <f>VLOOKUP(V567,'MATRIZ 2026'!$G$2:$Q$667,3,FALSE)</f>
        <v>#N/A</v>
      </c>
      <c r="AA567" t="e">
        <f>VLOOKUP(W567,'MATRIZ 2026'!$G$2:$Q$667,3,FALSE)</f>
        <v>#N/A</v>
      </c>
      <c r="AB567" t="e">
        <f>VLOOKUP(B567,'MATRIZ 2026'!$G$2:$Q$667,28,FALSE)</f>
        <v>#N/A</v>
      </c>
      <c r="AC567" t="e">
        <f>VLOOKUP(B567,'MATRIZ 2026'!$G$2:$Q$667,27,FALSE)</f>
        <v>#N/A</v>
      </c>
      <c r="AD567" t="e">
        <f>VLOOKUP(B567,'MATRIZ 2026'!$G$2:$Q$667,29,FALSE)</f>
        <v>#N/A</v>
      </c>
      <c r="AE567" t="e">
        <f>VLOOKUP(B567,'MATRIZ 2026'!$G$2:$Q$667,96,FALSE)</f>
        <v>#N/A</v>
      </c>
      <c r="AF567" t="e">
        <f>VLOOKUP(B567,'MATRIZ 2026'!$G$2:$Q$667,30,FALSE)</f>
        <v>#N/A</v>
      </c>
      <c r="AG567" t="str">
        <f>VLOOKUP(B567,'cuentas bancarias'!$A$2:$E$201,3,FALSE)</f>
        <v>BOGOTÁ</v>
      </c>
      <c r="AH567" t="str">
        <f>VLOOKUP(B567,'cuentas bancarias'!$A$2:$E$201,4,FALSE)</f>
        <v>AHORROS</v>
      </c>
      <c r="AI567">
        <f>VLOOKUP(B567,'cuentas bancarias'!$A$2:$E$201,5,FALSE)</f>
        <v>437306459</v>
      </c>
      <c r="AJ567" t="e">
        <f>VLOOKUP(B567,'MATRIZ 2026'!$G$2:$Q$667,25,FALSE)</f>
        <v>#N/A</v>
      </c>
      <c r="AL567" t="e">
        <f>VLOOKUP(AH567,'MATRIZ 2026'!$G$2:$Q$667,3,FALSE)</f>
        <v>#N/A</v>
      </c>
      <c r="AM567" t="e">
        <f>VLOOKUP(AI567,'MATRIZ 2026'!$G$2:$Q$667,3,FALSE)</f>
        <v>#N/A</v>
      </c>
      <c r="AN567" t="e">
        <f>VLOOKUP(AJ567,'MATRIZ 2026'!$G$2:$Q$667,3,FALSE)</f>
        <v>#N/A</v>
      </c>
      <c r="AO567" t="e">
        <f>VLOOKUP(AK567,'MATRIZ 2026'!$G$2:$Q$667,3,FALSE)</f>
        <v>#N/A</v>
      </c>
      <c r="AP567" t="e">
        <f>VLOOKUP(AL567,'MATRIZ 2026'!$G$2:$Q$667,3,FALSE)</f>
        <v>#N/A</v>
      </c>
    </row>
    <row r="568" spans="2:42">
      <c r="B568" s="21" t="s">
        <v>6413</v>
      </c>
      <c r="C568" t="e">
        <v>#REF!</v>
      </c>
      <c r="D568" t="str">
        <f t="shared" si="14"/>
        <v>572-2026</v>
      </c>
      <c r="E568" t="e">
        <f>VLOOKUP(D568,'MATRIZ 2026'!$G$2:$Q$667,14,FALSE)</f>
        <v>#N/A</v>
      </c>
      <c r="F568" t="e">
        <f>VLOOKUP(B568,'MATRIZ 2026'!$G$2:$Q$667,3,FALSE)</f>
        <v>#N/A</v>
      </c>
      <c r="G568" t="e">
        <f>VLOOKUP(B568,'MATRIZ 2026'!$G$2:$Q$667,22,FALSE)</f>
        <v>#N/A</v>
      </c>
      <c r="I568" t="e">
        <f>VLOOKUP(B568,'MATRIZ 2026'!$G$2:$Q$667,84,FALSE)</f>
        <v>#N/A</v>
      </c>
      <c r="J568" t="e">
        <f>VLOOKUP(B568,'MATRIZ 2026'!$G$2:$Q$667,49,FALSE)</f>
        <v>#N/A</v>
      </c>
      <c r="K568" t="e">
        <f>VLOOKUP(B568,'MATRIZ 2026'!$G$2:$Q$667,50,FALSE)</f>
        <v>#N/A</v>
      </c>
      <c r="L568" s="48" t="e">
        <f>VLOOKUP(B568,'MATRIZ 2026'!$G$2:$Q$667,45,FALSE)</f>
        <v>#N/A</v>
      </c>
      <c r="M568" s="48" t="e">
        <f>VLOOKUP(B568,'MATRIZ 2026'!$G$2:$Q$667,46,FALSE)</f>
        <v>#N/A</v>
      </c>
      <c r="N568" t="e">
        <f>VLOOKUP(B568,'MATRIZ 2026'!$G$2:$Q$667,16,FALSE)</f>
        <v>#N/A</v>
      </c>
      <c r="O568" t="e">
        <f>VLOOKUP(B568,'MATRIZ 2026'!$G$2:$Q$667,93,FALSE)</f>
        <v>#N/A</v>
      </c>
      <c r="P568" t="e">
        <f>VLOOKUP(D568,'MATRIZ 2026'!$G$2:$Q$667,31,FALSE)</f>
        <v>#N/A</v>
      </c>
      <c r="Q568" t="e">
        <f>VLOOKUP(M568,'MATRIZ 2026'!$G$2:$Q$667,3,FALSE)</f>
        <v>#N/A</v>
      </c>
      <c r="R568" t="e">
        <f>VLOOKUP(B568,'MATRIZ 2026'!$G$2:$Q$667,32,FALSE)</f>
        <v>#N/A</v>
      </c>
      <c r="S568" t="e">
        <f>VLOOKUP(O568,'MATRIZ 2026'!$G$2:$Q$667,3,FALSE)</f>
        <v>#N/A</v>
      </c>
      <c r="T568" t="e">
        <f>VLOOKUP(B568,'MATRIZ 2026'!$G$2:$Q$667,95,FALSE)</f>
        <v>#N/A</v>
      </c>
      <c r="U568">
        <f>VLOOKUP(B568,Hoja3!A567:B1229,2,FALSE)</f>
        <v>147350</v>
      </c>
      <c r="V568" t="e">
        <f>VLOOKUP(B568,'MATRIZ 2026'!$G$2:$Q$667,40,FALSE)</f>
        <v>#N/A</v>
      </c>
      <c r="W568" t="e">
        <f>VLOOKUP(S568,'MATRIZ 2026'!$G$2:$Q$667,3,FALSE)</f>
        <v>#N/A</v>
      </c>
      <c r="X568" t="e">
        <f>VLOOKUP(T568,'MATRIZ 2026'!$G$2:$Q$667,3,FALSE)</f>
        <v>#N/A</v>
      </c>
      <c r="Y568" t="e">
        <f>VLOOKUP(U568,'MATRIZ 2026'!$G$2:$Q$667,3,FALSE)</f>
        <v>#N/A</v>
      </c>
      <c r="Z568" t="e">
        <f>VLOOKUP(V568,'MATRIZ 2026'!$G$2:$Q$667,3,FALSE)</f>
        <v>#N/A</v>
      </c>
      <c r="AA568" t="e">
        <f>VLOOKUP(W568,'MATRIZ 2026'!$G$2:$Q$667,3,FALSE)</f>
        <v>#N/A</v>
      </c>
      <c r="AB568" t="e">
        <f>VLOOKUP(B568,'MATRIZ 2026'!$G$2:$Q$667,28,FALSE)</f>
        <v>#N/A</v>
      </c>
      <c r="AC568" t="e">
        <f>VLOOKUP(B568,'MATRIZ 2026'!$G$2:$Q$667,27,FALSE)</f>
        <v>#N/A</v>
      </c>
      <c r="AD568" t="e">
        <f>VLOOKUP(B568,'MATRIZ 2026'!$G$2:$Q$667,29,FALSE)</f>
        <v>#N/A</v>
      </c>
      <c r="AE568" t="e">
        <f>VLOOKUP(B568,'MATRIZ 2026'!$G$2:$Q$667,96,FALSE)</f>
        <v>#N/A</v>
      </c>
      <c r="AF568" t="e">
        <f>VLOOKUP(B568,'MATRIZ 2026'!$G$2:$Q$667,30,FALSE)</f>
        <v>#N/A</v>
      </c>
      <c r="AG568" t="str">
        <f>VLOOKUP(B568,'cuentas bancarias'!$A$2:$E$201,3,FALSE)</f>
        <v>BANCOLOMBIA</v>
      </c>
      <c r="AH568" t="str">
        <f>VLOOKUP(B568,'cuentas bancarias'!$A$2:$E$201,4,FALSE)</f>
        <v>AHORROS</v>
      </c>
      <c r="AI568">
        <f>VLOOKUP(B568,'cuentas bancarias'!$A$2:$E$201,5,FALSE)</f>
        <v>26495070432</v>
      </c>
      <c r="AJ568" t="e">
        <f>VLOOKUP(B568,'MATRIZ 2026'!$G$2:$Q$667,25,FALSE)</f>
        <v>#N/A</v>
      </c>
      <c r="AL568" t="e">
        <f>VLOOKUP(AH568,'MATRIZ 2026'!$G$2:$Q$667,3,FALSE)</f>
        <v>#N/A</v>
      </c>
      <c r="AM568" t="e">
        <f>VLOOKUP(AI568,'MATRIZ 2026'!$G$2:$Q$667,3,FALSE)</f>
        <v>#N/A</v>
      </c>
      <c r="AN568" t="e">
        <f>VLOOKUP(AJ568,'MATRIZ 2026'!$G$2:$Q$667,3,FALSE)</f>
        <v>#N/A</v>
      </c>
      <c r="AO568" t="e">
        <f>VLOOKUP(AK568,'MATRIZ 2026'!$G$2:$Q$667,3,FALSE)</f>
        <v>#N/A</v>
      </c>
      <c r="AP568" t="e">
        <f>VLOOKUP(AL568,'MATRIZ 2026'!$G$2:$Q$667,3,FALSE)</f>
        <v>#N/A</v>
      </c>
    </row>
    <row r="569" spans="2:42">
      <c r="B569" s="19" t="s">
        <v>6421</v>
      </c>
      <c r="C569" t="e">
        <v>#REF!</v>
      </c>
      <c r="D569" t="str">
        <f t="shared" si="14"/>
        <v>573-2026</v>
      </c>
      <c r="E569" t="e">
        <f>VLOOKUP(D569,'MATRIZ 2026'!$G$2:$Q$667,14,FALSE)</f>
        <v>#N/A</v>
      </c>
      <c r="F569" t="e">
        <f>VLOOKUP(B569,'MATRIZ 2026'!$G$2:$Q$667,3,FALSE)</f>
        <v>#N/A</v>
      </c>
      <c r="G569" t="e">
        <f>VLOOKUP(B569,'MATRIZ 2026'!$G$2:$Q$667,22,FALSE)</f>
        <v>#N/A</v>
      </c>
      <c r="I569" t="e">
        <f>VLOOKUP(B569,'MATRIZ 2026'!$G$2:$Q$667,84,FALSE)</f>
        <v>#N/A</v>
      </c>
      <c r="J569" t="e">
        <f>VLOOKUP(B569,'MATRIZ 2026'!$G$2:$Q$667,49,FALSE)</f>
        <v>#N/A</v>
      </c>
      <c r="K569" t="e">
        <f>VLOOKUP(B569,'MATRIZ 2026'!$G$2:$Q$667,50,FALSE)</f>
        <v>#N/A</v>
      </c>
      <c r="L569" s="48" t="e">
        <f>VLOOKUP(B569,'MATRIZ 2026'!$G$2:$Q$667,45,FALSE)</f>
        <v>#N/A</v>
      </c>
      <c r="M569" s="48" t="e">
        <f>VLOOKUP(B569,'MATRIZ 2026'!$G$2:$Q$667,46,FALSE)</f>
        <v>#N/A</v>
      </c>
      <c r="N569" t="e">
        <f>VLOOKUP(B569,'MATRIZ 2026'!$G$2:$Q$667,16,FALSE)</f>
        <v>#N/A</v>
      </c>
      <c r="O569" t="e">
        <f>VLOOKUP(B569,'MATRIZ 2026'!$G$2:$Q$667,93,FALSE)</f>
        <v>#N/A</v>
      </c>
      <c r="P569" t="e">
        <f>VLOOKUP(D569,'MATRIZ 2026'!$G$2:$Q$667,31,FALSE)</f>
        <v>#N/A</v>
      </c>
      <c r="Q569" t="e">
        <f>VLOOKUP(M569,'MATRIZ 2026'!$G$2:$Q$667,3,FALSE)</f>
        <v>#N/A</v>
      </c>
      <c r="R569" t="e">
        <f>VLOOKUP(B569,'MATRIZ 2026'!$G$2:$Q$667,32,FALSE)</f>
        <v>#N/A</v>
      </c>
      <c r="S569" t="e">
        <f>VLOOKUP(O569,'MATRIZ 2026'!$G$2:$Q$667,3,FALSE)</f>
        <v>#N/A</v>
      </c>
      <c r="T569" t="e">
        <f>VLOOKUP(B569,'MATRIZ 2026'!$G$2:$Q$667,95,FALSE)</f>
        <v>#N/A</v>
      </c>
      <c r="U569">
        <f>VLOOKUP(B569,Hoja3!A568:B1230,2,FALSE)</f>
        <v>147350</v>
      </c>
      <c r="V569" t="e">
        <f>VLOOKUP(B569,'MATRIZ 2026'!$G$2:$Q$667,40,FALSE)</f>
        <v>#N/A</v>
      </c>
      <c r="W569" t="e">
        <f>VLOOKUP(S569,'MATRIZ 2026'!$G$2:$Q$667,3,FALSE)</f>
        <v>#N/A</v>
      </c>
      <c r="X569" t="e">
        <f>VLOOKUP(T569,'MATRIZ 2026'!$G$2:$Q$667,3,FALSE)</f>
        <v>#N/A</v>
      </c>
      <c r="Y569" t="e">
        <f>VLOOKUP(U569,'MATRIZ 2026'!$G$2:$Q$667,3,FALSE)</f>
        <v>#N/A</v>
      </c>
      <c r="Z569" t="e">
        <f>VLOOKUP(V569,'MATRIZ 2026'!$G$2:$Q$667,3,FALSE)</f>
        <v>#N/A</v>
      </c>
      <c r="AA569" t="e">
        <f>VLOOKUP(W569,'MATRIZ 2026'!$G$2:$Q$667,3,FALSE)</f>
        <v>#N/A</v>
      </c>
      <c r="AB569" t="e">
        <f>VLOOKUP(B569,'MATRIZ 2026'!$G$2:$Q$667,28,FALSE)</f>
        <v>#N/A</v>
      </c>
      <c r="AC569" t="e">
        <f>VLOOKUP(B569,'MATRIZ 2026'!$G$2:$Q$667,27,FALSE)</f>
        <v>#N/A</v>
      </c>
      <c r="AD569" t="e">
        <f>VLOOKUP(B569,'MATRIZ 2026'!$G$2:$Q$667,29,FALSE)</f>
        <v>#N/A</v>
      </c>
      <c r="AE569" t="e">
        <f>VLOOKUP(B569,'MATRIZ 2026'!$G$2:$Q$667,96,FALSE)</f>
        <v>#N/A</v>
      </c>
      <c r="AF569" t="e">
        <f>VLOOKUP(B569,'MATRIZ 2026'!$G$2:$Q$667,30,FALSE)</f>
        <v>#N/A</v>
      </c>
      <c r="AG569" t="str">
        <f>VLOOKUP(B569,'cuentas bancarias'!$A$2:$E$201,3,FALSE)</f>
        <v>BANCOLOMBIA</v>
      </c>
      <c r="AH569" t="str">
        <f>VLOOKUP(B569,'cuentas bancarias'!$A$2:$E$201,4,FALSE)</f>
        <v>AHORROS</v>
      </c>
      <c r="AI569">
        <f>VLOOKUP(B569,'cuentas bancarias'!$A$2:$E$201,5,FALSE)</f>
        <v>19800007330</v>
      </c>
      <c r="AJ569" t="e">
        <f>VLOOKUP(B569,'MATRIZ 2026'!$G$2:$Q$667,25,FALSE)</f>
        <v>#N/A</v>
      </c>
      <c r="AL569" t="e">
        <f>VLOOKUP(AH569,'MATRIZ 2026'!$G$2:$Q$667,3,FALSE)</f>
        <v>#N/A</v>
      </c>
      <c r="AM569" t="e">
        <f>VLOOKUP(AI569,'MATRIZ 2026'!$G$2:$Q$667,3,FALSE)</f>
        <v>#N/A</v>
      </c>
      <c r="AN569" t="e">
        <f>VLOOKUP(AJ569,'MATRIZ 2026'!$G$2:$Q$667,3,FALSE)</f>
        <v>#N/A</v>
      </c>
      <c r="AO569" t="e">
        <f>VLOOKUP(AK569,'MATRIZ 2026'!$G$2:$Q$667,3,FALSE)</f>
        <v>#N/A</v>
      </c>
      <c r="AP569" t="e">
        <f>VLOOKUP(AL569,'MATRIZ 2026'!$G$2:$Q$667,3,FALSE)</f>
        <v>#N/A</v>
      </c>
    </row>
    <row r="570" spans="2:42">
      <c r="B570" s="21" t="s">
        <v>6429</v>
      </c>
      <c r="C570" t="e">
        <v>#REF!</v>
      </c>
      <c r="D570" t="str">
        <f t="shared" si="14"/>
        <v>574-2026</v>
      </c>
      <c r="E570" t="e">
        <f>VLOOKUP(D570,'MATRIZ 2026'!$G$2:$Q$667,14,FALSE)</f>
        <v>#N/A</v>
      </c>
      <c r="F570" t="e">
        <f>VLOOKUP(B570,'MATRIZ 2026'!$G$2:$Q$667,3,FALSE)</f>
        <v>#N/A</v>
      </c>
      <c r="G570" t="e">
        <f>VLOOKUP(B570,'MATRIZ 2026'!$G$2:$Q$667,22,FALSE)</f>
        <v>#N/A</v>
      </c>
      <c r="I570" t="e">
        <f>VLOOKUP(B570,'MATRIZ 2026'!$G$2:$Q$667,84,FALSE)</f>
        <v>#N/A</v>
      </c>
      <c r="J570" t="e">
        <f>VLOOKUP(B570,'MATRIZ 2026'!$G$2:$Q$667,49,FALSE)</f>
        <v>#N/A</v>
      </c>
      <c r="K570" t="e">
        <f>VLOOKUP(B570,'MATRIZ 2026'!$G$2:$Q$667,50,FALSE)</f>
        <v>#N/A</v>
      </c>
      <c r="L570" s="48" t="e">
        <f>VLOOKUP(B570,'MATRIZ 2026'!$G$2:$Q$667,45,FALSE)</f>
        <v>#N/A</v>
      </c>
      <c r="M570" s="48" t="e">
        <f>VLOOKUP(B570,'MATRIZ 2026'!$G$2:$Q$667,46,FALSE)</f>
        <v>#N/A</v>
      </c>
      <c r="N570" t="e">
        <f>VLOOKUP(B570,'MATRIZ 2026'!$G$2:$Q$667,16,FALSE)</f>
        <v>#N/A</v>
      </c>
      <c r="O570" t="e">
        <f>VLOOKUP(B570,'MATRIZ 2026'!$G$2:$Q$667,93,FALSE)</f>
        <v>#N/A</v>
      </c>
      <c r="P570" t="e">
        <f>VLOOKUP(D570,'MATRIZ 2026'!$G$2:$Q$667,31,FALSE)</f>
        <v>#N/A</v>
      </c>
      <c r="Q570" t="e">
        <f>VLOOKUP(M570,'MATRIZ 2026'!$G$2:$Q$667,3,FALSE)</f>
        <v>#N/A</v>
      </c>
      <c r="R570" t="e">
        <f>VLOOKUP(B570,'MATRIZ 2026'!$G$2:$Q$667,32,FALSE)</f>
        <v>#N/A</v>
      </c>
      <c r="S570" t="e">
        <f>VLOOKUP(O570,'MATRIZ 2026'!$G$2:$Q$667,3,FALSE)</f>
        <v>#N/A</v>
      </c>
      <c r="T570" t="e">
        <f>VLOOKUP(B570,'MATRIZ 2026'!$G$2:$Q$667,95,FALSE)</f>
        <v>#N/A</v>
      </c>
      <c r="U570">
        <f>VLOOKUP(B570,Hoja3!A569:B1231,2,FALSE)</f>
        <v>147350</v>
      </c>
      <c r="V570" t="e">
        <f>VLOOKUP(B570,'MATRIZ 2026'!$G$2:$Q$667,40,FALSE)</f>
        <v>#N/A</v>
      </c>
      <c r="W570" t="e">
        <f>VLOOKUP(S570,'MATRIZ 2026'!$G$2:$Q$667,3,FALSE)</f>
        <v>#N/A</v>
      </c>
      <c r="X570" t="e">
        <f>VLOOKUP(T570,'MATRIZ 2026'!$G$2:$Q$667,3,FALSE)</f>
        <v>#N/A</v>
      </c>
      <c r="Y570" t="e">
        <f>VLOOKUP(U570,'MATRIZ 2026'!$G$2:$Q$667,3,FALSE)</f>
        <v>#N/A</v>
      </c>
      <c r="Z570" t="e">
        <f>VLOOKUP(V570,'MATRIZ 2026'!$G$2:$Q$667,3,FALSE)</f>
        <v>#N/A</v>
      </c>
      <c r="AA570" t="e">
        <f>VLOOKUP(W570,'MATRIZ 2026'!$G$2:$Q$667,3,FALSE)</f>
        <v>#N/A</v>
      </c>
      <c r="AB570" t="e">
        <f>VLOOKUP(B570,'MATRIZ 2026'!$G$2:$Q$667,28,FALSE)</f>
        <v>#N/A</v>
      </c>
      <c r="AC570" t="e">
        <f>VLOOKUP(B570,'MATRIZ 2026'!$G$2:$Q$667,27,FALSE)</f>
        <v>#N/A</v>
      </c>
      <c r="AD570" t="e">
        <f>VLOOKUP(B570,'MATRIZ 2026'!$G$2:$Q$667,29,FALSE)</f>
        <v>#N/A</v>
      </c>
      <c r="AE570" t="e">
        <f>VLOOKUP(B570,'MATRIZ 2026'!$G$2:$Q$667,96,FALSE)</f>
        <v>#N/A</v>
      </c>
      <c r="AF570" t="e">
        <f>VLOOKUP(B570,'MATRIZ 2026'!$G$2:$Q$667,30,FALSE)</f>
        <v>#N/A</v>
      </c>
      <c r="AG570" t="str">
        <f>VLOOKUP(B570,'cuentas bancarias'!$A$2:$E$201,3,FALSE)</f>
        <v>DAVIVIENDA</v>
      </c>
      <c r="AH570" t="str">
        <f>VLOOKUP(B570,'cuentas bancarias'!$A$2:$E$201,4,FALSE)</f>
        <v>AHORROS</v>
      </c>
      <c r="AI570">
        <f>VLOOKUP(B570,'cuentas bancarias'!$A$2:$E$201,5,FALSE)</f>
        <v>3223989263</v>
      </c>
      <c r="AJ570" t="e">
        <f>VLOOKUP(B570,'MATRIZ 2026'!$G$2:$Q$667,25,FALSE)</f>
        <v>#N/A</v>
      </c>
      <c r="AL570" t="e">
        <f>VLOOKUP(AH570,'MATRIZ 2026'!$G$2:$Q$667,3,FALSE)</f>
        <v>#N/A</v>
      </c>
      <c r="AM570" t="e">
        <f>VLOOKUP(AI570,'MATRIZ 2026'!$G$2:$Q$667,3,FALSE)</f>
        <v>#N/A</v>
      </c>
      <c r="AN570" t="e">
        <f>VLOOKUP(AJ570,'MATRIZ 2026'!$G$2:$Q$667,3,FALSE)</f>
        <v>#N/A</v>
      </c>
      <c r="AO570" t="e">
        <f>VLOOKUP(AK570,'MATRIZ 2026'!$G$2:$Q$667,3,FALSE)</f>
        <v>#N/A</v>
      </c>
      <c r="AP570" t="e">
        <f>VLOOKUP(AL570,'MATRIZ 2026'!$G$2:$Q$667,3,FALSE)</f>
        <v>#N/A</v>
      </c>
    </row>
    <row r="571" spans="2:42">
      <c r="B571" s="19" t="s">
        <v>6437</v>
      </c>
      <c r="C571" t="e">
        <v>#REF!</v>
      </c>
      <c r="D571" t="str">
        <f t="shared" si="14"/>
        <v>575-2026</v>
      </c>
      <c r="E571" t="e">
        <f>VLOOKUP(D571,'MATRIZ 2026'!$G$2:$Q$667,14,FALSE)</f>
        <v>#N/A</v>
      </c>
      <c r="F571" t="e">
        <f>VLOOKUP(B571,'MATRIZ 2026'!$G$2:$Q$667,3,FALSE)</f>
        <v>#N/A</v>
      </c>
      <c r="G571" t="e">
        <f>VLOOKUP(B571,'MATRIZ 2026'!$G$2:$Q$667,22,FALSE)</f>
        <v>#N/A</v>
      </c>
      <c r="I571" t="e">
        <f>VLOOKUP(B571,'MATRIZ 2026'!$G$2:$Q$667,84,FALSE)</f>
        <v>#N/A</v>
      </c>
      <c r="J571" t="e">
        <f>VLOOKUP(B571,'MATRIZ 2026'!$G$2:$Q$667,49,FALSE)</f>
        <v>#N/A</v>
      </c>
      <c r="K571" t="e">
        <f>VLOOKUP(B571,'MATRIZ 2026'!$G$2:$Q$667,50,FALSE)</f>
        <v>#N/A</v>
      </c>
      <c r="L571" s="48" t="e">
        <f>VLOOKUP(B571,'MATRIZ 2026'!$G$2:$Q$667,45,FALSE)</f>
        <v>#N/A</v>
      </c>
      <c r="M571" s="48" t="e">
        <f>VLOOKUP(B571,'MATRIZ 2026'!$G$2:$Q$667,46,FALSE)</f>
        <v>#N/A</v>
      </c>
      <c r="N571" t="e">
        <f>VLOOKUP(B571,'MATRIZ 2026'!$G$2:$Q$667,16,FALSE)</f>
        <v>#N/A</v>
      </c>
      <c r="O571" t="e">
        <f>VLOOKUP(B571,'MATRIZ 2026'!$G$2:$Q$667,93,FALSE)</f>
        <v>#N/A</v>
      </c>
      <c r="P571" t="e">
        <f>VLOOKUP(D571,'MATRIZ 2026'!$G$2:$Q$667,31,FALSE)</f>
        <v>#N/A</v>
      </c>
      <c r="Q571" t="e">
        <f>VLOOKUP(M571,'MATRIZ 2026'!$G$2:$Q$667,3,FALSE)</f>
        <v>#N/A</v>
      </c>
      <c r="R571" t="e">
        <f>VLOOKUP(B571,'MATRIZ 2026'!$G$2:$Q$667,32,FALSE)</f>
        <v>#N/A</v>
      </c>
      <c r="S571" t="e">
        <f>VLOOKUP(O571,'MATRIZ 2026'!$G$2:$Q$667,3,FALSE)</f>
        <v>#N/A</v>
      </c>
      <c r="T571" t="e">
        <f>VLOOKUP(B571,'MATRIZ 2026'!$G$2:$Q$667,95,FALSE)</f>
        <v>#N/A</v>
      </c>
      <c r="U571">
        <f>VLOOKUP(B571,Hoja3!A570:B1232,2,FALSE)</f>
        <v>147350</v>
      </c>
      <c r="V571" t="e">
        <f>VLOOKUP(B571,'MATRIZ 2026'!$G$2:$Q$667,40,FALSE)</f>
        <v>#N/A</v>
      </c>
      <c r="W571" t="e">
        <f>VLOOKUP(S571,'MATRIZ 2026'!$G$2:$Q$667,3,FALSE)</f>
        <v>#N/A</v>
      </c>
      <c r="X571" t="e">
        <f>VLOOKUP(T571,'MATRIZ 2026'!$G$2:$Q$667,3,FALSE)</f>
        <v>#N/A</v>
      </c>
      <c r="Y571" t="e">
        <f>VLOOKUP(U571,'MATRIZ 2026'!$G$2:$Q$667,3,FALSE)</f>
        <v>#N/A</v>
      </c>
      <c r="Z571" t="e">
        <f>VLOOKUP(V571,'MATRIZ 2026'!$G$2:$Q$667,3,FALSE)</f>
        <v>#N/A</v>
      </c>
      <c r="AA571" t="e">
        <f>VLOOKUP(W571,'MATRIZ 2026'!$G$2:$Q$667,3,FALSE)</f>
        <v>#N/A</v>
      </c>
      <c r="AB571" t="e">
        <f>VLOOKUP(B571,'MATRIZ 2026'!$G$2:$Q$667,28,FALSE)</f>
        <v>#N/A</v>
      </c>
      <c r="AC571" t="e">
        <f>VLOOKUP(B571,'MATRIZ 2026'!$G$2:$Q$667,27,FALSE)</f>
        <v>#N/A</v>
      </c>
      <c r="AD571" t="e">
        <f>VLOOKUP(B571,'MATRIZ 2026'!$G$2:$Q$667,29,FALSE)</f>
        <v>#N/A</v>
      </c>
      <c r="AE571" t="e">
        <f>VLOOKUP(B571,'MATRIZ 2026'!$G$2:$Q$667,96,FALSE)</f>
        <v>#N/A</v>
      </c>
      <c r="AF571" t="e">
        <f>VLOOKUP(B571,'MATRIZ 2026'!$G$2:$Q$667,30,FALSE)</f>
        <v>#N/A</v>
      </c>
      <c r="AG571" t="str">
        <f>VLOOKUP(B571,'cuentas bancarias'!$A$2:$E$201,3,FALSE)</f>
        <v>CAJA SOCIAL</v>
      </c>
      <c r="AH571" t="str">
        <f>VLOOKUP(B571,'cuentas bancarias'!$A$2:$E$201,4,FALSE)</f>
        <v>AHORROS</v>
      </c>
      <c r="AI571">
        <f>VLOOKUP(B571,'cuentas bancarias'!$A$2:$E$201,5,FALSE)</f>
        <v>24152189831</v>
      </c>
      <c r="AJ571" t="e">
        <f>VLOOKUP(B571,'MATRIZ 2026'!$G$2:$Q$667,25,FALSE)</f>
        <v>#N/A</v>
      </c>
      <c r="AL571" t="e">
        <f>VLOOKUP(AH571,'MATRIZ 2026'!$G$2:$Q$667,3,FALSE)</f>
        <v>#N/A</v>
      </c>
      <c r="AM571" t="e">
        <f>VLOOKUP(AI571,'MATRIZ 2026'!$G$2:$Q$667,3,FALSE)</f>
        <v>#N/A</v>
      </c>
      <c r="AN571" t="e">
        <f>VLOOKUP(AJ571,'MATRIZ 2026'!$G$2:$Q$667,3,FALSE)</f>
        <v>#N/A</v>
      </c>
      <c r="AO571" t="e">
        <f>VLOOKUP(AK571,'MATRIZ 2026'!$G$2:$Q$667,3,FALSE)</f>
        <v>#N/A</v>
      </c>
      <c r="AP571" t="e">
        <f>VLOOKUP(AL571,'MATRIZ 2026'!$G$2:$Q$667,3,FALSE)</f>
        <v>#N/A</v>
      </c>
    </row>
    <row r="572" spans="2:42">
      <c r="B572" s="21" t="s">
        <v>6445</v>
      </c>
      <c r="C572" t="e">
        <v>#REF!</v>
      </c>
      <c r="D572" t="str">
        <f t="shared" si="14"/>
        <v>576-2026</v>
      </c>
      <c r="E572" t="e">
        <f>VLOOKUP(D572,'MATRIZ 2026'!$G$2:$Q$667,14,FALSE)</f>
        <v>#N/A</v>
      </c>
      <c r="F572" t="e">
        <f>VLOOKUP(B572,'MATRIZ 2026'!$G$2:$Q$667,3,FALSE)</f>
        <v>#N/A</v>
      </c>
      <c r="G572" t="e">
        <f>VLOOKUP(B572,'MATRIZ 2026'!$G$2:$Q$667,22,FALSE)</f>
        <v>#N/A</v>
      </c>
      <c r="I572" t="e">
        <f>VLOOKUP(B572,'MATRIZ 2026'!$G$2:$Q$667,84,FALSE)</f>
        <v>#N/A</v>
      </c>
      <c r="J572" t="e">
        <f>VLOOKUP(B572,'MATRIZ 2026'!$G$2:$Q$667,49,FALSE)</f>
        <v>#N/A</v>
      </c>
      <c r="K572" t="e">
        <f>VLOOKUP(B572,'MATRIZ 2026'!$G$2:$Q$667,50,FALSE)</f>
        <v>#N/A</v>
      </c>
      <c r="L572" s="48" t="e">
        <f>VLOOKUP(B572,'MATRIZ 2026'!$G$2:$Q$667,45,FALSE)</f>
        <v>#N/A</v>
      </c>
      <c r="M572" s="48" t="e">
        <f>VLOOKUP(B572,'MATRIZ 2026'!$G$2:$Q$667,46,FALSE)</f>
        <v>#N/A</v>
      </c>
      <c r="N572" t="e">
        <f>VLOOKUP(B572,'MATRIZ 2026'!$G$2:$Q$667,16,FALSE)</f>
        <v>#N/A</v>
      </c>
      <c r="O572" t="e">
        <f>VLOOKUP(B572,'MATRIZ 2026'!$G$2:$Q$667,93,FALSE)</f>
        <v>#N/A</v>
      </c>
      <c r="P572" t="e">
        <f>VLOOKUP(D572,'MATRIZ 2026'!$G$2:$Q$667,31,FALSE)</f>
        <v>#N/A</v>
      </c>
      <c r="Q572" t="e">
        <f>VLOOKUP(M572,'MATRIZ 2026'!$G$2:$Q$667,3,FALSE)</f>
        <v>#N/A</v>
      </c>
      <c r="R572" t="e">
        <f>VLOOKUP(B572,'MATRIZ 2026'!$G$2:$Q$667,32,FALSE)</f>
        <v>#N/A</v>
      </c>
      <c r="S572" t="e">
        <f>VLOOKUP(O572,'MATRIZ 2026'!$G$2:$Q$667,3,FALSE)</f>
        <v>#N/A</v>
      </c>
      <c r="T572" t="e">
        <f>VLOOKUP(B572,'MATRIZ 2026'!$G$2:$Q$667,95,FALSE)</f>
        <v>#N/A</v>
      </c>
      <c r="U572">
        <f>VLOOKUP(B572,Hoja3!A571:B1233,2,FALSE)</f>
        <v>147350</v>
      </c>
      <c r="V572" t="e">
        <f>VLOOKUP(B572,'MATRIZ 2026'!$G$2:$Q$667,40,FALSE)</f>
        <v>#N/A</v>
      </c>
      <c r="W572" t="e">
        <f>VLOOKUP(S572,'MATRIZ 2026'!$G$2:$Q$667,3,FALSE)</f>
        <v>#N/A</v>
      </c>
      <c r="X572" t="e">
        <f>VLOOKUP(T572,'MATRIZ 2026'!$G$2:$Q$667,3,FALSE)</f>
        <v>#N/A</v>
      </c>
      <c r="Y572" t="e">
        <f>VLOOKUP(U572,'MATRIZ 2026'!$G$2:$Q$667,3,FALSE)</f>
        <v>#N/A</v>
      </c>
      <c r="Z572" t="e">
        <f>VLOOKUP(V572,'MATRIZ 2026'!$G$2:$Q$667,3,FALSE)</f>
        <v>#N/A</v>
      </c>
      <c r="AA572" t="e">
        <f>VLOOKUP(W572,'MATRIZ 2026'!$G$2:$Q$667,3,FALSE)</f>
        <v>#N/A</v>
      </c>
      <c r="AB572" t="e">
        <f>VLOOKUP(B572,'MATRIZ 2026'!$G$2:$Q$667,28,FALSE)</f>
        <v>#N/A</v>
      </c>
      <c r="AC572" t="e">
        <f>VLOOKUP(B572,'MATRIZ 2026'!$G$2:$Q$667,27,FALSE)</f>
        <v>#N/A</v>
      </c>
      <c r="AD572" t="e">
        <f>VLOOKUP(B572,'MATRIZ 2026'!$G$2:$Q$667,29,FALSE)</f>
        <v>#N/A</v>
      </c>
      <c r="AE572" t="e">
        <f>VLOOKUP(B572,'MATRIZ 2026'!$G$2:$Q$667,96,FALSE)</f>
        <v>#N/A</v>
      </c>
      <c r="AF572" t="e">
        <f>VLOOKUP(B572,'MATRIZ 2026'!$G$2:$Q$667,30,FALSE)</f>
        <v>#N/A</v>
      </c>
      <c r="AG572" t="str">
        <f>VLOOKUP(B572,'cuentas bancarias'!$A$2:$E$201,3,FALSE)</f>
        <v>BOGOTÁ</v>
      </c>
      <c r="AH572" t="str">
        <f>VLOOKUP(B572,'cuentas bancarias'!$A$2:$E$201,4,FALSE)</f>
        <v>AHORROS</v>
      </c>
      <c r="AI572">
        <f>VLOOKUP(B572,'cuentas bancarias'!$A$2:$E$201,5,FALSE)</f>
        <v>237649363</v>
      </c>
      <c r="AJ572" t="e">
        <f>VLOOKUP(B572,'MATRIZ 2026'!$G$2:$Q$667,25,FALSE)</f>
        <v>#N/A</v>
      </c>
      <c r="AL572" t="e">
        <f>VLOOKUP(AH572,'MATRIZ 2026'!$G$2:$Q$667,3,FALSE)</f>
        <v>#N/A</v>
      </c>
      <c r="AM572" t="e">
        <f>VLOOKUP(AI572,'MATRIZ 2026'!$G$2:$Q$667,3,FALSE)</f>
        <v>#N/A</v>
      </c>
      <c r="AN572" t="e">
        <f>VLOOKUP(AJ572,'MATRIZ 2026'!$G$2:$Q$667,3,FALSE)</f>
        <v>#N/A</v>
      </c>
      <c r="AO572" t="e">
        <f>VLOOKUP(AK572,'MATRIZ 2026'!$G$2:$Q$667,3,FALSE)</f>
        <v>#N/A</v>
      </c>
      <c r="AP572" t="e">
        <f>VLOOKUP(AL572,'MATRIZ 2026'!$G$2:$Q$667,3,FALSE)</f>
        <v>#N/A</v>
      </c>
    </row>
    <row r="573" spans="2:42">
      <c r="B573" s="19" t="s">
        <v>6456</v>
      </c>
      <c r="C573" t="e">
        <v>#REF!</v>
      </c>
      <c r="D573" t="str">
        <f t="shared" si="14"/>
        <v>577-2026</v>
      </c>
      <c r="E573" t="e">
        <f>VLOOKUP(D573,'MATRIZ 2026'!$G$2:$Q$667,14,FALSE)</f>
        <v>#N/A</v>
      </c>
      <c r="F573" t="e">
        <f>VLOOKUP(B573,'MATRIZ 2026'!$G$2:$Q$667,3,FALSE)</f>
        <v>#N/A</v>
      </c>
      <c r="G573" t="e">
        <f>VLOOKUP(B573,'MATRIZ 2026'!$G$2:$Q$667,22,FALSE)</f>
        <v>#N/A</v>
      </c>
      <c r="I573" t="e">
        <f>VLOOKUP(B573,'MATRIZ 2026'!$G$2:$Q$667,84,FALSE)</f>
        <v>#N/A</v>
      </c>
      <c r="J573" t="e">
        <f>VLOOKUP(B573,'MATRIZ 2026'!$G$2:$Q$667,49,FALSE)</f>
        <v>#N/A</v>
      </c>
      <c r="K573" t="e">
        <f>VLOOKUP(B573,'MATRIZ 2026'!$G$2:$Q$667,50,FALSE)</f>
        <v>#N/A</v>
      </c>
      <c r="L573" s="48" t="e">
        <f>VLOOKUP(B573,'MATRIZ 2026'!$G$2:$Q$667,45,FALSE)</f>
        <v>#N/A</v>
      </c>
      <c r="M573" s="48" t="e">
        <f>VLOOKUP(B573,'MATRIZ 2026'!$G$2:$Q$667,46,FALSE)</f>
        <v>#N/A</v>
      </c>
      <c r="N573" t="e">
        <f>VLOOKUP(B573,'MATRIZ 2026'!$G$2:$Q$667,16,FALSE)</f>
        <v>#N/A</v>
      </c>
      <c r="O573" t="e">
        <f>VLOOKUP(B573,'MATRIZ 2026'!$G$2:$Q$667,93,FALSE)</f>
        <v>#N/A</v>
      </c>
      <c r="P573" t="e">
        <f>VLOOKUP(D573,'MATRIZ 2026'!$G$2:$Q$667,31,FALSE)</f>
        <v>#N/A</v>
      </c>
      <c r="Q573" t="e">
        <f>VLOOKUP(M573,'MATRIZ 2026'!$G$2:$Q$667,3,FALSE)</f>
        <v>#N/A</v>
      </c>
      <c r="R573" t="e">
        <f>VLOOKUP(B573,'MATRIZ 2026'!$G$2:$Q$667,32,FALSE)</f>
        <v>#N/A</v>
      </c>
      <c r="S573" t="e">
        <f>VLOOKUP(O573,'MATRIZ 2026'!$G$2:$Q$667,3,FALSE)</f>
        <v>#N/A</v>
      </c>
      <c r="T573" t="e">
        <f>VLOOKUP(B573,'MATRIZ 2026'!$G$2:$Q$667,95,FALSE)</f>
        <v>#N/A</v>
      </c>
      <c r="U573">
        <f>VLOOKUP(B573,Hoja3!A572:B1234,2,FALSE)</f>
        <v>152747</v>
      </c>
      <c r="V573" t="e">
        <f>VLOOKUP(B573,'MATRIZ 2026'!$G$2:$Q$667,40,FALSE)</f>
        <v>#N/A</v>
      </c>
      <c r="W573" t="e">
        <f>VLOOKUP(S573,'MATRIZ 2026'!$G$2:$Q$667,3,FALSE)</f>
        <v>#N/A</v>
      </c>
      <c r="X573" t="e">
        <f>VLOOKUP(T573,'MATRIZ 2026'!$G$2:$Q$667,3,FALSE)</f>
        <v>#N/A</v>
      </c>
      <c r="Y573" t="e">
        <f>VLOOKUP(U573,'MATRIZ 2026'!$G$2:$Q$667,3,FALSE)</f>
        <v>#N/A</v>
      </c>
      <c r="Z573" t="e">
        <f>VLOOKUP(V573,'MATRIZ 2026'!$G$2:$Q$667,3,FALSE)</f>
        <v>#N/A</v>
      </c>
      <c r="AA573" t="e">
        <f>VLOOKUP(W573,'MATRIZ 2026'!$G$2:$Q$667,3,FALSE)</f>
        <v>#N/A</v>
      </c>
      <c r="AB573" t="e">
        <f>VLOOKUP(B573,'MATRIZ 2026'!$G$2:$Q$667,28,FALSE)</f>
        <v>#N/A</v>
      </c>
      <c r="AC573" t="e">
        <f>VLOOKUP(B573,'MATRIZ 2026'!$G$2:$Q$667,27,FALSE)</f>
        <v>#N/A</v>
      </c>
      <c r="AD573" t="e">
        <f>VLOOKUP(B573,'MATRIZ 2026'!$G$2:$Q$667,29,FALSE)</f>
        <v>#N/A</v>
      </c>
      <c r="AE573" t="e">
        <f>VLOOKUP(B573,'MATRIZ 2026'!$G$2:$Q$667,96,FALSE)</f>
        <v>#N/A</v>
      </c>
      <c r="AF573" t="e">
        <f>VLOOKUP(B573,'MATRIZ 2026'!$G$2:$Q$667,30,FALSE)</f>
        <v>#N/A</v>
      </c>
      <c r="AG573" t="str">
        <f>VLOOKUP(B573,'cuentas bancarias'!$A$2:$E$201,3,FALSE)</f>
        <v>BOGOTÁ</v>
      </c>
      <c r="AH573" t="str">
        <f>VLOOKUP(B573,'cuentas bancarias'!$A$2:$E$201,4,FALSE)</f>
        <v>AHORROS</v>
      </c>
      <c r="AI573">
        <f>VLOOKUP(B573,'cuentas bancarias'!$A$2:$E$201,5,FALSE)</f>
        <v>30360119</v>
      </c>
      <c r="AJ573" t="e">
        <f>VLOOKUP(B573,'MATRIZ 2026'!$G$2:$Q$667,25,FALSE)</f>
        <v>#N/A</v>
      </c>
      <c r="AL573" t="e">
        <f>VLOOKUP(AH573,'MATRIZ 2026'!$G$2:$Q$667,3,FALSE)</f>
        <v>#N/A</v>
      </c>
      <c r="AM573" t="e">
        <f>VLOOKUP(AI573,'MATRIZ 2026'!$G$2:$Q$667,3,FALSE)</f>
        <v>#N/A</v>
      </c>
      <c r="AN573" t="e">
        <f>VLOOKUP(AJ573,'MATRIZ 2026'!$G$2:$Q$667,3,FALSE)</f>
        <v>#N/A</v>
      </c>
      <c r="AO573" t="e">
        <f>VLOOKUP(AK573,'MATRIZ 2026'!$G$2:$Q$667,3,FALSE)</f>
        <v>#N/A</v>
      </c>
      <c r="AP573" t="e">
        <f>VLOOKUP(AL573,'MATRIZ 2026'!$G$2:$Q$667,3,FALSE)</f>
        <v>#N/A</v>
      </c>
    </row>
    <row r="574" spans="2:42">
      <c r="B574" s="21" t="s">
        <v>6468</v>
      </c>
      <c r="C574" t="e">
        <v>#REF!</v>
      </c>
      <c r="D574" t="str">
        <f t="shared" si="14"/>
        <v>578-2026</v>
      </c>
      <c r="E574" t="e">
        <f>VLOOKUP(D574,'MATRIZ 2026'!$G$2:$Q$667,14,FALSE)</f>
        <v>#N/A</v>
      </c>
      <c r="F574" t="e">
        <f>VLOOKUP(B574,'MATRIZ 2026'!$G$2:$Q$667,3,FALSE)</f>
        <v>#N/A</v>
      </c>
      <c r="G574" t="e">
        <f>VLOOKUP(B574,'MATRIZ 2026'!$G$2:$Q$667,22,FALSE)</f>
        <v>#N/A</v>
      </c>
      <c r="I574" t="e">
        <f>VLOOKUP(B574,'MATRIZ 2026'!$G$2:$Q$667,84,FALSE)</f>
        <v>#N/A</v>
      </c>
      <c r="J574" t="e">
        <f>VLOOKUP(B574,'MATRIZ 2026'!$G$2:$Q$667,49,FALSE)</f>
        <v>#N/A</v>
      </c>
      <c r="K574" t="e">
        <f>VLOOKUP(B574,'MATRIZ 2026'!$G$2:$Q$667,50,FALSE)</f>
        <v>#N/A</v>
      </c>
      <c r="L574" s="48" t="e">
        <f>VLOOKUP(B574,'MATRIZ 2026'!$G$2:$Q$667,45,FALSE)</f>
        <v>#N/A</v>
      </c>
      <c r="M574" s="48" t="e">
        <f>VLOOKUP(B574,'MATRIZ 2026'!$G$2:$Q$667,46,FALSE)</f>
        <v>#N/A</v>
      </c>
      <c r="N574" t="e">
        <f>VLOOKUP(B574,'MATRIZ 2026'!$G$2:$Q$667,16,FALSE)</f>
        <v>#N/A</v>
      </c>
      <c r="O574" t="e">
        <f>VLOOKUP(B574,'MATRIZ 2026'!$G$2:$Q$667,93,FALSE)</f>
        <v>#N/A</v>
      </c>
      <c r="P574" t="e">
        <f>VLOOKUP(D574,'MATRIZ 2026'!$G$2:$Q$667,31,FALSE)</f>
        <v>#N/A</v>
      </c>
      <c r="Q574" t="e">
        <f>VLOOKUP(M574,'MATRIZ 2026'!$G$2:$Q$667,3,FALSE)</f>
        <v>#N/A</v>
      </c>
      <c r="R574" t="e">
        <f>VLOOKUP(B574,'MATRIZ 2026'!$G$2:$Q$667,32,FALSE)</f>
        <v>#N/A</v>
      </c>
      <c r="S574" t="e">
        <f>VLOOKUP(O574,'MATRIZ 2026'!$G$2:$Q$667,3,FALSE)</f>
        <v>#N/A</v>
      </c>
      <c r="T574" t="e">
        <f>VLOOKUP(B574,'MATRIZ 2026'!$G$2:$Q$667,95,FALSE)</f>
        <v>#N/A</v>
      </c>
      <c r="U574">
        <f>VLOOKUP(B574,Hoja3!A573:B1235,2,FALSE)</f>
        <v>147186</v>
      </c>
      <c r="V574" t="e">
        <f>VLOOKUP(B574,'MATRIZ 2026'!$G$2:$Q$667,40,FALSE)</f>
        <v>#N/A</v>
      </c>
      <c r="W574" t="e">
        <f>VLOOKUP(S574,'MATRIZ 2026'!$G$2:$Q$667,3,FALSE)</f>
        <v>#N/A</v>
      </c>
      <c r="X574" t="e">
        <f>VLOOKUP(T574,'MATRIZ 2026'!$G$2:$Q$667,3,FALSE)</f>
        <v>#N/A</v>
      </c>
      <c r="Y574" t="e">
        <f>VLOOKUP(U574,'MATRIZ 2026'!$G$2:$Q$667,3,FALSE)</f>
        <v>#N/A</v>
      </c>
      <c r="Z574" t="e">
        <f>VLOOKUP(V574,'MATRIZ 2026'!$G$2:$Q$667,3,FALSE)</f>
        <v>#N/A</v>
      </c>
      <c r="AA574" t="e">
        <f>VLOOKUP(W574,'MATRIZ 2026'!$G$2:$Q$667,3,FALSE)</f>
        <v>#N/A</v>
      </c>
      <c r="AB574" t="e">
        <f>VLOOKUP(B574,'MATRIZ 2026'!$G$2:$Q$667,28,FALSE)</f>
        <v>#N/A</v>
      </c>
      <c r="AC574" t="e">
        <f>VLOOKUP(B574,'MATRIZ 2026'!$G$2:$Q$667,27,FALSE)</f>
        <v>#N/A</v>
      </c>
      <c r="AD574" t="e">
        <f>VLOOKUP(B574,'MATRIZ 2026'!$G$2:$Q$667,29,FALSE)</f>
        <v>#N/A</v>
      </c>
      <c r="AE574" t="e">
        <f>VLOOKUP(B574,'MATRIZ 2026'!$G$2:$Q$667,96,FALSE)</f>
        <v>#N/A</v>
      </c>
      <c r="AF574" t="e">
        <f>VLOOKUP(B574,'MATRIZ 2026'!$G$2:$Q$667,30,FALSE)</f>
        <v>#N/A</v>
      </c>
      <c r="AG574" t="str">
        <f>VLOOKUP(B574,'cuentas bancarias'!$A$2:$E$201,3,FALSE)</f>
        <v>BANCOLOMBIA</v>
      </c>
      <c r="AH574" t="str">
        <f>VLOOKUP(B574,'cuentas bancarias'!$A$2:$E$201,4,FALSE)</f>
        <v>AHORROS</v>
      </c>
      <c r="AI574">
        <f>VLOOKUP(B574,'cuentas bancarias'!$A$2:$E$201,5,FALSE)</f>
        <v>91267410033</v>
      </c>
      <c r="AJ574" t="e">
        <f>VLOOKUP(B574,'MATRIZ 2026'!$G$2:$Q$667,25,FALSE)</f>
        <v>#N/A</v>
      </c>
      <c r="AL574" t="e">
        <f>VLOOKUP(AH574,'MATRIZ 2026'!$G$2:$Q$667,3,FALSE)</f>
        <v>#N/A</v>
      </c>
      <c r="AM574" t="e">
        <f>VLOOKUP(AI574,'MATRIZ 2026'!$G$2:$Q$667,3,FALSE)</f>
        <v>#N/A</v>
      </c>
      <c r="AN574" t="e">
        <f>VLOOKUP(AJ574,'MATRIZ 2026'!$G$2:$Q$667,3,FALSE)</f>
        <v>#N/A</v>
      </c>
      <c r="AO574" t="e">
        <f>VLOOKUP(AK574,'MATRIZ 2026'!$G$2:$Q$667,3,FALSE)</f>
        <v>#N/A</v>
      </c>
      <c r="AP574" t="e">
        <f>VLOOKUP(AL574,'MATRIZ 2026'!$G$2:$Q$667,3,FALSE)</f>
        <v>#N/A</v>
      </c>
    </row>
    <row r="575" spans="2:42">
      <c r="B575" s="19" t="s">
        <v>6478</v>
      </c>
      <c r="C575" t="e">
        <v>#REF!</v>
      </c>
      <c r="D575" t="str">
        <f t="shared" si="14"/>
        <v>579-2026</v>
      </c>
      <c r="E575" t="e">
        <f>VLOOKUP(D575,'MATRIZ 2026'!$G$2:$Q$667,14,FALSE)</f>
        <v>#N/A</v>
      </c>
      <c r="F575" t="e">
        <f>VLOOKUP(B575,'MATRIZ 2026'!$G$2:$Q$667,3,FALSE)</f>
        <v>#N/A</v>
      </c>
      <c r="G575" t="e">
        <f>VLOOKUP(B575,'MATRIZ 2026'!$G$2:$Q$667,22,FALSE)</f>
        <v>#N/A</v>
      </c>
      <c r="I575" t="e">
        <f>VLOOKUP(B575,'MATRIZ 2026'!$G$2:$Q$667,84,FALSE)</f>
        <v>#N/A</v>
      </c>
      <c r="J575" t="e">
        <f>VLOOKUP(B575,'MATRIZ 2026'!$G$2:$Q$667,49,FALSE)</f>
        <v>#N/A</v>
      </c>
      <c r="K575" t="e">
        <f>VLOOKUP(B575,'MATRIZ 2026'!$G$2:$Q$667,50,FALSE)</f>
        <v>#N/A</v>
      </c>
      <c r="L575" s="48" t="e">
        <f>VLOOKUP(B575,'MATRIZ 2026'!$G$2:$Q$667,45,FALSE)</f>
        <v>#N/A</v>
      </c>
      <c r="M575" s="48" t="e">
        <f>VLOOKUP(B575,'MATRIZ 2026'!$G$2:$Q$667,46,FALSE)</f>
        <v>#N/A</v>
      </c>
      <c r="N575" t="e">
        <f>VLOOKUP(B575,'MATRIZ 2026'!$G$2:$Q$667,16,FALSE)</f>
        <v>#N/A</v>
      </c>
      <c r="O575" t="e">
        <f>VLOOKUP(B575,'MATRIZ 2026'!$G$2:$Q$667,93,FALSE)</f>
        <v>#N/A</v>
      </c>
      <c r="P575" t="e">
        <f>VLOOKUP(D575,'MATRIZ 2026'!$G$2:$Q$667,31,FALSE)</f>
        <v>#N/A</v>
      </c>
      <c r="Q575" t="e">
        <f>VLOOKUP(M575,'MATRIZ 2026'!$G$2:$Q$667,3,FALSE)</f>
        <v>#N/A</v>
      </c>
      <c r="R575" t="e">
        <f>VLOOKUP(B575,'MATRIZ 2026'!$G$2:$Q$667,32,FALSE)</f>
        <v>#N/A</v>
      </c>
      <c r="S575" t="e">
        <f>VLOOKUP(O575,'MATRIZ 2026'!$G$2:$Q$667,3,FALSE)</f>
        <v>#N/A</v>
      </c>
      <c r="T575" t="e">
        <f>VLOOKUP(B575,'MATRIZ 2026'!$G$2:$Q$667,95,FALSE)</f>
        <v>#N/A</v>
      </c>
      <c r="U575">
        <f>VLOOKUP(B575,Hoja3!A574:B1236,2,FALSE)</f>
        <v>152748</v>
      </c>
      <c r="V575" t="e">
        <f>VLOOKUP(B575,'MATRIZ 2026'!$G$2:$Q$667,40,FALSE)</f>
        <v>#N/A</v>
      </c>
      <c r="W575" t="e">
        <f>VLOOKUP(S575,'MATRIZ 2026'!$G$2:$Q$667,3,FALSE)</f>
        <v>#N/A</v>
      </c>
      <c r="X575" t="e">
        <f>VLOOKUP(T575,'MATRIZ 2026'!$G$2:$Q$667,3,FALSE)</f>
        <v>#N/A</v>
      </c>
      <c r="Y575" t="e">
        <f>VLOOKUP(U575,'MATRIZ 2026'!$G$2:$Q$667,3,FALSE)</f>
        <v>#N/A</v>
      </c>
      <c r="Z575" t="e">
        <f>VLOOKUP(V575,'MATRIZ 2026'!$G$2:$Q$667,3,FALSE)</f>
        <v>#N/A</v>
      </c>
      <c r="AA575" t="e">
        <f>VLOOKUP(W575,'MATRIZ 2026'!$G$2:$Q$667,3,FALSE)</f>
        <v>#N/A</v>
      </c>
      <c r="AB575" t="e">
        <f>VLOOKUP(B575,'MATRIZ 2026'!$G$2:$Q$667,28,FALSE)</f>
        <v>#N/A</v>
      </c>
      <c r="AC575" t="e">
        <f>VLOOKUP(B575,'MATRIZ 2026'!$G$2:$Q$667,27,FALSE)</f>
        <v>#N/A</v>
      </c>
      <c r="AD575" t="e">
        <f>VLOOKUP(B575,'MATRIZ 2026'!$G$2:$Q$667,29,FALSE)</f>
        <v>#N/A</v>
      </c>
      <c r="AE575" t="e">
        <f>VLOOKUP(B575,'MATRIZ 2026'!$G$2:$Q$667,96,FALSE)</f>
        <v>#N/A</v>
      </c>
      <c r="AF575" t="e">
        <f>VLOOKUP(B575,'MATRIZ 2026'!$G$2:$Q$667,30,FALSE)</f>
        <v>#N/A</v>
      </c>
      <c r="AG575" t="str">
        <f>VLOOKUP(B575,'cuentas bancarias'!$A$2:$E$201,3,FALSE)</f>
        <v>BBVA</v>
      </c>
      <c r="AH575" t="str">
        <f>VLOOKUP(B575,'cuentas bancarias'!$A$2:$E$201,4,FALSE)</f>
        <v>AHORROS</v>
      </c>
      <c r="AI575">
        <f>VLOOKUP(B575,'cuentas bancarias'!$A$2:$E$201,5,FALSE)</f>
        <v>74104027</v>
      </c>
      <c r="AJ575" t="e">
        <f>VLOOKUP(B575,'MATRIZ 2026'!$G$2:$Q$667,25,FALSE)</f>
        <v>#N/A</v>
      </c>
      <c r="AL575" t="e">
        <f>VLOOKUP(AH575,'MATRIZ 2026'!$G$2:$Q$667,3,FALSE)</f>
        <v>#N/A</v>
      </c>
      <c r="AM575" t="e">
        <f>VLOOKUP(AI575,'MATRIZ 2026'!$G$2:$Q$667,3,FALSE)</f>
        <v>#N/A</v>
      </c>
      <c r="AN575" t="e">
        <f>VLOOKUP(AJ575,'MATRIZ 2026'!$G$2:$Q$667,3,FALSE)</f>
        <v>#N/A</v>
      </c>
      <c r="AO575" t="e">
        <f>VLOOKUP(AK575,'MATRIZ 2026'!$G$2:$Q$667,3,FALSE)</f>
        <v>#N/A</v>
      </c>
      <c r="AP575" t="e">
        <f>VLOOKUP(AL575,'MATRIZ 2026'!$G$2:$Q$667,3,FALSE)</f>
        <v>#N/A</v>
      </c>
    </row>
    <row r="576" spans="2:42">
      <c r="B576" s="21" t="s">
        <v>6491</v>
      </c>
      <c r="C576" t="e">
        <v>#REF!</v>
      </c>
      <c r="D576" t="str">
        <f t="shared" si="14"/>
        <v>580-2026</v>
      </c>
      <c r="E576" t="e">
        <f>VLOOKUP(D576,'MATRIZ 2026'!$G$2:$Q$667,14,FALSE)</f>
        <v>#N/A</v>
      </c>
      <c r="F576" t="e">
        <f>VLOOKUP(B576,'MATRIZ 2026'!$G$2:$Q$667,3,FALSE)</f>
        <v>#N/A</v>
      </c>
      <c r="G576" t="e">
        <f>VLOOKUP(B576,'MATRIZ 2026'!$G$2:$Q$667,22,FALSE)</f>
        <v>#N/A</v>
      </c>
      <c r="I576" t="e">
        <f>VLOOKUP(B576,'MATRIZ 2026'!$G$2:$Q$667,84,FALSE)</f>
        <v>#N/A</v>
      </c>
      <c r="J576" t="e">
        <f>VLOOKUP(B576,'MATRIZ 2026'!$G$2:$Q$667,49,FALSE)</f>
        <v>#N/A</v>
      </c>
      <c r="K576" t="e">
        <f>VLOOKUP(B576,'MATRIZ 2026'!$G$2:$Q$667,50,FALSE)</f>
        <v>#N/A</v>
      </c>
      <c r="L576" s="48" t="e">
        <f>VLOOKUP(B576,'MATRIZ 2026'!$G$2:$Q$667,45,FALSE)</f>
        <v>#N/A</v>
      </c>
      <c r="M576" s="48" t="e">
        <f>VLOOKUP(B576,'MATRIZ 2026'!$G$2:$Q$667,46,FALSE)</f>
        <v>#N/A</v>
      </c>
      <c r="N576" t="e">
        <f>VLOOKUP(B576,'MATRIZ 2026'!$G$2:$Q$667,16,FALSE)</f>
        <v>#N/A</v>
      </c>
      <c r="O576" t="e">
        <f>VLOOKUP(B576,'MATRIZ 2026'!$G$2:$Q$667,93,FALSE)</f>
        <v>#N/A</v>
      </c>
      <c r="P576" t="e">
        <f>VLOOKUP(D576,'MATRIZ 2026'!$G$2:$Q$667,31,FALSE)</f>
        <v>#N/A</v>
      </c>
      <c r="Q576" t="e">
        <f>VLOOKUP(M576,'MATRIZ 2026'!$G$2:$Q$667,3,FALSE)</f>
        <v>#N/A</v>
      </c>
      <c r="R576" t="e">
        <f>VLOOKUP(B576,'MATRIZ 2026'!$G$2:$Q$667,32,FALSE)</f>
        <v>#N/A</v>
      </c>
      <c r="S576" t="e">
        <f>VLOOKUP(O576,'MATRIZ 2026'!$G$2:$Q$667,3,FALSE)</f>
        <v>#N/A</v>
      </c>
      <c r="T576" t="e">
        <f>VLOOKUP(B576,'MATRIZ 2026'!$G$2:$Q$667,95,FALSE)</f>
        <v>#N/A</v>
      </c>
      <c r="U576">
        <f>VLOOKUP(B576,Hoja3!A575:B1237,2,FALSE)</f>
        <v>145534</v>
      </c>
      <c r="V576" t="e">
        <f>VLOOKUP(B576,'MATRIZ 2026'!$G$2:$Q$667,40,FALSE)</f>
        <v>#N/A</v>
      </c>
      <c r="W576" t="e">
        <f>VLOOKUP(S576,'MATRIZ 2026'!$G$2:$Q$667,3,FALSE)</f>
        <v>#N/A</v>
      </c>
      <c r="X576" t="e">
        <f>VLOOKUP(T576,'MATRIZ 2026'!$G$2:$Q$667,3,FALSE)</f>
        <v>#N/A</v>
      </c>
      <c r="Y576" t="e">
        <f>VLOOKUP(U576,'MATRIZ 2026'!$G$2:$Q$667,3,FALSE)</f>
        <v>#N/A</v>
      </c>
      <c r="Z576" t="e">
        <f>VLOOKUP(V576,'MATRIZ 2026'!$G$2:$Q$667,3,FALSE)</f>
        <v>#N/A</v>
      </c>
      <c r="AA576" t="e">
        <f>VLOOKUP(W576,'MATRIZ 2026'!$G$2:$Q$667,3,FALSE)</f>
        <v>#N/A</v>
      </c>
      <c r="AB576" t="e">
        <f>VLOOKUP(B576,'MATRIZ 2026'!$G$2:$Q$667,28,FALSE)</f>
        <v>#N/A</v>
      </c>
      <c r="AC576" t="e">
        <f>VLOOKUP(B576,'MATRIZ 2026'!$G$2:$Q$667,27,FALSE)</f>
        <v>#N/A</v>
      </c>
      <c r="AD576" t="e">
        <f>VLOOKUP(B576,'MATRIZ 2026'!$G$2:$Q$667,29,FALSE)</f>
        <v>#N/A</v>
      </c>
      <c r="AE576" t="e">
        <f>VLOOKUP(B576,'MATRIZ 2026'!$G$2:$Q$667,96,FALSE)</f>
        <v>#N/A</v>
      </c>
      <c r="AF576" t="e">
        <f>VLOOKUP(B576,'MATRIZ 2026'!$G$2:$Q$667,30,FALSE)</f>
        <v>#N/A</v>
      </c>
      <c r="AG576" t="str">
        <f>VLOOKUP(B576,'cuentas bancarias'!$A$2:$E$201,3,FALSE)</f>
        <v>AV VILLAS</v>
      </c>
      <c r="AH576" t="str">
        <f>VLOOKUP(B576,'cuentas bancarias'!$A$2:$E$201,4,FALSE)</f>
        <v>AHORROS</v>
      </c>
      <c r="AI576">
        <f>VLOOKUP(B576,'cuentas bancarias'!$A$2:$E$201,5,FALSE)</f>
        <v>705841075</v>
      </c>
      <c r="AJ576" t="e">
        <f>VLOOKUP(B576,'MATRIZ 2026'!$G$2:$Q$667,25,FALSE)</f>
        <v>#N/A</v>
      </c>
      <c r="AL576" t="e">
        <f>VLOOKUP(AH576,'MATRIZ 2026'!$G$2:$Q$667,3,FALSE)</f>
        <v>#N/A</v>
      </c>
      <c r="AM576" t="e">
        <f>VLOOKUP(AI576,'MATRIZ 2026'!$G$2:$Q$667,3,FALSE)</f>
        <v>#N/A</v>
      </c>
      <c r="AN576" t="e">
        <f>VLOOKUP(AJ576,'MATRIZ 2026'!$G$2:$Q$667,3,FALSE)</f>
        <v>#N/A</v>
      </c>
      <c r="AO576" t="e">
        <f>VLOOKUP(AK576,'MATRIZ 2026'!$G$2:$Q$667,3,FALSE)</f>
        <v>#N/A</v>
      </c>
      <c r="AP576" t="e">
        <f>VLOOKUP(AL576,'MATRIZ 2026'!$G$2:$Q$667,3,FALSE)</f>
        <v>#N/A</v>
      </c>
    </row>
    <row r="577" spans="2:42">
      <c r="B577" s="19" t="s">
        <v>6500</v>
      </c>
      <c r="C577" t="e">
        <v>#REF!</v>
      </c>
      <c r="D577" t="str">
        <f t="shared" si="14"/>
        <v>581-2026</v>
      </c>
      <c r="E577" t="e">
        <f>VLOOKUP(D577,'MATRIZ 2026'!$G$2:$Q$667,14,FALSE)</f>
        <v>#N/A</v>
      </c>
      <c r="F577" t="e">
        <f>VLOOKUP(B577,'MATRIZ 2026'!$G$2:$Q$667,3,FALSE)</f>
        <v>#N/A</v>
      </c>
      <c r="G577" t="e">
        <f>VLOOKUP(B577,'MATRIZ 2026'!$G$2:$Q$667,22,FALSE)</f>
        <v>#N/A</v>
      </c>
      <c r="I577" t="e">
        <f>VLOOKUP(B577,'MATRIZ 2026'!$G$2:$Q$667,84,FALSE)</f>
        <v>#N/A</v>
      </c>
      <c r="J577" t="e">
        <f>VLOOKUP(B577,'MATRIZ 2026'!$G$2:$Q$667,49,FALSE)</f>
        <v>#N/A</v>
      </c>
      <c r="K577" t="e">
        <f>VLOOKUP(B577,'MATRIZ 2026'!$G$2:$Q$667,50,FALSE)</f>
        <v>#N/A</v>
      </c>
      <c r="L577" s="48" t="e">
        <f>VLOOKUP(B577,'MATRIZ 2026'!$G$2:$Q$667,45,FALSE)</f>
        <v>#N/A</v>
      </c>
      <c r="M577" s="48" t="e">
        <f>VLOOKUP(B577,'MATRIZ 2026'!$G$2:$Q$667,46,FALSE)</f>
        <v>#N/A</v>
      </c>
      <c r="N577" t="e">
        <f>VLOOKUP(B577,'MATRIZ 2026'!$G$2:$Q$667,16,FALSE)</f>
        <v>#N/A</v>
      </c>
      <c r="O577" t="e">
        <f>VLOOKUP(B577,'MATRIZ 2026'!$G$2:$Q$667,93,FALSE)</f>
        <v>#N/A</v>
      </c>
      <c r="P577" t="e">
        <f>VLOOKUP(D577,'MATRIZ 2026'!$G$2:$Q$667,31,FALSE)</f>
        <v>#N/A</v>
      </c>
      <c r="Q577" t="e">
        <f>VLOOKUP(M577,'MATRIZ 2026'!$G$2:$Q$667,3,FALSE)</f>
        <v>#N/A</v>
      </c>
      <c r="R577" t="e">
        <f>VLOOKUP(B577,'MATRIZ 2026'!$G$2:$Q$667,32,FALSE)</f>
        <v>#N/A</v>
      </c>
      <c r="S577" t="e">
        <f>VLOOKUP(O577,'MATRIZ 2026'!$G$2:$Q$667,3,FALSE)</f>
        <v>#N/A</v>
      </c>
      <c r="T577" t="e">
        <f>VLOOKUP(B577,'MATRIZ 2026'!$G$2:$Q$667,95,FALSE)</f>
        <v>#N/A</v>
      </c>
      <c r="U577">
        <f>VLOOKUP(B577,Hoja3!A576:B1238,2,FALSE)</f>
        <v>144779</v>
      </c>
      <c r="V577" t="e">
        <f>VLOOKUP(B577,'MATRIZ 2026'!$G$2:$Q$667,40,FALSE)</f>
        <v>#N/A</v>
      </c>
      <c r="W577" t="e">
        <f>VLOOKUP(S577,'MATRIZ 2026'!$G$2:$Q$667,3,FALSE)</f>
        <v>#N/A</v>
      </c>
      <c r="X577" t="e">
        <f>VLOOKUP(T577,'MATRIZ 2026'!$G$2:$Q$667,3,FALSE)</f>
        <v>#N/A</v>
      </c>
      <c r="Y577" t="e">
        <f>VLOOKUP(U577,'MATRIZ 2026'!$G$2:$Q$667,3,FALSE)</f>
        <v>#N/A</v>
      </c>
      <c r="Z577" t="e">
        <f>VLOOKUP(V577,'MATRIZ 2026'!$G$2:$Q$667,3,FALSE)</f>
        <v>#N/A</v>
      </c>
      <c r="AA577" t="e">
        <f>VLOOKUP(W577,'MATRIZ 2026'!$G$2:$Q$667,3,FALSE)</f>
        <v>#N/A</v>
      </c>
      <c r="AB577" t="e">
        <f>VLOOKUP(B577,'MATRIZ 2026'!$G$2:$Q$667,28,FALSE)</f>
        <v>#N/A</v>
      </c>
      <c r="AC577" t="e">
        <f>VLOOKUP(B577,'MATRIZ 2026'!$G$2:$Q$667,27,FALSE)</f>
        <v>#N/A</v>
      </c>
      <c r="AD577" t="e">
        <f>VLOOKUP(B577,'MATRIZ 2026'!$G$2:$Q$667,29,FALSE)</f>
        <v>#N/A</v>
      </c>
      <c r="AE577" t="e">
        <f>VLOOKUP(B577,'MATRIZ 2026'!$G$2:$Q$667,96,FALSE)</f>
        <v>#N/A</v>
      </c>
      <c r="AF577" t="e">
        <f>VLOOKUP(B577,'MATRIZ 2026'!$G$2:$Q$667,30,FALSE)</f>
        <v>#N/A</v>
      </c>
      <c r="AG577" t="str">
        <f>VLOOKUP(B577,'cuentas bancarias'!$A$2:$E$201,3,FALSE)</f>
        <v>DAVIVIENDA</v>
      </c>
      <c r="AH577" t="str">
        <f>VLOOKUP(B577,'cuentas bancarias'!$A$2:$E$201,4,FALSE)</f>
        <v>AHORROS</v>
      </c>
      <c r="AI577">
        <f>VLOOKUP(B577,'cuentas bancarias'!$A$2:$E$201,5,FALSE)</f>
        <v>550007700739274</v>
      </c>
      <c r="AJ577" t="e">
        <f>VLOOKUP(B577,'MATRIZ 2026'!$G$2:$Q$667,25,FALSE)</f>
        <v>#N/A</v>
      </c>
      <c r="AL577" t="e">
        <f>VLOOKUP(AH577,'MATRIZ 2026'!$G$2:$Q$667,3,FALSE)</f>
        <v>#N/A</v>
      </c>
      <c r="AM577" t="e">
        <f>VLOOKUP(AI577,'MATRIZ 2026'!$G$2:$Q$667,3,FALSE)</f>
        <v>#N/A</v>
      </c>
      <c r="AN577" t="e">
        <f>VLOOKUP(AJ577,'MATRIZ 2026'!$G$2:$Q$667,3,FALSE)</f>
        <v>#N/A</v>
      </c>
      <c r="AO577" t="e">
        <f>VLOOKUP(AK577,'MATRIZ 2026'!$G$2:$Q$667,3,FALSE)</f>
        <v>#N/A</v>
      </c>
      <c r="AP577" t="e">
        <f>VLOOKUP(AL577,'MATRIZ 2026'!$G$2:$Q$667,3,FALSE)</f>
        <v>#N/A</v>
      </c>
    </row>
    <row r="578" spans="2:42">
      <c r="B578" s="21" t="s">
        <v>6509</v>
      </c>
      <c r="C578" t="e">
        <v>#REF!</v>
      </c>
      <c r="D578" t="str">
        <f t="shared" si="14"/>
        <v>582-2026</v>
      </c>
      <c r="E578" t="e">
        <f>VLOOKUP(D578,'MATRIZ 2026'!$G$2:$Q$667,14,FALSE)</f>
        <v>#N/A</v>
      </c>
      <c r="F578" t="e">
        <f>VLOOKUP(B578,'MATRIZ 2026'!$G$2:$Q$667,3,FALSE)</f>
        <v>#N/A</v>
      </c>
      <c r="G578" t="e">
        <f>VLOOKUP(B578,'MATRIZ 2026'!$G$2:$Q$667,22,FALSE)</f>
        <v>#N/A</v>
      </c>
      <c r="I578" t="e">
        <f>VLOOKUP(B578,'MATRIZ 2026'!$G$2:$Q$667,84,FALSE)</f>
        <v>#N/A</v>
      </c>
      <c r="J578" t="e">
        <f>VLOOKUP(B578,'MATRIZ 2026'!$G$2:$Q$667,49,FALSE)</f>
        <v>#N/A</v>
      </c>
      <c r="K578" t="e">
        <f>VLOOKUP(B578,'MATRIZ 2026'!$G$2:$Q$667,50,FALSE)</f>
        <v>#N/A</v>
      </c>
      <c r="L578" s="48" t="e">
        <f>VLOOKUP(B578,'MATRIZ 2026'!$G$2:$Q$667,45,FALSE)</f>
        <v>#N/A</v>
      </c>
      <c r="M578" s="48" t="e">
        <f>VLOOKUP(B578,'MATRIZ 2026'!$G$2:$Q$667,46,FALSE)</f>
        <v>#N/A</v>
      </c>
      <c r="N578" t="e">
        <f>VLOOKUP(B578,'MATRIZ 2026'!$G$2:$Q$667,16,FALSE)</f>
        <v>#N/A</v>
      </c>
      <c r="O578" t="e">
        <f>VLOOKUP(B578,'MATRIZ 2026'!$G$2:$Q$667,93,FALSE)</f>
        <v>#N/A</v>
      </c>
      <c r="P578" t="e">
        <f>VLOOKUP(D578,'MATRIZ 2026'!$G$2:$Q$667,31,FALSE)</f>
        <v>#N/A</v>
      </c>
      <c r="Q578" t="e">
        <f>VLOOKUP(M578,'MATRIZ 2026'!$G$2:$Q$667,3,FALSE)</f>
        <v>#N/A</v>
      </c>
      <c r="R578" t="e">
        <f>VLOOKUP(B578,'MATRIZ 2026'!$G$2:$Q$667,32,FALSE)</f>
        <v>#N/A</v>
      </c>
      <c r="S578" t="e">
        <f>VLOOKUP(O578,'MATRIZ 2026'!$G$2:$Q$667,3,FALSE)</f>
        <v>#N/A</v>
      </c>
      <c r="T578" t="e">
        <f>VLOOKUP(B578,'MATRIZ 2026'!$G$2:$Q$667,95,FALSE)</f>
        <v>#N/A</v>
      </c>
      <c r="U578">
        <f>VLOOKUP(B578,Hoja3!A577:B1239,2,FALSE)</f>
        <v>147307</v>
      </c>
      <c r="V578" t="e">
        <f>VLOOKUP(B578,'MATRIZ 2026'!$G$2:$Q$667,40,FALSE)</f>
        <v>#N/A</v>
      </c>
      <c r="W578" t="e">
        <f>VLOOKUP(S578,'MATRIZ 2026'!$G$2:$Q$667,3,FALSE)</f>
        <v>#N/A</v>
      </c>
      <c r="X578" t="e">
        <f>VLOOKUP(T578,'MATRIZ 2026'!$G$2:$Q$667,3,FALSE)</f>
        <v>#N/A</v>
      </c>
      <c r="Y578" t="e">
        <f>VLOOKUP(U578,'MATRIZ 2026'!$G$2:$Q$667,3,FALSE)</f>
        <v>#N/A</v>
      </c>
      <c r="Z578" t="e">
        <f>VLOOKUP(V578,'MATRIZ 2026'!$G$2:$Q$667,3,FALSE)</f>
        <v>#N/A</v>
      </c>
      <c r="AA578" t="e">
        <f>VLOOKUP(W578,'MATRIZ 2026'!$G$2:$Q$667,3,FALSE)</f>
        <v>#N/A</v>
      </c>
      <c r="AB578" t="e">
        <f>VLOOKUP(B578,'MATRIZ 2026'!$G$2:$Q$667,28,FALSE)</f>
        <v>#N/A</v>
      </c>
      <c r="AC578" t="e">
        <f>VLOOKUP(B578,'MATRIZ 2026'!$G$2:$Q$667,27,FALSE)</f>
        <v>#N/A</v>
      </c>
      <c r="AD578" t="e">
        <f>VLOOKUP(B578,'MATRIZ 2026'!$G$2:$Q$667,29,FALSE)</f>
        <v>#N/A</v>
      </c>
      <c r="AE578" t="e">
        <f>VLOOKUP(B578,'MATRIZ 2026'!$G$2:$Q$667,96,FALSE)</f>
        <v>#N/A</v>
      </c>
      <c r="AF578" t="e">
        <f>VLOOKUP(B578,'MATRIZ 2026'!$G$2:$Q$667,30,FALSE)</f>
        <v>#N/A</v>
      </c>
      <c r="AG578" t="str">
        <f>VLOOKUP(B578,'cuentas bancarias'!$A$2:$E$201,3,FALSE)</f>
        <v>BANCOLOMBIA</v>
      </c>
      <c r="AH578" t="str">
        <f>VLOOKUP(B578,'cuentas bancarias'!$A$2:$E$201,4,FALSE)</f>
        <v>AHORROS</v>
      </c>
      <c r="AI578">
        <f>VLOOKUP(B578,'cuentas bancarias'!$A$2:$E$201,5,FALSE)</f>
        <v>60156345825</v>
      </c>
      <c r="AJ578" t="e">
        <f>VLOOKUP(B578,'MATRIZ 2026'!$G$2:$Q$667,25,FALSE)</f>
        <v>#N/A</v>
      </c>
      <c r="AL578" t="e">
        <f>VLOOKUP(AH578,'MATRIZ 2026'!$G$2:$Q$667,3,FALSE)</f>
        <v>#N/A</v>
      </c>
      <c r="AM578" t="e">
        <f>VLOOKUP(AI578,'MATRIZ 2026'!$G$2:$Q$667,3,FALSE)</f>
        <v>#N/A</v>
      </c>
      <c r="AN578" t="e">
        <f>VLOOKUP(AJ578,'MATRIZ 2026'!$G$2:$Q$667,3,FALSE)</f>
        <v>#N/A</v>
      </c>
      <c r="AO578" t="e">
        <f>VLOOKUP(AK578,'MATRIZ 2026'!$G$2:$Q$667,3,FALSE)</f>
        <v>#N/A</v>
      </c>
      <c r="AP578" t="e">
        <f>VLOOKUP(AL578,'MATRIZ 2026'!$G$2:$Q$667,3,FALSE)</f>
        <v>#N/A</v>
      </c>
    </row>
    <row r="579" spans="2:42">
      <c r="B579" s="19" t="s">
        <v>6518</v>
      </c>
      <c r="C579" t="e">
        <v>#REF!</v>
      </c>
      <c r="D579" t="str">
        <f t="shared" si="14"/>
        <v>583-2026</v>
      </c>
      <c r="E579" t="e">
        <f>VLOOKUP(D579,'MATRIZ 2026'!$G$2:$Q$667,14,FALSE)</f>
        <v>#N/A</v>
      </c>
      <c r="F579" t="e">
        <f>VLOOKUP(B579,'MATRIZ 2026'!$G$2:$Q$667,3,FALSE)</f>
        <v>#N/A</v>
      </c>
      <c r="G579" t="e">
        <f>VLOOKUP(B579,'MATRIZ 2026'!$G$2:$Q$667,22,FALSE)</f>
        <v>#N/A</v>
      </c>
      <c r="I579" t="e">
        <f>VLOOKUP(B579,'MATRIZ 2026'!$G$2:$Q$667,84,FALSE)</f>
        <v>#N/A</v>
      </c>
      <c r="J579" t="e">
        <f>VLOOKUP(B579,'MATRIZ 2026'!$G$2:$Q$667,49,FALSE)</f>
        <v>#N/A</v>
      </c>
      <c r="K579" t="e">
        <f>VLOOKUP(B579,'MATRIZ 2026'!$G$2:$Q$667,50,FALSE)</f>
        <v>#N/A</v>
      </c>
      <c r="L579" s="48" t="e">
        <f>VLOOKUP(B579,'MATRIZ 2026'!$G$2:$Q$667,45,FALSE)</f>
        <v>#N/A</v>
      </c>
      <c r="M579" s="48" t="e">
        <f>VLOOKUP(B579,'MATRIZ 2026'!$G$2:$Q$667,46,FALSE)</f>
        <v>#N/A</v>
      </c>
      <c r="N579" t="e">
        <f>VLOOKUP(B579,'MATRIZ 2026'!$G$2:$Q$667,16,FALSE)</f>
        <v>#N/A</v>
      </c>
      <c r="O579" t="e">
        <f>VLOOKUP(B579,'MATRIZ 2026'!$G$2:$Q$667,93,FALSE)</f>
        <v>#N/A</v>
      </c>
      <c r="P579" t="e">
        <f>VLOOKUP(D579,'MATRIZ 2026'!$G$2:$Q$667,31,FALSE)</f>
        <v>#N/A</v>
      </c>
      <c r="Q579" t="e">
        <f>VLOOKUP(M579,'MATRIZ 2026'!$G$2:$Q$667,3,FALSE)</f>
        <v>#N/A</v>
      </c>
      <c r="R579" t="e">
        <f>VLOOKUP(B579,'MATRIZ 2026'!$G$2:$Q$667,32,FALSE)</f>
        <v>#N/A</v>
      </c>
      <c r="S579" t="e">
        <f>VLOOKUP(O579,'MATRIZ 2026'!$G$2:$Q$667,3,FALSE)</f>
        <v>#N/A</v>
      </c>
      <c r="T579" t="e">
        <f>VLOOKUP(B579,'MATRIZ 2026'!$G$2:$Q$667,95,FALSE)</f>
        <v>#N/A</v>
      </c>
      <c r="U579">
        <f>VLOOKUP(B579,Hoja3!A578:B1240,2,FALSE)</f>
        <v>145328</v>
      </c>
      <c r="V579" t="e">
        <f>VLOOKUP(B579,'MATRIZ 2026'!$G$2:$Q$667,40,FALSE)</f>
        <v>#N/A</v>
      </c>
      <c r="W579" t="e">
        <f>VLOOKUP(S579,'MATRIZ 2026'!$G$2:$Q$667,3,FALSE)</f>
        <v>#N/A</v>
      </c>
      <c r="X579" t="e">
        <f>VLOOKUP(T579,'MATRIZ 2026'!$G$2:$Q$667,3,FALSE)</f>
        <v>#N/A</v>
      </c>
      <c r="Y579" t="e">
        <f>VLOOKUP(U579,'MATRIZ 2026'!$G$2:$Q$667,3,FALSE)</f>
        <v>#N/A</v>
      </c>
      <c r="Z579" t="e">
        <f>VLOOKUP(V579,'MATRIZ 2026'!$G$2:$Q$667,3,FALSE)</f>
        <v>#N/A</v>
      </c>
      <c r="AA579" t="e">
        <f>VLOOKUP(W579,'MATRIZ 2026'!$G$2:$Q$667,3,FALSE)</f>
        <v>#N/A</v>
      </c>
      <c r="AB579" t="e">
        <f>VLOOKUP(B579,'MATRIZ 2026'!$G$2:$Q$667,28,FALSE)</f>
        <v>#N/A</v>
      </c>
      <c r="AC579" t="e">
        <f>VLOOKUP(B579,'MATRIZ 2026'!$G$2:$Q$667,27,FALSE)</f>
        <v>#N/A</v>
      </c>
      <c r="AD579" t="e">
        <f>VLOOKUP(B579,'MATRIZ 2026'!$G$2:$Q$667,29,FALSE)</f>
        <v>#N/A</v>
      </c>
      <c r="AE579" t="e">
        <f>VLOOKUP(B579,'MATRIZ 2026'!$G$2:$Q$667,96,FALSE)</f>
        <v>#N/A</v>
      </c>
      <c r="AF579" t="e">
        <f>VLOOKUP(B579,'MATRIZ 2026'!$G$2:$Q$667,30,FALSE)</f>
        <v>#N/A</v>
      </c>
      <c r="AG579" t="str">
        <f>VLOOKUP(B579,'cuentas bancarias'!$A$2:$E$201,3,FALSE)</f>
        <v>SCOTIABANK COLPATRIA</v>
      </c>
      <c r="AH579" t="str">
        <f>VLOOKUP(B579,'cuentas bancarias'!$A$2:$E$201,4,FALSE)</f>
        <v>AHORROS</v>
      </c>
      <c r="AI579">
        <f>VLOOKUP(B579,'cuentas bancarias'!$A$2:$E$201,5,FALSE)</f>
        <v>4482830604</v>
      </c>
      <c r="AJ579" t="e">
        <f>VLOOKUP(B579,'MATRIZ 2026'!$G$2:$Q$667,25,FALSE)</f>
        <v>#N/A</v>
      </c>
      <c r="AL579" t="e">
        <f>VLOOKUP(AH579,'MATRIZ 2026'!$G$2:$Q$667,3,FALSE)</f>
        <v>#N/A</v>
      </c>
      <c r="AM579" t="e">
        <f>VLOOKUP(AI579,'MATRIZ 2026'!$G$2:$Q$667,3,FALSE)</f>
        <v>#N/A</v>
      </c>
      <c r="AN579" t="e">
        <f>VLOOKUP(AJ579,'MATRIZ 2026'!$G$2:$Q$667,3,FALSE)</f>
        <v>#N/A</v>
      </c>
      <c r="AO579" t="e">
        <f>VLOOKUP(AK579,'MATRIZ 2026'!$G$2:$Q$667,3,FALSE)</f>
        <v>#N/A</v>
      </c>
      <c r="AP579" t="e">
        <f>VLOOKUP(AL579,'MATRIZ 2026'!$G$2:$Q$667,3,FALSE)</f>
        <v>#N/A</v>
      </c>
    </row>
    <row r="580" spans="2:42">
      <c r="B580" s="21" t="s">
        <v>6526</v>
      </c>
      <c r="C580" t="e">
        <v>#REF!</v>
      </c>
      <c r="D580" t="str">
        <f t="shared" si="14"/>
        <v>584-2026</v>
      </c>
      <c r="E580" t="e">
        <f>VLOOKUP(D580,'MATRIZ 2026'!$G$2:$Q$667,14,FALSE)</f>
        <v>#N/A</v>
      </c>
      <c r="F580" t="e">
        <f>VLOOKUP(B580,'MATRIZ 2026'!$G$2:$Q$667,3,FALSE)</f>
        <v>#N/A</v>
      </c>
      <c r="G580" t="e">
        <f>VLOOKUP(B580,'MATRIZ 2026'!$G$2:$Q$667,22,FALSE)</f>
        <v>#N/A</v>
      </c>
      <c r="I580" t="e">
        <f>VLOOKUP(B580,'MATRIZ 2026'!$G$2:$Q$667,84,FALSE)</f>
        <v>#N/A</v>
      </c>
      <c r="J580" t="e">
        <f>VLOOKUP(B580,'MATRIZ 2026'!$G$2:$Q$667,49,FALSE)</f>
        <v>#N/A</v>
      </c>
      <c r="K580" t="e">
        <f>VLOOKUP(B580,'MATRIZ 2026'!$G$2:$Q$667,50,FALSE)</f>
        <v>#N/A</v>
      </c>
      <c r="L580" s="48" t="e">
        <f>VLOOKUP(B580,'MATRIZ 2026'!$G$2:$Q$667,45,FALSE)</f>
        <v>#N/A</v>
      </c>
      <c r="M580" s="48" t="e">
        <f>VLOOKUP(B580,'MATRIZ 2026'!$G$2:$Q$667,46,FALSE)</f>
        <v>#N/A</v>
      </c>
      <c r="N580" t="e">
        <f>VLOOKUP(B580,'MATRIZ 2026'!$G$2:$Q$667,16,FALSE)</f>
        <v>#N/A</v>
      </c>
      <c r="O580" t="e">
        <f>VLOOKUP(B580,'MATRIZ 2026'!$G$2:$Q$667,93,FALSE)</f>
        <v>#N/A</v>
      </c>
      <c r="P580" t="e">
        <f>VLOOKUP(D580,'MATRIZ 2026'!$G$2:$Q$667,31,FALSE)</f>
        <v>#N/A</v>
      </c>
      <c r="Q580" t="e">
        <f>VLOOKUP(M580,'MATRIZ 2026'!$G$2:$Q$667,3,FALSE)</f>
        <v>#N/A</v>
      </c>
      <c r="R580" t="e">
        <f>VLOOKUP(B580,'MATRIZ 2026'!$G$2:$Q$667,32,FALSE)</f>
        <v>#N/A</v>
      </c>
      <c r="S580" t="e">
        <f>VLOOKUP(O580,'MATRIZ 2026'!$G$2:$Q$667,3,FALSE)</f>
        <v>#N/A</v>
      </c>
      <c r="T580" t="e">
        <f>VLOOKUP(B580,'MATRIZ 2026'!$G$2:$Q$667,95,FALSE)</f>
        <v>#N/A</v>
      </c>
      <c r="U580">
        <f>VLOOKUP(B580,Hoja3!A579:B1241,2,FALSE)</f>
        <v>147350</v>
      </c>
      <c r="V580" t="e">
        <f>VLOOKUP(B580,'MATRIZ 2026'!$G$2:$Q$667,40,FALSE)</f>
        <v>#N/A</v>
      </c>
      <c r="W580" t="e">
        <f>VLOOKUP(S580,'MATRIZ 2026'!$G$2:$Q$667,3,FALSE)</f>
        <v>#N/A</v>
      </c>
      <c r="X580" t="e">
        <f>VLOOKUP(T580,'MATRIZ 2026'!$G$2:$Q$667,3,FALSE)</f>
        <v>#N/A</v>
      </c>
      <c r="Y580" t="e">
        <f>VLOOKUP(U580,'MATRIZ 2026'!$G$2:$Q$667,3,FALSE)</f>
        <v>#N/A</v>
      </c>
      <c r="Z580" t="e">
        <f>VLOOKUP(V580,'MATRIZ 2026'!$G$2:$Q$667,3,FALSE)</f>
        <v>#N/A</v>
      </c>
      <c r="AA580" t="e">
        <f>VLOOKUP(W580,'MATRIZ 2026'!$G$2:$Q$667,3,FALSE)</f>
        <v>#N/A</v>
      </c>
      <c r="AB580" t="e">
        <f>VLOOKUP(B580,'MATRIZ 2026'!$G$2:$Q$667,28,FALSE)</f>
        <v>#N/A</v>
      </c>
      <c r="AC580" t="e">
        <f>VLOOKUP(B580,'MATRIZ 2026'!$G$2:$Q$667,27,FALSE)</f>
        <v>#N/A</v>
      </c>
      <c r="AD580" t="e">
        <f>VLOOKUP(B580,'MATRIZ 2026'!$G$2:$Q$667,29,FALSE)</f>
        <v>#N/A</v>
      </c>
      <c r="AE580" t="e">
        <f>VLOOKUP(B580,'MATRIZ 2026'!$G$2:$Q$667,96,FALSE)</f>
        <v>#N/A</v>
      </c>
      <c r="AF580" t="e">
        <f>VLOOKUP(B580,'MATRIZ 2026'!$G$2:$Q$667,30,FALSE)</f>
        <v>#N/A</v>
      </c>
      <c r="AG580" t="str">
        <f>VLOOKUP(B580,'cuentas bancarias'!$A$2:$E$201,3,FALSE)</f>
        <v>CAJA SOCIAL</v>
      </c>
      <c r="AH580" t="str">
        <f>VLOOKUP(B580,'cuentas bancarias'!$A$2:$E$201,4,FALSE)</f>
        <v>AHORROS</v>
      </c>
      <c r="AI580">
        <f>VLOOKUP(B580,'cuentas bancarias'!$A$2:$E$201,5,FALSE)</f>
        <v>24135719787</v>
      </c>
      <c r="AJ580" t="e">
        <f>VLOOKUP(B580,'MATRIZ 2026'!$G$2:$Q$667,25,FALSE)</f>
        <v>#N/A</v>
      </c>
      <c r="AL580" t="e">
        <f>VLOOKUP(AH580,'MATRIZ 2026'!$G$2:$Q$667,3,FALSE)</f>
        <v>#N/A</v>
      </c>
      <c r="AM580" t="e">
        <f>VLOOKUP(AI580,'MATRIZ 2026'!$G$2:$Q$667,3,FALSE)</f>
        <v>#N/A</v>
      </c>
      <c r="AN580" t="e">
        <f>VLOOKUP(AJ580,'MATRIZ 2026'!$G$2:$Q$667,3,FALSE)</f>
        <v>#N/A</v>
      </c>
      <c r="AO580" t="e">
        <f>VLOOKUP(AK580,'MATRIZ 2026'!$G$2:$Q$667,3,FALSE)</f>
        <v>#N/A</v>
      </c>
      <c r="AP580" t="e">
        <f>VLOOKUP(AL580,'MATRIZ 2026'!$G$2:$Q$667,3,FALSE)</f>
        <v>#N/A</v>
      </c>
    </row>
    <row r="581" spans="2:42">
      <c r="B581" s="19" t="s">
        <v>6534</v>
      </c>
      <c r="C581" t="e">
        <v>#REF!</v>
      </c>
      <c r="D581" t="str">
        <f t="shared" si="14"/>
        <v>585-2026</v>
      </c>
      <c r="E581" t="e">
        <f>VLOOKUP(D581,'MATRIZ 2026'!$G$2:$Q$667,14,FALSE)</f>
        <v>#N/A</v>
      </c>
      <c r="F581" t="e">
        <f>VLOOKUP(B581,'MATRIZ 2026'!$G$2:$Q$667,3,FALSE)</f>
        <v>#N/A</v>
      </c>
      <c r="G581" t="e">
        <f>VLOOKUP(B581,'MATRIZ 2026'!$G$2:$Q$667,22,FALSE)</f>
        <v>#N/A</v>
      </c>
      <c r="I581" t="e">
        <f>VLOOKUP(B581,'MATRIZ 2026'!$G$2:$Q$667,84,FALSE)</f>
        <v>#N/A</v>
      </c>
      <c r="J581" t="e">
        <f>VLOOKUP(B581,'MATRIZ 2026'!$G$2:$Q$667,49,FALSE)</f>
        <v>#N/A</v>
      </c>
      <c r="K581" t="e">
        <f>VLOOKUP(B581,'MATRIZ 2026'!$G$2:$Q$667,50,FALSE)</f>
        <v>#N/A</v>
      </c>
      <c r="L581" s="48" t="e">
        <f>VLOOKUP(B581,'MATRIZ 2026'!$G$2:$Q$667,45,FALSE)</f>
        <v>#N/A</v>
      </c>
      <c r="M581" s="48" t="e">
        <f>VLOOKUP(B581,'MATRIZ 2026'!$G$2:$Q$667,46,FALSE)</f>
        <v>#N/A</v>
      </c>
      <c r="N581" t="e">
        <f>VLOOKUP(B581,'MATRIZ 2026'!$G$2:$Q$667,16,FALSE)</f>
        <v>#N/A</v>
      </c>
      <c r="O581" t="e">
        <f>VLOOKUP(B581,'MATRIZ 2026'!$G$2:$Q$667,93,FALSE)</f>
        <v>#N/A</v>
      </c>
      <c r="P581" t="e">
        <f>VLOOKUP(D581,'MATRIZ 2026'!$G$2:$Q$667,31,FALSE)</f>
        <v>#N/A</v>
      </c>
      <c r="Q581" t="e">
        <f>VLOOKUP(M581,'MATRIZ 2026'!$G$2:$Q$667,3,FALSE)</f>
        <v>#N/A</v>
      </c>
      <c r="R581" t="e">
        <f>VLOOKUP(B581,'MATRIZ 2026'!$G$2:$Q$667,32,FALSE)</f>
        <v>#N/A</v>
      </c>
      <c r="S581" t="e">
        <f>VLOOKUP(O581,'MATRIZ 2026'!$G$2:$Q$667,3,FALSE)</f>
        <v>#N/A</v>
      </c>
      <c r="T581" t="e">
        <f>VLOOKUP(B581,'MATRIZ 2026'!$G$2:$Q$667,95,FALSE)</f>
        <v>#N/A</v>
      </c>
      <c r="U581">
        <f>VLOOKUP(B581,Hoja3!A580:B1242,2,FALSE)</f>
        <v>146631</v>
      </c>
      <c r="V581" t="e">
        <f>VLOOKUP(B581,'MATRIZ 2026'!$G$2:$Q$667,40,FALSE)</f>
        <v>#N/A</v>
      </c>
      <c r="W581" t="e">
        <f>VLOOKUP(S581,'MATRIZ 2026'!$G$2:$Q$667,3,FALSE)</f>
        <v>#N/A</v>
      </c>
      <c r="X581" t="e">
        <f>VLOOKUP(T581,'MATRIZ 2026'!$G$2:$Q$667,3,FALSE)</f>
        <v>#N/A</v>
      </c>
      <c r="Y581" t="e">
        <f>VLOOKUP(U581,'MATRIZ 2026'!$G$2:$Q$667,3,FALSE)</f>
        <v>#N/A</v>
      </c>
      <c r="Z581" t="e">
        <f>VLOOKUP(V581,'MATRIZ 2026'!$G$2:$Q$667,3,FALSE)</f>
        <v>#N/A</v>
      </c>
      <c r="AA581" t="e">
        <f>VLOOKUP(W581,'MATRIZ 2026'!$G$2:$Q$667,3,FALSE)</f>
        <v>#N/A</v>
      </c>
      <c r="AB581" t="e">
        <f>VLOOKUP(B581,'MATRIZ 2026'!$G$2:$Q$667,28,FALSE)</f>
        <v>#N/A</v>
      </c>
      <c r="AC581" t="e">
        <f>VLOOKUP(B581,'MATRIZ 2026'!$G$2:$Q$667,27,FALSE)</f>
        <v>#N/A</v>
      </c>
      <c r="AD581" t="e">
        <f>VLOOKUP(B581,'MATRIZ 2026'!$G$2:$Q$667,29,FALSE)</f>
        <v>#N/A</v>
      </c>
      <c r="AE581" t="e">
        <f>VLOOKUP(B581,'MATRIZ 2026'!$G$2:$Q$667,96,FALSE)</f>
        <v>#N/A</v>
      </c>
      <c r="AF581" t="e">
        <f>VLOOKUP(B581,'MATRIZ 2026'!$G$2:$Q$667,30,FALSE)</f>
        <v>#N/A</v>
      </c>
      <c r="AG581" t="str">
        <f>VLOOKUP(B581,'cuentas bancarias'!$A$2:$E$201,3,FALSE)</f>
        <v>DAVIVIENDA</v>
      </c>
      <c r="AH581" t="str">
        <f>VLOOKUP(B581,'cuentas bancarias'!$A$2:$E$201,4,FALSE)</f>
        <v>AHORROS</v>
      </c>
      <c r="AI581">
        <f>VLOOKUP(B581,'cuentas bancarias'!$A$2:$E$201,5,FALSE)</f>
        <v>451800033644</v>
      </c>
      <c r="AJ581" t="e">
        <f>VLOOKUP(B581,'MATRIZ 2026'!$G$2:$Q$667,25,FALSE)</f>
        <v>#N/A</v>
      </c>
      <c r="AL581" t="e">
        <f>VLOOKUP(AH581,'MATRIZ 2026'!$G$2:$Q$667,3,FALSE)</f>
        <v>#N/A</v>
      </c>
      <c r="AM581" t="e">
        <f>VLOOKUP(AI581,'MATRIZ 2026'!$G$2:$Q$667,3,FALSE)</f>
        <v>#N/A</v>
      </c>
      <c r="AN581" t="e">
        <f>VLOOKUP(AJ581,'MATRIZ 2026'!$G$2:$Q$667,3,FALSE)</f>
        <v>#N/A</v>
      </c>
      <c r="AO581" t="e">
        <f>VLOOKUP(AK581,'MATRIZ 2026'!$G$2:$Q$667,3,FALSE)</f>
        <v>#N/A</v>
      </c>
      <c r="AP581" t="e">
        <f>VLOOKUP(AL581,'MATRIZ 2026'!$G$2:$Q$667,3,FALSE)</f>
        <v>#N/A</v>
      </c>
    </row>
    <row r="582" spans="2:42">
      <c r="B582" s="21" t="s">
        <v>6543</v>
      </c>
      <c r="C582" t="e">
        <v>#REF!</v>
      </c>
      <c r="D582" t="str">
        <f t="shared" si="14"/>
        <v>586-2026</v>
      </c>
      <c r="E582" t="e">
        <f>VLOOKUP(D582,'MATRIZ 2026'!$G$2:$Q$667,14,FALSE)</f>
        <v>#N/A</v>
      </c>
      <c r="F582" t="e">
        <f>VLOOKUP(B582,'MATRIZ 2026'!$G$2:$Q$667,3,FALSE)</f>
        <v>#N/A</v>
      </c>
      <c r="G582" t="e">
        <f>VLOOKUP(B582,'MATRIZ 2026'!$G$2:$Q$667,22,FALSE)</f>
        <v>#N/A</v>
      </c>
      <c r="I582" t="e">
        <f>VLOOKUP(B582,'MATRIZ 2026'!$G$2:$Q$667,84,FALSE)</f>
        <v>#N/A</v>
      </c>
      <c r="J582" t="e">
        <f>VLOOKUP(B582,'MATRIZ 2026'!$G$2:$Q$667,49,FALSE)</f>
        <v>#N/A</v>
      </c>
      <c r="K582" t="e">
        <f>VLOOKUP(B582,'MATRIZ 2026'!$G$2:$Q$667,50,FALSE)</f>
        <v>#N/A</v>
      </c>
      <c r="L582" s="48" t="e">
        <f>VLOOKUP(B582,'MATRIZ 2026'!$G$2:$Q$667,45,FALSE)</f>
        <v>#N/A</v>
      </c>
      <c r="M582" s="48" t="e">
        <f>VLOOKUP(B582,'MATRIZ 2026'!$G$2:$Q$667,46,FALSE)</f>
        <v>#N/A</v>
      </c>
      <c r="N582" t="e">
        <f>VLOOKUP(B582,'MATRIZ 2026'!$G$2:$Q$667,16,FALSE)</f>
        <v>#N/A</v>
      </c>
      <c r="O582" t="e">
        <f>VLOOKUP(B582,'MATRIZ 2026'!$G$2:$Q$667,93,FALSE)</f>
        <v>#N/A</v>
      </c>
      <c r="P582" t="e">
        <f>VLOOKUP(D582,'MATRIZ 2026'!$G$2:$Q$667,31,FALSE)</f>
        <v>#N/A</v>
      </c>
      <c r="Q582" t="e">
        <f>VLOOKUP(M582,'MATRIZ 2026'!$G$2:$Q$667,3,FALSE)</f>
        <v>#N/A</v>
      </c>
      <c r="R582" t="e">
        <f>VLOOKUP(B582,'MATRIZ 2026'!$G$2:$Q$667,32,FALSE)</f>
        <v>#N/A</v>
      </c>
      <c r="S582" t="e">
        <f>VLOOKUP(O582,'MATRIZ 2026'!$G$2:$Q$667,3,FALSE)</f>
        <v>#N/A</v>
      </c>
      <c r="T582" t="e">
        <f>VLOOKUP(B582,'MATRIZ 2026'!$G$2:$Q$667,95,FALSE)</f>
        <v>#N/A</v>
      </c>
      <c r="U582">
        <f>VLOOKUP(B582,Hoja3!A581:B1243,2,FALSE)</f>
        <v>145515</v>
      </c>
      <c r="V582" t="e">
        <f>VLOOKUP(B582,'MATRIZ 2026'!$G$2:$Q$667,40,FALSE)</f>
        <v>#N/A</v>
      </c>
      <c r="W582" t="e">
        <f>VLOOKUP(S582,'MATRIZ 2026'!$G$2:$Q$667,3,FALSE)</f>
        <v>#N/A</v>
      </c>
      <c r="X582" t="e">
        <f>VLOOKUP(T582,'MATRIZ 2026'!$G$2:$Q$667,3,FALSE)</f>
        <v>#N/A</v>
      </c>
      <c r="Y582" t="e">
        <f>VLOOKUP(U582,'MATRIZ 2026'!$G$2:$Q$667,3,FALSE)</f>
        <v>#N/A</v>
      </c>
      <c r="Z582" t="e">
        <f>VLOOKUP(V582,'MATRIZ 2026'!$G$2:$Q$667,3,FALSE)</f>
        <v>#N/A</v>
      </c>
      <c r="AA582" t="e">
        <f>VLOOKUP(W582,'MATRIZ 2026'!$G$2:$Q$667,3,FALSE)</f>
        <v>#N/A</v>
      </c>
      <c r="AB582" t="e">
        <f>VLOOKUP(B582,'MATRIZ 2026'!$G$2:$Q$667,28,FALSE)</f>
        <v>#N/A</v>
      </c>
      <c r="AC582" t="e">
        <f>VLOOKUP(B582,'MATRIZ 2026'!$G$2:$Q$667,27,FALSE)</f>
        <v>#N/A</v>
      </c>
      <c r="AD582" t="e">
        <f>VLOOKUP(B582,'MATRIZ 2026'!$G$2:$Q$667,29,FALSE)</f>
        <v>#N/A</v>
      </c>
      <c r="AE582" t="e">
        <f>VLOOKUP(B582,'MATRIZ 2026'!$G$2:$Q$667,96,FALSE)</f>
        <v>#N/A</v>
      </c>
      <c r="AF582" t="e">
        <f>VLOOKUP(B582,'MATRIZ 2026'!$G$2:$Q$667,30,FALSE)</f>
        <v>#N/A</v>
      </c>
      <c r="AG582" t="str">
        <f>VLOOKUP(B582,'cuentas bancarias'!$A$2:$E$201,3,FALSE)</f>
        <v>BBVA</v>
      </c>
      <c r="AH582" t="str">
        <f>VLOOKUP(B582,'cuentas bancarias'!$A$2:$E$201,4,FALSE)</f>
        <v>AHORROS</v>
      </c>
      <c r="AI582">
        <f>VLOOKUP(B582,'cuentas bancarias'!$A$2:$E$201,5,FALSE)</f>
        <v>42364109</v>
      </c>
      <c r="AJ582" t="e">
        <f>VLOOKUP(B582,'MATRIZ 2026'!$G$2:$Q$667,25,FALSE)</f>
        <v>#N/A</v>
      </c>
      <c r="AL582" t="e">
        <f>VLOOKUP(AH582,'MATRIZ 2026'!$G$2:$Q$667,3,FALSE)</f>
        <v>#N/A</v>
      </c>
      <c r="AM582" t="e">
        <f>VLOOKUP(AI582,'MATRIZ 2026'!$G$2:$Q$667,3,FALSE)</f>
        <v>#N/A</v>
      </c>
      <c r="AN582" t="e">
        <f>VLOOKUP(AJ582,'MATRIZ 2026'!$G$2:$Q$667,3,FALSE)</f>
        <v>#N/A</v>
      </c>
      <c r="AO582" t="e">
        <f>VLOOKUP(AK582,'MATRIZ 2026'!$G$2:$Q$667,3,FALSE)</f>
        <v>#N/A</v>
      </c>
      <c r="AP582" t="e">
        <f>VLOOKUP(AL582,'MATRIZ 2026'!$G$2:$Q$667,3,FALSE)</f>
        <v>#N/A</v>
      </c>
    </row>
    <row r="583" spans="2:42">
      <c r="B583" s="19" t="s">
        <v>6551</v>
      </c>
      <c r="C583" t="e">
        <v>#REF!</v>
      </c>
      <c r="D583" t="str">
        <f t="shared" si="14"/>
        <v>587-2026</v>
      </c>
      <c r="E583" t="e">
        <f>VLOOKUP(D583,'MATRIZ 2026'!$G$2:$Q$667,14,FALSE)</f>
        <v>#N/A</v>
      </c>
      <c r="F583" t="e">
        <f>VLOOKUP(B583,'MATRIZ 2026'!$G$2:$Q$667,3,FALSE)</f>
        <v>#N/A</v>
      </c>
      <c r="G583" t="e">
        <f>VLOOKUP(B583,'MATRIZ 2026'!$G$2:$Q$667,22,FALSE)</f>
        <v>#N/A</v>
      </c>
      <c r="I583" t="e">
        <f>VLOOKUP(B583,'MATRIZ 2026'!$G$2:$Q$667,84,FALSE)</f>
        <v>#N/A</v>
      </c>
      <c r="J583" t="e">
        <f>VLOOKUP(B583,'MATRIZ 2026'!$G$2:$Q$667,49,FALSE)</f>
        <v>#N/A</v>
      </c>
      <c r="K583" t="e">
        <f>VLOOKUP(B583,'MATRIZ 2026'!$G$2:$Q$667,50,FALSE)</f>
        <v>#N/A</v>
      </c>
      <c r="L583" s="48" t="e">
        <f>VLOOKUP(B583,'MATRIZ 2026'!$G$2:$Q$667,45,FALSE)</f>
        <v>#N/A</v>
      </c>
      <c r="M583" s="48" t="e">
        <f>VLOOKUP(B583,'MATRIZ 2026'!$G$2:$Q$667,46,FALSE)</f>
        <v>#N/A</v>
      </c>
      <c r="N583" t="e">
        <f>VLOOKUP(B583,'MATRIZ 2026'!$G$2:$Q$667,16,FALSE)</f>
        <v>#N/A</v>
      </c>
      <c r="O583" t="e">
        <f>VLOOKUP(B583,'MATRIZ 2026'!$G$2:$Q$667,93,FALSE)</f>
        <v>#N/A</v>
      </c>
      <c r="P583" t="e">
        <f>VLOOKUP(D583,'MATRIZ 2026'!$G$2:$Q$667,31,FALSE)</f>
        <v>#N/A</v>
      </c>
      <c r="Q583" t="e">
        <f>VLOOKUP(M583,'MATRIZ 2026'!$G$2:$Q$667,3,FALSE)</f>
        <v>#N/A</v>
      </c>
      <c r="R583" t="e">
        <f>VLOOKUP(B583,'MATRIZ 2026'!$G$2:$Q$667,32,FALSE)</f>
        <v>#N/A</v>
      </c>
      <c r="S583" t="e">
        <f>VLOOKUP(O583,'MATRIZ 2026'!$G$2:$Q$667,3,FALSE)</f>
        <v>#N/A</v>
      </c>
      <c r="T583" t="e">
        <f>VLOOKUP(B583,'MATRIZ 2026'!$G$2:$Q$667,95,FALSE)</f>
        <v>#N/A</v>
      </c>
      <c r="U583">
        <f>VLOOKUP(B583,Hoja3!A582:B1244,2,FALSE)</f>
        <v>145029</v>
      </c>
      <c r="V583" t="e">
        <f>VLOOKUP(B583,'MATRIZ 2026'!$G$2:$Q$667,40,FALSE)</f>
        <v>#N/A</v>
      </c>
      <c r="W583" t="e">
        <f>VLOOKUP(S583,'MATRIZ 2026'!$G$2:$Q$667,3,FALSE)</f>
        <v>#N/A</v>
      </c>
      <c r="X583" t="e">
        <f>VLOOKUP(T583,'MATRIZ 2026'!$G$2:$Q$667,3,FALSE)</f>
        <v>#N/A</v>
      </c>
      <c r="Y583" t="e">
        <f>VLOOKUP(U583,'MATRIZ 2026'!$G$2:$Q$667,3,FALSE)</f>
        <v>#N/A</v>
      </c>
      <c r="Z583" t="e">
        <f>VLOOKUP(V583,'MATRIZ 2026'!$G$2:$Q$667,3,FALSE)</f>
        <v>#N/A</v>
      </c>
      <c r="AA583" t="e">
        <f>VLOOKUP(W583,'MATRIZ 2026'!$G$2:$Q$667,3,FALSE)</f>
        <v>#N/A</v>
      </c>
      <c r="AB583" t="e">
        <f>VLOOKUP(B583,'MATRIZ 2026'!$G$2:$Q$667,28,FALSE)</f>
        <v>#N/A</v>
      </c>
      <c r="AC583" t="e">
        <f>VLOOKUP(B583,'MATRIZ 2026'!$G$2:$Q$667,27,FALSE)</f>
        <v>#N/A</v>
      </c>
      <c r="AD583" t="e">
        <f>VLOOKUP(B583,'MATRIZ 2026'!$G$2:$Q$667,29,FALSE)</f>
        <v>#N/A</v>
      </c>
      <c r="AE583" t="e">
        <f>VLOOKUP(B583,'MATRIZ 2026'!$G$2:$Q$667,96,FALSE)</f>
        <v>#N/A</v>
      </c>
      <c r="AF583" t="e">
        <f>VLOOKUP(B583,'MATRIZ 2026'!$G$2:$Q$667,30,FALSE)</f>
        <v>#N/A</v>
      </c>
      <c r="AG583" t="str">
        <f>VLOOKUP(B583,'cuentas bancarias'!$A$2:$E$201,3,FALSE)</f>
        <v>DAVIVIENDA</v>
      </c>
      <c r="AH583" t="str">
        <f>VLOOKUP(B583,'cuentas bancarias'!$A$2:$E$201,4,FALSE)</f>
        <v>AHORROS</v>
      </c>
      <c r="AI583">
        <f>VLOOKUP(B583,'cuentas bancarias'!$A$2:$E$201,5,FALSE)</f>
        <v>7700668580</v>
      </c>
      <c r="AJ583" t="e">
        <f>VLOOKUP(B583,'MATRIZ 2026'!$G$2:$Q$667,25,FALSE)</f>
        <v>#N/A</v>
      </c>
      <c r="AL583" t="e">
        <f>VLOOKUP(AH583,'MATRIZ 2026'!$G$2:$Q$667,3,FALSE)</f>
        <v>#N/A</v>
      </c>
      <c r="AM583" t="e">
        <f>VLOOKUP(AI583,'MATRIZ 2026'!$G$2:$Q$667,3,FALSE)</f>
        <v>#N/A</v>
      </c>
      <c r="AN583" t="e">
        <f>VLOOKUP(AJ583,'MATRIZ 2026'!$G$2:$Q$667,3,FALSE)</f>
        <v>#N/A</v>
      </c>
      <c r="AO583" t="e">
        <f>VLOOKUP(AK583,'MATRIZ 2026'!$G$2:$Q$667,3,FALSE)</f>
        <v>#N/A</v>
      </c>
      <c r="AP583" t="e">
        <f>VLOOKUP(AL583,'MATRIZ 2026'!$G$2:$Q$667,3,FALSE)</f>
        <v>#N/A</v>
      </c>
    </row>
    <row r="584" spans="2:42">
      <c r="B584" s="21" t="s">
        <v>6560</v>
      </c>
      <c r="C584" t="e">
        <v>#REF!</v>
      </c>
      <c r="D584" t="str">
        <f t="shared" si="14"/>
        <v>588-2026</v>
      </c>
      <c r="E584" t="e">
        <f>VLOOKUP(D584,'MATRIZ 2026'!$G$2:$Q$667,14,FALSE)</f>
        <v>#N/A</v>
      </c>
      <c r="F584" t="e">
        <f>VLOOKUP(B584,'MATRIZ 2026'!$G$2:$Q$667,3,FALSE)</f>
        <v>#N/A</v>
      </c>
      <c r="G584" t="e">
        <f>VLOOKUP(B584,'MATRIZ 2026'!$G$2:$Q$667,22,FALSE)</f>
        <v>#N/A</v>
      </c>
      <c r="I584" t="e">
        <f>VLOOKUP(B584,'MATRIZ 2026'!$G$2:$Q$667,84,FALSE)</f>
        <v>#N/A</v>
      </c>
      <c r="J584" t="e">
        <f>VLOOKUP(B584,'MATRIZ 2026'!$G$2:$Q$667,49,FALSE)</f>
        <v>#N/A</v>
      </c>
      <c r="K584" t="e">
        <f>VLOOKUP(B584,'MATRIZ 2026'!$G$2:$Q$667,50,FALSE)</f>
        <v>#N/A</v>
      </c>
      <c r="L584" s="48" t="e">
        <f>VLOOKUP(B584,'MATRIZ 2026'!$G$2:$Q$667,45,FALSE)</f>
        <v>#N/A</v>
      </c>
      <c r="M584" s="48" t="e">
        <f>VLOOKUP(B584,'MATRIZ 2026'!$G$2:$Q$667,46,FALSE)</f>
        <v>#N/A</v>
      </c>
      <c r="N584" t="e">
        <f>VLOOKUP(B584,'MATRIZ 2026'!$G$2:$Q$667,16,FALSE)</f>
        <v>#N/A</v>
      </c>
      <c r="O584" t="e">
        <f>VLOOKUP(B584,'MATRIZ 2026'!$G$2:$Q$667,93,FALSE)</f>
        <v>#N/A</v>
      </c>
      <c r="P584" t="e">
        <f>VLOOKUP(D584,'MATRIZ 2026'!$G$2:$Q$667,31,FALSE)</f>
        <v>#N/A</v>
      </c>
      <c r="Q584" t="e">
        <f>VLOOKUP(M584,'MATRIZ 2026'!$G$2:$Q$667,3,FALSE)</f>
        <v>#N/A</v>
      </c>
      <c r="R584" t="e">
        <f>VLOOKUP(B584,'MATRIZ 2026'!$G$2:$Q$667,32,FALSE)</f>
        <v>#N/A</v>
      </c>
      <c r="S584" t="e">
        <f>VLOOKUP(O584,'MATRIZ 2026'!$G$2:$Q$667,3,FALSE)</f>
        <v>#N/A</v>
      </c>
      <c r="T584" t="e">
        <f>VLOOKUP(B584,'MATRIZ 2026'!$G$2:$Q$667,95,FALSE)</f>
        <v>#N/A</v>
      </c>
      <c r="U584">
        <f>VLOOKUP(B584,Hoja3!A583:B1245,2,FALSE)</f>
        <v>152648</v>
      </c>
      <c r="V584" t="e">
        <f>VLOOKUP(B584,'MATRIZ 2026'!$G$2:$Q$667,40,FALSE)</f>
        <v>#N/A</v>
      </c>
      <c r="W584" t="e">
        <f>VLOOKUP(S584,'MATRIZ 2026'!$G$2:$Q$667,3,FALSE)</f>
        <v>#N/A</v>
      </c>
      <c r="X584" t="e">
        <f>VLOOKUP(T584,'MATRIZ 2026'!$G$2:$Q$667,3,FALSE)</f>
        <v>#N/A</v>
      </c>
      <c r="Y584" t="e">
        <f>VLOOKUP(U584,'MATRIZ 2026'!$G$2:$Q$667,3,FALSE)</f>
        <v>#N/A</v>
      </c>
      <c r="Z584" t="e">
        <f>VLOOKUP(V584,'MATRIZ 2026'!$G$2:$Q$667,3,FALSE)</f>
        <v>#N/A</v>
      </c>
      <c r="AA584" t="e">
        <f>VLOOKUP(W584,'MATRIZ 2026'!$G$2:$Q$667,3,FALSE)</f>
        <v>#N/A</v>
      </c>
      <c r="AB584" t="e">
        <f>VLOOKUP(B584,'MATRIZ 2026'!$G$2:$Q$667,28,FALSE)</f>
        <v>#N/A</v>
      </c>
      <c r="AC584" t="e">
        <f>VLOOKUP(B584,'MATRIZ 2026'!$G$2:$Q$667,27,FALSE)</f>
        <v>#N/A</v>
      </c>
      <c r="AD584" t="e">
        <f>VLOOKUP(B584,'MATRIZ 2026'!$G$2:$Q$667,29,FALSE)</f>
        <v>#N/A</v>
      </c>
      <c r="AE584" t="e">
        <f>VLOOKUP(B584,'MATRIZ 2026'!$G$2:$Q$667,96,FALSE)</f>
        <v>#N/A</v>
      </c>
      <c r="AF584" t="e">
        <f>VLOOKUP(B584,'MATRIZ 2026'!$G$2:$Q$667,30,FALSE)</f>
        <v>#N/A</v>
      </c>
      <c r="AG584" t="str">
        <f>VLOOKUP(B584,'cuentas bancarias'!$A$2:$E$201,3,FALSE)</f>
        <v>CAJA SOCIAL</v>
      </c>
      <c r="AH584" t="str">
        <f>VLOOKUP(B584,'cuentas bancarias'!$A$2:$E$201,4,FALSE)</f>
        <v>AHORROS</v>
      </c>
      <c r="AI584">
        <f>VLOOKUP(B584,'cuentas bancarias'!$A$2:$E$201,5,FALSE)</f>
        <v>24081191848</v>
      </c>
      <c r="AJ584" t="e">
        <f>VLOOKUP(B584,'MATRIZ 2026'!$G$2:$Q$667,25,FALSE)</f>
        <v>#N/A</v>
      </c>
      <c r="AL584" t="e">
        <f>VLOOKUP(AH584,'MATRIZ 2026'!$G$2:$Q$667,3,FALSE)</f>
        <v>#N/A</v>
      </c>
      <c r="AM584" t="e">
        <f>VLOOKUP(AI584,'MATRIZ 2026'!$G$2:$Q$667,3,FALSE)</f>
        <v>#N/A</v>
      </c>
      <c r="AN584" t="e">
        <f>VLOOKUP(AJ584,'MATRIZ 2026'!$G$2:$Q$667,3,FALSE)</f>
        <v>#N/A</v>
      </c>
      <c r="AO584" t="e">
        <f>VLOOKUP(AK584,'MATRIZ 2026'!$G$2:$Q$667,3,FALSE)</f>
        <v>#N/A</v>
      </c>
      <c r="AP584" t="e">
        <f>VLOOKUP(AL584,'MATRIZ 2026'!$G$2:$Q$667,3,FALSE)</f>
        <v>#N/A</v>
      </c>
    </row>
    <row r="585" spans="2:42">
      <c r="B585" s="19" t="s">
        <v>6571</v>
      </c>
      <c r="C585" t="e">
        <v>#REF!</v>
      </c>
      <c r="D585" t="str">
        <f t="shared" si="14"/>
        <v>589-2026</v>
      </c>
      <c r="E585" t="e">
        <f>VLOOKUP(D585,'MATRIZ 2026'!$G$2:$Q$667,14,FALSE)</f>
        <v>#N/A</v>
      </c>
      <c r="F585" t="e">
        <f>VLOOKUP(B585,'MATRIZ 2026'!$G$2:$Q$667,3,FALSE)</f>
        <v>#N/A</v>
      </c>
      <c r="G585" t="e">
        <f>VLOOKUP(B585,'MATRIZ 2026'!$G$2:$Q$667,22,FALSE)</f>
        <v>#N/A</v>
      </c>
      <c r="I585" t="e">
        <f>VLOOKUP(B585,'MATRIZ 2026'!$G$2:$Q$667,84,FALSE)</f>
        <v>#N/A</v>
      </c>
      <c r="J585" t="e">
        <f>VLOOKUP(B585,'MATRIZ 2026'!$G$2:$Q$667,49,FALSE)</f>
        <v>#N/A</v>
      </c>
      <c r="K585" t="e">
        <f>VLOOKUP(B585,'MATRIZ 2026'!$G$2:$Q$667,50,FALSE)</f>
        <v>#N/A</v>
      </c>
      <c r="L585" s="48" t="e">
        <f>VLOOKUP(B585,'MATRIZ 2026'!$G$2:$Q$667,45,FALSE)</f>
        <v>#N/A</v>
      </c>
      <c r="M585" s="48" t="e">
        <f>VLOOKUP(B585,'MATRIZ 2026'!$G$2:$Q$667,46,FALSE)</f>
        <v>#N/A</v>
      </c>
      <c r="N585" t="e">
        <f>VLOOKUP(B585,'MATRIZ 2026'!$G$2:$Q$667,16,FALSE)</f>
        <v>#N/A</v>
      </c>
      <c r="O585" t="e">
        <f>VLOOKUP(B585,'MATRIZ 2026'!$G$2:$Q$667,93,FALSE)</f>
        <v>#N/A</v>
      </c>
      <c r="P585" t="e">
        <f>VLOOKUP(D585,'MATRIZ 2026'!$G$2:$Q$667,31,FALSE)</f>
        <v>#N/A</v>
      </c>
      <c r="Q585" t="e">
        <f>VLOOKUP(M585,'MATRIZ 2026'!$G$2:$Q$667,3,FALSE)</f>
        <v>#N/A</v>
      </c>
      <c r="R585" t="e">
        <f>VLOOKUP(B585,'MATRIZ 2026'!$G$2:$Q$667,32,FALSE)</f>
        <v>#N/A</v>
      </c>
      <c r="S585" t="e">
        <f>VLOOKUP(O585,'MATRIZ 2026'!$G$2:$Q$667,3,FALSE)</f>
        <v>#N/A</v>
      </c>
      <c r="T585" t="e">
        <f>VLOOKUP(B585,'MATRIZ 2026'!$G$2:$Q$667,95,FALSE)</f>
        <v>#N/A</v>
      </c>
      <c r="U585">
        <f>VLOOKUP(B585,Hoja3!A584:B1246,2,FALSE)</f>
        <v>152648</v>
      </c>
      <c r="V585" t="e">
        <f>VLOOKUP(B585,'MATRIZ 2026'!$G$2:$Q$667,40,FALSE)</f>
        <v>#N/A</v>
      </c>
      <c r="W585" t="e">
        <f>VLOOKUP(S585,'MATRIZ 2026'!$G$2:$Q$667,3,FALSE)</f>
        <v>#N/A</v>
      </c>
      <c r="X585" t="e">
        <f>VLOOKUP(T585,'MATRIZ 2026'!$G$2:$Q$667,3,FALSE)</f>
        <v>#N/A</v>
      </c>
      <c r="Y585" t="e">
        <f>VLOOKUP(U585,'MATRIZ 2026'!$G$2:$Q$667,3,FALSE)</f>
        <v>#N/A</v>
      </c>
      <c r="Z585" t="e">
        <f>VLOOKUP(V585,'MATRIZ 2026'!$G$2:$Q$667,3,FALSE)</f>
        <v>#N/A</v>
      </c>
      <c r="AA585" t="e">
        <f>VLOOKUP(W585,'MATRIZ 2026'!$G$2:$Q$667,3,FALSE)</f>
        <v>#N/A</v>
      </c>
      <c r="AB585" t="e">
        <f>VLOOKUP(B585,'MATRIZ 2026'!$G$2:$Q$667,28,FALSE)</f>
        <v>#N/A</v>
      </c>
      <c r="AC585" t="e">
        <f>VLOOKUP(B585,'MATRIZ 2026'!$G$2:$Q$667,27,FALSE)</f>
        <v>#N/A</v>
      </c>
      <c r="AD585" t="e">
        <f>VLOOKUP(B585,'MATRIZ 2026'!$G$2:$Q$667,29,FALSE)</f>
        <v>#N/A</v>
      </c>
      <c r="AE585" t="e">
        <f>VLOOKUP(B585,'MATRIZ 2026'!$G$2:$Q$667,96,FALSE)</f>
        <v>#N/A</v>
      </c>
      <c r="AF585" t="e">
        <f>VLOOKUP(B585,'MATRIZ 2026'!$G$2:$Q$667,30,FALSE)</f>
        <v>#N/A</v>
      </c>
      <c r="AG585" t="str">
        <f>VLOOKUP(B585,'cuentas bancarias'!$A$2:$E$201,3,FALSE)</f>
        <v>BANCOLOMBIA</v>
      </c>
      <c r="AH585" t="str">
        <f>VLOOKUP(B585,'cuentas bancarias'!$A$2:$E$201,4,FALSE)</f>
        <v>AHORROS</v>
      </c>
      <c r="AI585">
        <f>VLOOKUP(B585,'cuentas bancarias'!$A$2:$E$201,5,FALSE)</f>
        <v>74368938860</v>
      </c>
      <c r="AJ585" t="e">
        <f>VLOOKUP(B585,'MATRIZ 2026'!$G$2:$Q$667,25,FALSE)</f>
        <v>#N/A</v>
      </c>
      <c r="AL585" t="e">
        <f>VLOOKUP(AH585,'MATRIZ 2026'!$G$2:$Q$667,3,FALSE)</f>
        <v>#N/A</v>
      </c>
      <c r="AM585" t="e">
        <f>VLOOKUP(AI585,'MATRIZ 2026'!$G$2:$Q$667,3,FALSE)</f>
        <v>#N/A</v>
      </c>
      <c r="AN585" t="e">
        <f>VLOOKUP(AJ585,'MATRIZ 2026'!$G$2:$Q$667,3,FALSE)</f>
        <v>#N/A</v>
      </c>
      <c r="AO585" t="e">
        <f>VLOOKUP(AK585,'MATRIZ 2026'!$G$2:$Q$667,3,FALSE)</f>
        <v>#N/A</v>
      </c>
      <c r="AP585" t="e">
        <f>VLOOKUP(AL585,'MATRIZ 2026'!$G$2:$Q$667,3,FALSE)</f>
        <v>#N/A</v>
      </c>
    </row>
    <row r="586" spans="2:42">
      <c r="B586" s="21" t="s">
        <v>6577</v>
      </c>
      <c r="C586" t="e">
        <v>#REF!</v>
      </c>
      <c r="D586" t="str">
        <f t="shared" si="14"/>
        <v>590-2026</v>
      </c>
      <c r="E586" t="e">
        <f>VLOOKUP(D586,'MATRIZ 2026'!$G$2:$Q$667,14,FALSE)</f>
        <v>#N/A</v>
      </c>
      <c r="F586" t="e">
        <f>VLOOKUP(B586,'MATRIZ 2026'!$G$2:$Q$667,3,FALSE)</f>
        <v>#N/A</v>
      </c>
      <c r="G586" t="e">
        <f>VLOOKUP(B586,'MATRIZ 2026'!$G$2:$Q$667,22,FALSE)</f>
        <v>#N/A</v>
      </c>
      <c r="I586" t="e">
        <f>VLOOKUP(B586,'MATRIZ 2026'!$G$2:$Q$667,84,FALSE)</f>
        <v>#N/A</v>
      </c>
      <c r="J586" t="e">
        <f>VLOOKUP(B586,'MATRIZ 2026'!$G$2:$Q$667,49,FALSE)</f>
        <v>#N/A</v>
      </c>
      <c r="K586" t="e">
        <f>VLOOKUP(B586,'MATRIZ 2026'!$G$2:$Q$667,50,FALSE)</f>
        <v>#N/A</v>
      </c>
      <c r="L586" s="48" t="e">
        <f>VLOOKUP(B586,'MATRIZ 2026'!$G$2:$Q$667,45,FALSE)</f>
        <v>#N/A</v>
      </c>
      <c r="M586" s="48" t="e">
        <f>VLOOKUP(B586,'MATRIZ 2026'!$G$2:$Q$667,46,FALSE)</f>
        <v>#N/A</v>
      </c>
      <c r="N586" t="e">
        <f>VLOOKUP(B586,'MATRIZ 2026'!$G$2:$Q$667,16,FALSE)</f>
        <v>#N/A</v>
      </c>
      <c r="O586" t="e">
        <f>VLOOKUP(B586,'MATRIZ 2026'!$G$2:$Q$667,93,FALSE)</f>
        <v>#N/A</v>
      </c>
      <c r="P586" t="e">
        <f>VLOOKUP(D586,'MATRIZ 2026'!$G$2:$Q$667,31,FALSE)</f>
        <v>#N/A</v>
      </c>
      <c r="Q586" t="e">
        <f>VLOOKUP(M586,'MATRIZ 2026'!$G$2:$Q$667,3,FALSE)</f>
        <v>#N/A</v>
      </c>
      <c r="R586" t="e">
        <f>VLOOKUP(B586,'MATRIZ 2026'!$G$2:$Q$667,32,FALSE)</f>
        <v>#N/A</v>
      </c>
      <c r="S586" t="e">
        <f>VLOOKUP(O586,'MATRIZ 2026'!$G$2:$Q$667,3,FALSE)</f>
        <v>#N/A</v>
      </c>
      <c r="T586" t="e">
        <f>VLOOKUP(B586,'MATRIZ 2026'!$G$2:$Q$667,95,FALSE)</f>
        <v>#N/A</v>
      </c>
      <c r="U586">
        <f>VLOOKUP(B586,Hoja3!A585:B1247,2,FALSE)</f>
        <v>147350</v>
      </c>
      <c r="V586" t="e">
        <f>VLOOKUP(B586,'MATRIZ 2026'!$G$2:$Q$667,40,FALSE)</f>
        <v>#N/A</v>
      </c>
      <c r="W586" t="e">
        <f>VLOOKUP(S586,'MATRIZ 2026'!$G$2:$Q$667,3,FALSE)</f>
        <v>#N/A</v>
      </c>
      <c r="X586" t="e">
        <f>VLOOKUP(T586,'MATRIZ 2026'!$G$2:$Q$667,3,FALSE)</f>
        <v>#N/A</v>
      </c>
      <c r="Y586" t="e">
        <f>VLOOKUP(U586,'MATRIZ 2026'!$G$2:$Q$667,3,FALSE)</f>
        <v>#N/A</v>
      </c>
      <c r="Z586" t="e">
        <f>VLOOKUP(V586,'MATRIZ 2026'!$G$2:$Q$667,3,FALSE)</f>
        <v>#N/A</v>
      </c>
      <c r="AA586" t="e">
        <f>VLOOKUP(W586,'MATRIZ 2026'!$G$2:$Q$667,3,FALSE)</f>
        <v>#N/A</v>
      </c>
      <c r="AB586" t="e">
        <f>VLOOKUP(B586,'MATRIZ 2026'!$G$2:$Q$667,28,FALSE)</f>
        <v>#N/A</v>
      </c>
      <c r="AC586" t="e">
        <f>VLOOKUP(B586,'MATRIZ 2026'!$G$2:$Q$667,27,FALSE)</f>
        <v>#N/A</v>
      </c>
      <c r="AD586" t="e">
        <f>VLOOKUP(B586,'MATRIZ 2026'!$G$2:$Q$667,29,FALSE)</f>
        <v>#N/A</v>
      </c>
      <c r="AE586" t="e">
        <f>VLOOKUP(B586,'MATRIZ 2026'!$G$2:$Q$667,96,FALSE)</f>
        <v>#N/A</v>
      </c>
      <c r="AF586" t="e">
        <f>VLOOKUP(B586,'MATRIZ 2026'!$G$2:$Q$667,30,FALSE)</f>
        <v>#N/A</v>
      </c>
      <c r="AG586" t="str">
        <f>VLOOKUP(B586,'cuentas bancarias'!$A$2:$E$201,3,FALSE)</f>
        <v>BANCOLOMBIA</v>
      </c>
      <c r="AH586" t="str">
        <f>VLOOKUP(B586,'cuentas bancarias'!$A$2:$E$201,4,FALSE)</f>
        <v>AHORROS</v>
      </c>
      <c r="AI586">
        <f>VLOOKUP(B586,'cuentas bancarias'!$A$2:$E$201,5,FALSE)</f>
        <v>91282746714</v>
      </c>
      <c r="AJ586" t="e">
        <f>VLOOKUP(B586,'MATRIZ 2026'!$G$2:$Q$667,25,FALSE)</f>
        <v>#N/A</v>
      </c>
      <c r="AL586" t="e">
        <f>VLOOKUP(AH586,'MATRIZ 2026'!$G$2:$Q$667,3,FALSE)</f>
        <v>#N/A</v>
      </c>
      <c r="AM586" t="e">
        <f>VLOOKUP(AI586,'MATRIZ 2026'!$G$2:$Q$667,3,FALSE)</f>
        <v>#N/A</v>
      </c>
      <c r="AN586" t="e">
        <f>VLOOKUP(AJ586,'MATRIZ 2026'!$G$2:$Q$667,3,FALSE)</f>
        <v>#N/A</v>
      </c>
      <c r="AO586" t="e">
        <f>VLOOKUP(AK586,'MATRIZ 2026'!$G$2:$Q$667,3,FALSE)</f>
        <v>#N/A</v>
      </c>
      <c r="AP586" t="e">
        <f>VLOOKUP(AL586,'MATRIZ 2026'!$G$2:$Q$667,3,FALSE)</f>
        <v>#N/A</v>
      </c>
    </row>
    <row r="587" spans="2:42">
      <c r="B587" s="19" t="s">
        <v>6585</v>
      </c>
      <c r="C587" t="e">
        <v>#REF!</v>
      </c>
      <c r="D587" t="str">
        <f t="shared" si="14"/>
        <v>591-2026</v>
      </c>
      <c r="E587" t="e">
        <f>VLOOKUP(D587,'MATRIZ 2026'!$G$2:$Q$667,14,FALSE)</f>
        <v>#N/A</v>
      </c>
      <c r="F587" t="e">
        <f>VLOOKUP(B587,'MATRIZ 2026'!$G$2:$Q$667,3,FALSE)</f>
        <v>#N/A</v>
      </c>
      <c r="G587" t="e">
        <f>VLOOKUP(B587,'MATRIZ 2026'!$G$2:$Q$667,22,FALSE)</f>
        <v>#N/A</v>
      </c>
      <c r="I587" t="e">
        <f>VLOOKUP(B587,'MATRIZ 2026'!$G$2:$Q$667,84,FALSE)</f>
        <v>#N/A</v>
      </c>
      <c r="J587" t="e">
        <f>VLOOKUP(B587,'MATRIZ 2026'!$G$2:$Q$667,49,FALSE)</f>
        <v>#N/A</v>
      </c>
      <c r="K587" t="e">
        <f>VLOOKUP(B587,'MATRIZ 2026'!$G$2:$Q$667,50,FALSE)</f>
        <v>#N/A</v>
      </c>
      <c r="L587" s="48" t="e">
        <f>VLOOKUP(B587,'MATRIZ 2026'!$G$2:$Q$667,45,FALSE)</f>
        <v>#N/A</v>
      </c>
      <c r="M587" s="48" t="e">
        <f>VLOOKUP(B587,'MATRIZ 2026'!$G$2:$Q$667,46,FALSE)</f>
        <v>#N/A</v>
      </c>
      <c r="N587" t="e">
        <f>VLOOKUP(B587,'MATRIZ 2026'!$G$2:$Q$667,16,FALSE)</f>
        <v>#N/A</v>
      </c>
      <c r="O587" t="e">
        <f>VLOOKUP(B587,'MATRIZ 2026'!$G$2:$Q$667,93,FALSE)</f>
        <v>#N/A</v>
      </c>
      <c r="P587" t="e">
        <f>VLOOKUP(D587,'MATRIZ 2026'!$G$2:$Q$667,31,FALSE)</f>
        <v>#N/A</v>
      </c>
      <c r="Q587" t="e">
        <f>VLOOKUP(M587,'MATRIZ 2026'!$G$2:$Q$667,3,FALSE)</f>
        <v>#N/A</v>
      </c>
      <c r="R587" t="e">
        <f>VLOOKUP(B587,'MATRIZ 2026'!$G$2:$Q$667,32,FALSE)</f>
        <v>#N/A</v>
      </c>
      <c r="S587" t="e">
        <f>VLOOKUP(O587,'MATRIZ 2026'!$G$2:$Q$667,3,FALSE)</f>
        <v>#N/A</v>
      </c>
      <c r="T587" t="e">
        <f>VLOOKUP(B587,'MATRIZ 2026'!$G$2:$Q$667,95,FALSE)</f>
        <v>#N/A</v>
      </c>
      <c r="U587">
        <f>VLOOKUP(B587,Hoja3!A586:B1248,2,FALSE)</f>
        <v>147350</v>
      </c>
      <c r="V587" t="e">
        <f>VLOOKUP(B587,'MATRIZ 2026'!$G$2:$Q$667,40,FALSE)</f>
        <v>#N/A</v>
      </c>
      <c r="W587" t="e">
        <f>VLOOKUP(S587,'MATRIZ 2026'!$G$2:$Q$667,3,FALSE)</f>
        <v>#N/A</v>
      </c>
      <c r="X587" t="e">
        <f>VLOOKUP(T587,'MATRIZ 2026'!$G$2:$Q$667,3,FALSE)</f>
        <v>#N/A</v>
      </c>
      <c r="Y587" t="e">
        <f>VLOOKUP(U587,'MATRIZ 2026'!$G$2:$Q$667,3,FALSE)</f>
        <v>#N/A</v>
      </c>
      <c r="Z587" t="e">
        <f>VLOOKUP(V587,'MATRIZ 2026'!$G$2:$Q$667,3,FALSE)</f>
        <v>#N/A</v>
      </c>
      <c r="AA587" t="e">
        <f>VLOOKUP(W587,'MATRIZ 2026'!$G$2:$Q$667,3,FALSE)</f>
        <v>#N/A</v>
      </c>
      <c r="AB587" t="e">
        <f>VLOOKUP(B587,'MATRIZ 2026'!$G$2:$Q$667,28,FALSE)</f>
        <v>#N/A</v>
      </c>
      <c r="AC587" t="e">
        <f>VLOOKUP(B587,'MATRIZ 2026'!$G$2:$Q$667,27,FALSE)</f>
        <v>#N/A</v>
      </c>
      <c r="AD587" t="e">
        <f>VLOOKUP(B587,'MATRIZ 2026'!$G$2:$Q$667,29,FALSE)</f>
        <v>#N/A</v>
      </c>
      <c r="AE587" t="e">
        <f>VLOOKUP(B587,'MATRIZ 2026'!$G$2:$Q$667,96,FALSE)</f>
        <v>#N/A</v>
      </c>
      <c r="AF587" t="e">
        <f>VLOOKUP(B587,'MATRIZ 2026'!$G$2:$Q$667,30,FALSE)</f>
        <v>#N/A</v>
      </c>
      <c r="AG587" t="str">
        <f>VLOOKUP(B587,'cuentas bancarias'!$A$2:$E$201,3,FALSE)</f>
        <v>DAVIVIENDA</v>
      </c>
      <c r="AH587" t="str">
        <f>VLOOKUP(B587,'cuentas bancarias'!$A$2:$E$201,4,FALSE)</f>
        <v>AHORROS</v>
      </c>
      <c r="AI587">
        <f>VLOOKUP(B587,'cuentas bancarias'!$A$2:$E$201,5,FALSE)</f>
        <v>550488422559879</v>
      </c>
      <c r="AJ587" t="e">
        <f>VLOOKUP(B587,'MATRIZ 2026'!$G$2:$Q$667,25,FALSE)</f>
        <v>#N/A</v>
      </c>
      <c r="AL587" t="e">
        <f>VLOOKUP(AH587,'MATRIZ 2026'!$G$2:$Q$667,3,FALSE)</f>
        <v>#N/A</v>
      </c>
      <c r="AM587" t="e">
        <f>VLOOKUP(AI587,'MATRIZ 2026'!$G$2:$Q$667,3,FALSE)</f>
        <v>#N/A</v>
      </c>
      <c r="AN587" t="e">
        <f>VLOOKUP(AJ587,'MATRIZ 2026'!$G$2:$Q$667,3,FALSE)</f>
        <v>#N/A</v>
      </c>
      <c r="AO587" t="e">
        <f>VLOOKUP(AK587,'MATRIZ 2026'!$G$2:$Q$667,3,FALSE)</f>
        <v>#N/A</v>
      </c>
      <c r="AP587" t="e">
        <f>VLOOKUP(AL587,'MATRIZ 2026'!$G$2:$Q$667,3,FALSE)</f>
        <v>#N/A</v>
      </c>
    </row>
    <row r="588" spans="2:42">
      <c r="B588" s="21" t="s">
        <v>6594</v>
      </c>
      <c r="C588" t="e">
        <v>#REF!</v>
      </c>
      <c r="D588" t="str">
        <f t="shared" si="14"/>
        <v>592-2026</v>
      </c>
      <c r="E588" t="e">
        <f>VLOOKUP(D588,'MATRIZ 2026'!$G$2:$Q$667,14,FALSE)</f>
        <v>#N/A</v>
      </c>
      <c r="F588" t="e">
        <f>VLOOKUP(B588,'MATRIZ 2026'!$G$2:$Q$667,3,FALSE)</f>
        <v>#N/A</v>
      </c>
      <c r="G588" t="e">
        <f>VLOOKUP(B588,'MATRIZ 2026'!$G$2:$Q$667,22,FALSE)</f>
        <v>#N/A</v>
      </c>
      <c r="I588" t="e">
        <f>VLOOKUP(B588,'MATRIZ 2026'!$G$2:$Q$667,84,FALSE)</f>
        <v>#N/A</v>
      </c>
      <c r="J588" t="e">
        <f>VLOOKUP(B588,'MATRIZ 2026'!$G$2:$Q$667,49,FALSE)</f>
        <v>#N/A</v>
      </c>
      <c r="K588" t="e">
        <f>VLOOKUP(B588,'MATRIZ 2026'!$G$2:$Q$667,50,FALSE)</f>
        <v>#N/A</v>
      </c>
      <c r="L588" s="48" t="e">
        <f>VLOOKUP(B588,'MATRIZ 2026'!$G$2:$Q$667,45,FALSE)</f>
        <v>#N/A</v>
      </c>
      <c r="M588" s="48" t="e">
        <f>VLOOKUP(B588,'MATRIZ 2026'!$G$2:$Q$667,46,FALSE)</f>
        <v>#N/A</v>
      </c>
      <c r="N588" t="e">
        <f>VLOOKUP(B588,'MATRIZ 2026'!$G$2:$Q$667,16,FALSE)</f>
        <v>#N/A</v>
      </c>
      <c r="O588" t="e">
        <f>VLOOKUP(B588,'MATRIZ 2026'!$G$2:$Q$667,93,FALSE)</f>
        <v>#N/A</v>
      </c>
      <c r="P588" t="e">
        <f>VLOOKUP(D588,'MATRIZ 2026'!$G$2:$Q$667,31,FALSE)</f>
        <v>#N/A</v>
      </c>
      <c r="Q588" t="e">
        <f>VLOOKUP(M588,'MATRIZ 2026'!$G$2:$Q$667,3,FALSE)</f>
        <v>#N/A</v>
      </c>
      <c r="R588" t="e">
        <f>VLOOKUP(B588,'MATRIZ 2026'!$G$2:$Q$667,32,FALSE)</f>
        <v>#N/A</v>
      </c>
      <c r="S588" t="e">
        <f>VLOOKUP(O588,'MATRIZ 2026'!$G$2:$Q$667,3,FALSE)</f>
        <v>#N/A</v>
      </c>
      <c r="T588" t="e">
        <f>VLOOKUP(B588,'MATRIZ 2026'!$G$2:$Q$667,95,FALSE)</f>
        <v>#N/A</v>
      </c>
      <c r="U588">
        <f>VLOOKUP(B588,Hoja3!A587:B1249,2,FALSE)</f>
        <v>145682</v>
      </c>
      <c r="V588" t="e">
        <f>VLOOKUP(B588,'MATRIZ 2026'!$G$2:$Q$667,40,FALSE)</f>
        <v>#N/A</v>
      </c>
      <c r="W588" t="e">
        <f>VLOOKUP(S588,'MATRIZ 2026'!$G$2:$Q$667,3,FALSE)</f>
        <v>#N/A</v>
      </c>
      <c r="X588" t="e">
        <f>VLOOKUP(T588,'MATRIZ 2026'!$G$2:$Q$667,3,FALSE)</f>
        <v>#N/A</v>
      </c>
      <c r="Y588" t="e">
        <f>VLOOKUP(U588,'MATRIZ 2026'!$G$2:$Q$667,3,FALSE)</f>
        <v>#N/A</v>
      </c>
      <c r="Z588" t="e">
        <f>VLOOKUP(V588,'MATRIZ 2026'!$G$2:$Q$667,3,FALSE)</f>
        <v>#N/A</v>
      </c>
      <c r="AA588" t="e">
        <f>VLOOKUP(W588,'MATRIZ 2026'!$G$2:$Q$667,3,FALSE)</f>
        <v>#N/A</v>
      </c>
      <c r="AB588" t="e">
        <f>VLOOKUP(B588,'MATRIZ 2026'!$G$2:$Q$667,28,FALSE)</f>
        <v>#N/A</v>
      </c>
      <c r="AC588" t="e">
        <f>VLOOKUP(B588,'MATRIZ 2026'!$G$2:$Q$667,27,FALSE)</f>
        <v>#N/A</v>
      </c>
      <c r="AD588" t="e">
        <f>VLOOKUP(B588,'MATRIZ 2026'!$G$2:$Q$667,29,FALSE)</f>
        <v>#N/A</v>
      </c>
      <c r="AE588" t="e">
        <f>VLOOKUP(B588,'MATRIZ 2026'!$G$2:$Q$667,96,FALSE)</f>
        <v>#N/A</v>
      </c>
      <c r="AF588" t="e">
        <f>VLOOKUP(B588,'MATRIZ 2026'!$G$2:$Q$667,30,FALSE)</f>
        <v>#N/A</v>
      </c>
      <c r="AG588" t="str">
        <f>VLOOKUP(B588,'cuentas bancarias'!$A$2:$E$201,3,FALSE)</f>
        <v>BANCOLOMBIA</v>
      </c>
      <c r="AH588" t="str">
        <f>VLOOKUP(B588,'cuentas bancarias'!$A$2:$E$201,4,FALSE)</f>
        <v>AHORROS</v>
      </c>
      <c r="AI588">
        <f>VLOOKUP(B588,'cuentas bancarias'!$A$2:$E$201,5,FALSE)</f>
        <v>14166054762</v>
      </c>
      <c r="AJ588" t="e">
        <f>VLOOKUP(B588,'MATRIZ 2026'!$G$2:$Q$667,25,FALSE)</f>
        <v>#N/A</v>
      </c>
      <c r="AL588" t="e">
        <f>VLOOKUP(AH588,'MATRIZ 2026'!$G$2:$Q$667,3,FALSE)</f>
        <v>#N/A</v>
      </c>
      <c r="AM588" t="e">
        <f>VLOOKUP(AI588,'MATRIZ 2026'!$G$2:$Q$667,3,FALSE)</f>
        <v>#N/A</v>
      </c>
      <c r="AN588" t="e">
        <f>VLOOKUP(AJ588,'MATRIZ 2026'!$G$2:$Q$667,3,FALSE)</f>
        <v>#N/A</v>
      </c>
      <c r="AO588" t="e">
        <f>VLOOKUP(AK588,'MATRIZ 2026'!$G$2:$Q$667,3,FALSE)</f>
        <v>#N/A</v>
      </c>
      <c r="AP588" t="e">
        <f>VLOOKUP(AL588,'MATRIZ 2026'!$G$2:$Q$667,3,FALSE)</f>
        <v>#N/A</v>
      </c>
    </row>
    <row r="589" spans="2:42">
      <c r="B589" s="19" t="s">
        <v>6608</v>
      </c>
      <c r="C589" t="e">
        <v>#REF!</v>
      </c>
      <c r="D589" t="str">
        <f t="shared" si="14"/>
        <v>593-2026</v>
      </c>
      <c r="E589" t="e">
        <f>VLOOKUP(D589,'MATRIZ 2026'!$G$2:$Q$667,14,FALSE)</f>
        <v>#N/A</v>
      </c>
      <c r="F589" t="e">
        <f>VLOOKUP(B589,'MATRIZ 2026'!$G$2:$Q$667,3,FALSE)</f>
        <v>#N/A</v>
      </c>
      <c r="G589" t="e">
        <f>VLOOKUP(B589,'MATRIZ 2026'!$G$2:$Q$667,22,FALSE)</f>
        <v>#N/A</v>
      </c>
      <c r="I589" t="e">
        <f>VLOOKUP(B589,'MATRIZ 2026'!$G$2:$Q$667,84,FALSE)</f>
        <v>#N/A</v>
      </c>
      <c r="J589" t="e">
        <f>VLOOKUP(B589,'MATRIZ 2026'!$G$2:$Q$667,49,FALSE)</f>
        <v>#N/A</v>
      </c>
      <c r="K589" t="e">
        <f>VLOOKUP(B589,'MATRIZ 2026'!$G$2:$Q$667,50,FALSE)</f>
        <v>#N/A</v>
      </c>
      <c r="L589" s="48" t="e">
        <f>VLOOKUP(B589,'MATRIZ 2026'!$G$2:$Q$667,45,FALSE)</f>
        <v>#N/A</v>
      </c>
      <c r="M589" s="48" t="e">
        <f>VLOOKUP(B589,'MATRIZ 2026'!$G$2:$Q$667,46,FALSE)</f>
        <v>#N/A</v>
      </c>
      <c r="N589" t="e">
        <f>VLOOKUP(B589,'MATRIZ 2026'!$G$2:$Q$667,16,FALSE)</f>
        <v>#N/A</v>
      </c>
      <c r="O589" t="e">
        <f>VLOOKUP(B589,'MATRIZ 2026'!$G$2:$Q$667,93,FALSE)</f>
        <v>#N/A</v>
      </c>
      <c r="P589" t="e">
        <f>VLOOKUP(D589,'MATRIZ 2026'!$G$2:$Q$667,31,FALSE)</f>
        <v>#N/A</v>
      </c>
      <c r="Q589" t="e">
        <f>VLOOKUP(M589,'MATRIZ 2026'!$G$2:$Q$667,3,FALSE)</f>
        <v>#N/A</v>
      </c>
      <c r="R589" t="e">
        <f>VLOOKUP(B589,'MATRIZ 2026'!$G$2:$Q$667,32,FALSE)</f>
        <v>#N/A</v>
      </c>
      <c r="S589" t="e">
        <f>VLOOKUP(O589,'MATRIZ 2026'!$G$2:$Q$667,3,FALSE)</f>
        <v>#N/A</v>
      </c>
      <c r="T589" t="e">
        <f>VLOOKUP(B589,'MATRIZ 2026'!$G$2:$Q$667,95,FALSE)</f>
        <v>#N/A</v>
      </c>
      <c r="U589">
        <f>VLOOKUP(B589,Hoja3!A588:B1250,2,FALSE)</f>
        <v>145410</v>
      </c>
      <c r="V589" t="e">
        <f>VLOOKUP(B589,'MATRIZ 2026'!$G$2:$Q$667,40,FALSE)</f>
        <v>#N/A</v>
      </c>
      <c r="W589" t="e">
        <f>VLOOKUP(S589,'MATRIZ 2026'!$G$2:$Q$667,3,FALSE)</f>
        <v>#N/A</v>
      </c>
      <c r="X589" t="e">
        <f>VLOOKUP(T589,'MATRIZ 2026'!$G$2:$Q$667,3,FALSE)</f>
        <v>#N/A</v>
      </c>
      <c r="Y589" t="e">
        <f>VLOOKUP(U589,'MATRIZ 2026'!$G$2:$Q$667,3,FALSE)</f>
        <v>#N/A</v>
      </c>
      <c r="Z589" t="e">
        <f>VLOOKUP(V589,'MATRIZ 2026'!$G$2:$Q$667,3,FALSE)</f>
        <v>#N/A</v>
      </c>
      <c r="AA589" t="e">
        <f>VLOOKUP(W589,'MATRIZ 2026'!$G$2:$Q$667,3,FALSE)</f>
        <v>#N/A</v>
      </c>
      <c r="AB589" t="e">
        <f>VLOOKUP(B589,'MATRIZ 2026'!$G$2:$Q$667,28,FALSE)</f>
        <v>#N/A</v>
      </c>
      <c r="AC589" t="e">
        <f>VLOOKUP(B589,'MATRIZ 2026'!$G$2:$Q$667,27,FALSE)</f>
        <v>#N/A</v>
      </c>
      <c r="AD589" t="e">
        <f>VLOOKUP(B589,'MATRIZ 2026'!$G$2:$Q$667,29,FALSE)</f>
        <v>#N/A</v>
      </c>
      <c r="AE589" t="e">
        <f>VLOOKUP(B589,'MATRIZ 2026'!$G$2:$Q$667,96,FALSE)</f>
        <v>#N/A</v>
      </c>
      <c r="AF589" t="e">
        <f>VLOOKUP(B589,'MATRIZ 2026'!$G$2:$Q$667,30,FALSE)</f>
        <v>#N/A</v>
      </c>
      <c r="AG589" t="str">
        <f>VLOOKUP(B589,'cuentas bancarias'!$A$2:$E$201,3,FALSE)</f>
        <v>BOGOTÁ</v>
      </c>
      <c r="AH589" t="str">
        <f>VLOOKUP(B589,'cuentas bancarias'!$A$2:$E$201,4,FALSE)</f>
        <v>AHORROS</v>
      </c>
      <c r="AI589">
        <f>VLOOKUP(B589,'cuentas bancarias'!$A$2:$E$201,5,FALSE)</f>
        <v>237470174</v>
      </c>
      <c r="AJ589" t="e">
        <f>VLOOKUP(B589,'MATRIZ 2026'!$G$2:$Q$667,25,FALSE)</f>
        <v>#N/A</v>
      </c>
      <c r="AL589" t="e">
        <f>VLOOKUP(AH589,'MATRIZ 2026'!$G$2:$Q$667,3,FALSE)</f>
        <v>#N/A</v>
      </c>
      <c r="AM589" t="e">
        <f>VLOOKUP(AI589,'MATRIZ 2026'!$G$2:$Q$667,3,FALSE)</f>
        <v>#N/A</v>
      </c>
      <c r="AN589" t="e">
        <f>VLOOKUP(AJ589,'MATRIZ 2026'!$G$2:$Q$667,3,FALSE)</f>
        <v>#N/A</v>
      </c>
      <c r="AO589" t="e">
        <f>VLOOKUP(AK589,'MATRIZ 2026'!$G$2:$Q$667,3,FALSE)</f>
        <v>#N/A</v>
      </c>
      <c r="AP589" t="e">
        <f>VLOOKUP(AL589,'MATRIZ 2026'!$G$2:$Q$667,3,FALSE)</f>
        <v>#N/A</v>
      </c>
    </row>
    <row r="590" spans="2:42">
      <c r="B590" s="21" t="s">
        <v>6616</v>
      </c>
      <c r="C590" t="e">
        <v>#REF!</v>
      </c>
      <c r="D590" t="str">
        <f t="shared" si="14"/>
        <v>594-2026</v>
      </c>
      <c r="E590" t="e">
        <f>VLOOKUP(D590,'MATRIZ 2026'!$G$2:$Q$667,14,FALSE)</f>
        <v>#N/A</v>
      </c>
      <c r="F590" t="e">
        <f>VLOOKUP(B590,'MATRIZ 2026'!$G$2:$Q$667,3,FALSE)</f>
        <v>#N/A</v>
      </c>
      <c r="G590" t="e">
        <f>VLOOKUP(B590,'MATRIZ 2026'!$G$2:$Q$667,22,FALSE)</f>
        <v>#N/A</v>
      </c>
      <c r="I590" t="e">
        <f>VLOOKUP(B590,'MATRIZ 2026'!$G$2:$Q$667,84,FALSE)</f>
        <v>#N/A</v>
      </c>
      <c r="J590" t="e">
        <f>VLOOKUP(B590,'MATRIZ 2026'!$G$2:$Q$667,49,FALSE)</f>
        <v>#N/A</v>
      </c>
      <c r="K590" t="e">
        <f>VLOOKUP(B590,'MATRIZ 2026'!$G$2:$Q$667,50,FALSE)</f>
        <v>#N/A</v>
      </c>
      <c r="L590" s="48" t="e">
        <f>VLOOKUP(B590,'MATRIZ 2026'!$G$2:$Q$667,45,FALSE)</f>
        <v>#N/A</v>
      </c>
      <c r="M590" s="48" t="e">
        <f>VLOOKUP(B590,'MATRIZ 2026'!$G$2:$Q$667,46,FALSE)</f>
        <v>#N/A</v>
      </c>
      <c r="N590" t="e">
        <f>VLOOKUP(B590,'MATRIZ 2026'!$G$2:$Q$667,16,FALSE)</f>
        <v>#N/A</v>
      </c>
      <c r="O590" t="e">
        <f>VLOOKUP(B590,'MATRIZ 2026'!$G$2:$Q$667,93,FALSE)</f>
        <v>#N/A</v>
      </c>
      <c r="P590" t="e">
        <f>VLOOKUP(D590,'MATRIZ 2026'!$G$2:$Q$667,31,FALSE)</f>
        <v>#N/A</v>
      </c>
      <c r="Q590" t="e">
        <f>VLOOKUP(M590,'MATRIZ 2026'!$G$2:$Q$667,3,FALSE)</f>
        <v>#N/A</v>
      </c>
      <c r="R590" t="e">
        <f>VLOOKUP(B590,'MATRIZ 2026'!$G$2:$Q$667,32,FALSE)</f>
        <v>#N/A</v>
      </c>
      <c r="S590" t="e">
        <f>VLOOKUP(O590,'MATRIZ 2026'!$G$2:$Q$667,3,FALSE)</f>
        <v>#N/A</v>
      </c>
      <c r="T590" t="e">
        <f>VLOOKUP(B590,'MATRIZ 2026'!$G$2:$Q$667,95,FALSE)</f>
        <v>#N/A</v>
      </c>
      <c r="U590">
        <f>VLOOKUP(B590,Hoja3!A589:B1251,2,FALSE)</f>
        <v>152747</v>
      </c>
      <c r="V590" t="e">
        <f>VLOOKUP(B590,'MATRIZ 2026'!$G$2:$Q$667,40,FALSE)</f>
        <v>#N/A</v>
      </c>
      <c r="W590" t="e">
        <f>VLOOKUP(S590,'MATRIZ 2026'!$G$2:$Q$667,3,FALSE)</f>
        <v>#N/A</v>
      </c>
      <c r="X590" t="e">
        <f>VLOOKUP(T590,'MATRIZ 2026'!$G$2:$Q$667,3,FALSE)</f>
        <v>#N/A</v>
      </c>
      <c r="Y590" t="e">
        <f>VLOOKUP(U590,'MATRIZ 2026'!$G$2:$Q$667,3,FALSE)</f>
        <v>#N/A</v>
      </c>
      <c r="Z590" t="e">
        <f>VLOOKUP(V590,'MATRIZ 2026'!$G$2:$Q$667,3,FALSE)</f>
        <v>#N/A</v>
      </c>
      <c r="AA590" t="e">
        <f>VLOOKUP(W590,'MATRIZ 2026'!$G$2:$Q$667,3,FALSE)</f>
        <v>#N/A</v>
      </c>
      <c r="AB590" t="e">
        <f>VLOOKUP(B590,'MATRIZ 2026'!$G$2:$Q$667,28,FALSE)</f>
        <v>#N/A</v>
      </c>
      <c r="AC590" t="e">
        <f>VLOOKUP(B590,'MATRIZ 2026'!$G$2:$Q$667,27,FALSE)</f>
        <v>#N/A</v>
      </c>
      <c r="AD590" t="e">
        <f>VLOOKUP(B590,'MATRIZ 2026'!$G$2:$Q$667,29,FALSE)</f>
        <v>#N/A</v>
      </c>
      <c r="AE590" t="e">
        <f>VLOOKUP(B590,'MATRIZ 2026'!$G$2:$Q$667,96,FALSE)</f>
        <v>#N/A</v>
      </c>
      <c r="AF590" t="e">
        <f>VLOOKUP(B590,'MATRIZ 2026'!$G$2:$Q$667,30,FALSE)</f>
        <v>#N/A</v>
      </c>
      <c r="AG590" t="str">
        <f>VLOOKUP(B590,'cuentas bancarias'!$A$2:$E$201,3,FALSE)</f>
        <v>CAJA SOCIAL</v>
      </c>
      <c r="AH590" t="str">
        <f>VLOOKUP(B590,'cuentas bancarias'!$A$2:$E$201,4,FALSE)</f>
        <v>AHORROS</v>
      </c>
      <c r="AI590">
        <f>VLOOKUP(B590,'cuentas bancarias'!$A$2:$E$201,5,FALSE)</f>
        <v>24125983644</v>
      </c>
      <c r="AJ590" t="e">
        <f>VLOOKUP(B590,'MATRIZ 2026'!$G$2:$Q$667,25,FALSE)</f>
        <v>#N/A</v>
      </c>
      <c r="AL590" t="e">
        <f>VLOOKUP(AH590,'MATRIZ 2026'!$G$2:$Q$667,3,FALSE)</f>
        <v>#N/A</v>
      </c>
      <c r="AM590" t="e">
        <f>VLOOKUP(AI590,'MATRIZ 2026'!$G$2:$Q$667,3,FALSE)</f>
        <v>#N/A</v>
      </c>
      <c r="AN590" t="e">
        <f>VLOOKUP(AJ590,'MATRIZ 2026'!$G$2:$Q$667,3,FALSE)</f>
        <v>#N/A</v>
      </c>
      <c r="AO590" t="e">
        <f>VLOOKUP(AK590,'MATRIZ 2026'!$G$2:$Q$667,3,FALSE)</f>
        <v>#N/A</v>
      </c>
      <c r="AP590" t="e">
        <f>VLOOKUP(AL590,'MATRIZ 2026'!$G$2:$Q$667,3,FALSE)</f>
        <v>#N/A</v>
      </c>
    </row>
    <row r="591" spans="2:42">
      <c r="B591" s="19" t="s">
        <v>6625</v>
      </c>
      <c r="C591" t="e">
        <v>#REF!</v>
      </c>
      <c r="D591" t="str">
        <f t="shared" si="14"/>
        <v>595-2026</v>
      </c>
      <c r="E591" t="e">
        <f>VLOOKUP(D591,'MATRIZ 2026'!$G$2:$Q$667,14,FALSE)</f>
        <v>#N/A</v>
      </c>
      <c r="F591" t="e">
        <f>VLOOKUP(B591,'MATRIZ 2026'!$G$2:$Q$667,3,FALSE)</f>
        <v>#N/A</v>
      </c>
      <c r="G591" t="e">
        <f>VLOOKUP(B591,'MATRIZ 2026'!$G$2:$Q$667,22,FALSE)</f>
        <v>#N/A</v>
      </c>
      <c r="I591" t="e">
        <f>VLOOKUP(B591,'MATRIZ 2026'!$G$2:$Q$667,84,FALSE)</f>
        <v>#N/A</v>
      </c>
      <c r="J591" t="e">
        <f>VLOOKUP(B591,'MATRIZ 2026'!$G$2:$Q$667,49,FALSE)</f>
        <v>#N/A</v>
      </c>
      <c r="K591" t="e">
        <f>VLOOKUP(B591,'MATRIZ 2026'!$G$2:$Q$667,50,FALSE)</f>
        <v>#N/A</v>
      </c>
      <c r="L591" s="48" t="e">
        <f>VLOOKUP(B591,'MATRIZ 2026'!$G$2:$Q$667,45,FALSE)</f>
        <v>#N/A</v>
      </c>
      <c r="M591" s="48" t="e">
        <f>VLOOKUP(B591,'MATRIZ 2026'!$G$2:$Q$667,46,FALSE)</f>
        <v>#N/A</v>
      </c>
      <c r="N591" t="e">
        <f>VLOOKUP(B591,'MATRIZ 2026'!$G$2:$Q$667,16,FALSE)</f>
        <v>#N/A</v>
      </c>
      <c r="O591" t="e">
        <f>VLOOKUP(B591,'MATRIZ 2026'!$G$2:$Q$667,93,FALSE)</f>
        <v>#N/A</v>
      </c>
      <c r="P591" t="e">
        <f>VLOOKUP(D591,'MATRIZ 2026'!$G$2:$Q$667,31,FALSE)</f>
        <v>#N/A</v>
      </c>
      <c r="Q591" t="e">
        <f>VLOOKUP(M591,'MATRIZ 2026'!$G$2:$Q$667,3,FALSE)</f>
        <v>#N/A</v>
      </c>
      <c r="R591" t="e">
        <f>VLOOKUP(B591,'MATRIZ 2026'!$G$2:$Q$667,32,FALSE)</f>
        <v>#N/A</v>
      </c>
      <c r="S591" t="e">
        <f>VLOOKUP(O591,'MATRIZ 2026'!$G$2:$Q$667,3,FALSE)</f>
        <v>#N/A</v>
      </c>
      <c r="T591" t="e">
        <f>VLOOKUP(B591,'MATRIZ 2026'!$G$2:$Q$667,95,FALSE)</f>
        <v>#N/A</v>
      </c>
      <c r="U591">
        <f>VLOOKUP(B591,Hoja3!A590:B1252,2,FALSE)</f>
        <v>144843</v>
      </c>
      <c r="V591" t="e">
        <f>VLOOKUP(B591,'MATRIZ 2026'!$G$2:$Q$667,40,FALSE)</f>
        <v>#N/A</v>
      </c>
      <c r="W591" t="e">
        <f>VLOOKUP(S591,'MATRIZ 2026'!$G$2:$Q$667,3,FALSE)</f>
        <v>#N/A</v>
      </c>
      <c r="X591" t="e">
        <f>VLOOKUP(T591,'MATRIZ 2026'!$G$2:$Q$667,3,FALSE)</f>
        <v>#N/A</v>
      </c>
      <c r="Y591" t="e">
        <f>VLOOKUP(U591,'MATRIZ 2026'!$G$2:$Q$667,3,FALSE)</f>
        <v>#N/A</v>
      </c>
      <c r="Z591" t="e">
        <f>VLOOKUP(V591,'MATRIZ 2026'!$G$2:$Q$667,3,FALSE)</f>
        <v>#N/A</v>
      </c>
      <c r="AA591" t="e">
        <f>VLOOKUP(W591,'MATRIZ 2026'!$G$2:$Q$667,3,FALSE)</f>
        <v>#N/A</v>
      </c>
      <c r="AB591" t="e">
        <f>VLOOKUP(B591,'MATRIZ 2026'!$G$2:$Q$667,28,FALSE)</f>
        <v>#N/A</v>
      </c>
      <c r="AC591" t="e">
        <f>VLOOKUP(B591,'MATRIZ 2026'!$G$2:$Q$667,27,FALSE)</f>
        <v>#N/A</v>
      </c>
      <c r="AD591" t="e">
        <f>VLOOKUP(B591,'MATRIZ 2026'!$G$2:$Q$667,29,FALSE)</f>
        <v>#N/A</v>
      </c>
      <c r="AE591" t="e">
        <f>VLOOKUP(B591,'MATRIZ 2026'!$G$2:$Q$667,96,FALSE)</f>
        <v>#N/A</v>
      </c>
      <c r="AF591" t="e">
        <f>VLOOKUP(B591,'MATRIZ 2026'!$G$2:$Q$667,30,FALSE)</f>
        <v>#N/A</v>
      </c>
      <c r="AG591" t="str">
        <f>VLOOKUP(B591,'cuentas bancarias'!$A$2:$E$201,3,FALSE)</f>
        <v>CAJA SOCIAL</v>
      </c>
      <c r="AH591" t="str">
        <f>VLOOKUP(B591,'cuentas bancarias'!$A$2:$E$201,4,FALSE)</f>
        <v>AHORROS</v>
      </c>
      <c r="AI591">
        <f>VLOOKUP(B591,'cuentas bancarias'!$A$2:$E$201,5,FALSE)</f>
        <v>24108987588</v>
      </c>
      <c r="AJ591" t="e">
        <f>VLOOKUP(B591,'MATRIZ 2026'!$G$2:$Q$667,25,FALSE)</f>
        <v>#N/A</v>
      </c>
      <c r="AL591" t="e">
        <f>VLOOKUP(AH591,'MATRIZ 2026'!$G$2:$Q$667,3,FALSE)</f>
        <v>#N/A</v>
      </c>
      <c r="AM591" t="e">
        <f>VLOOKUP(AI591,'MATRIZ 2026'!$G$2:$Q$667,3,FALSE)</f>
        <v>#N/A</v>
      </c>
      <c r="AN591" t="e">
        <f>VLOOKUP(AJ591,'MATRIZ 2026'!$G$2:$Q$667,3,FALSE)</f>
        <v>#N/A</v>
      </c>
      <c r="AO591" t="e">
        <f>VLOOKUP(AK591,'MATRIZ 2026'!$G$2:$Q$667,3,FALSE)</f>
        <v>#N/A</v>
      </c>
      <c r="AP591" t="e">
        <f>VLOOKUP(AL591,'MATRIZ 2026'!$G$2:$Q$667,3,FALSE)</f>
        <v>#N/A</v>
      </c>
    </row>
    <row r="592" spans="2:42">
      <c r="B592" s="21" t="s">
        <v>6636</v>
      </c>
      <c r="C592" t="e">
        <v>#REF!</v>
      </c>
      <c r="D592" t="str">
        <f t="shared" si="14"/>
        <v>596-2026</v>
      </c>
      <c r="E592" t="e">
        <f>VLOOKUP(D592,'MATRIZ 2026'!$G$2:$Q$667,14,FALSE)</f>
        <v>#N/A</v>
      </c>
      <c r="F592" t="e">
        <f>VLOOKUP(B592,'MATRIZ 2026'!$G$2:$Q$667,3,FALSE)</f>
        <v>#N/A</v>
      </c>
      <c r="G592" t="e">
        <f>VLOOKUP(B592,'MATRIZ 2026'!$G$2:$Q$667,22,FALSE)</f>
        <v>#N/A</v>
      </c>
      <c r="I592" t="e">
        <f>VLOOKUP(B592,'MATRIZ 2026'!$G$2:$Q$667,84,FALSE)</f>
        <v>#N/A</v>
      </c>
      <c r="J592" t="e">
        <f>VLOOKUP(B592,'MATRIZ 2026'!$G$2:$Q$667,49,FALSE)</f>
        <v>#N/A</v>
      </c>
      <c r="K592" t="e">
        <f>VLOOKUP(B592,'MATRIZ 2026'!$G$2:$Q$667,50,FALSE)</f>
        <v>#N/A</v>
      </c>
      <c r="L592" s="48" t="e">
        <f>VLOOKUP(B592,'MATRIZ 2026'!$G$2:$Q$667,45,FALSE)</f>
        <v>#N/A</v>
      </c>
      <c r="M592" s="48" t="e">
        <f>VLOOKUP(B592,'MATRIZ 2026'!$G$2:$Q$667,46,FALSE)</f>
        <v>#N/A</v>
      </c>
      <c r="N592" t="e">
        <f>VLOOKUP(B592,'MATRIZ 2026'!$G$2:$Q$667,16,FALSE)</f>
        <v>#N/A</v>
      </c>
      <c r="O592" t="e">
        <f>VLOOKUP(B592,'MATRIZ 2026'!$G$2:$Q$667,93,FALSE)</f>
        <v>#N/A</v>
      </c>
      <c r="P592" t="e">
        <f>VLOOKUP(D592,'MATRIZ 2026'!$G$2:$Q$667,31,FALSE)</f>
        <v>#N/A</v>
      </c>
      <c r="Q592" t="e">
        <f>VLOOKUP(M592,'MATRIZ 2026'!$G$2:$Q$667,3,FALSE)</f>
        <v>#N/A</v>
      </c>
      <c r="R592" t="e">
        <f>VLOOKUP(B592,'MATRIZ 2026'!$G$2:$Q$667,32,FALSE)</f>
        <v>#N/A</v>
      </c>
      <c r="S592" t="e">
        <f>VLOOKUP(O592,'MATRIZ 2026'!$G$2:$Q$667,3,FALSE)</f>
        <v>#N/A</v>
      </c>
      <c r="T592" t="e">
        <f>VLOOKUP(B592,'MATRIZ 2026'!$G$2:$Q$667,95,FALSE)</f>
        <v>#N/A</v>
      </c>
      <c r="U592">
        <f>VLOOKUP(B592,Hoja3!A591:B1253,2,FALSE)</f>
        <v>150301</v>
      </c>
      <c r="V592" t="e">
        <f>VLOOKUP(B592,'MATRIZ 2026'!$G$2:$Q$667,40,FALSE)</f>
        <v>#N/A</v>
      </c>
      <c r="W592" t="e">
        <f>VLOOKUP(S592,'MATRIZ 2026'!$G$2:$Q$667,3,FALSE)</f>
        <v>#N/A</v>
      </c>
      <c r="X592" t="e">
        <f>VLOOKUP(T592,'MATRIZ 2026'!$G$2:$Q$667,3,FALSE)</f>
        <v>#N/A</v>
      </c>
      <c r="Y592" t="e">
        <f>VLOOKUP(U592,'MATRIZ 2026'!$G$2:$Q$667,3,FALSE)</f>
        <v>#N/A</v>
      </c>
      <c r="Z592" t="e">
        <f>VLOOKUP(V592,'MATRIZ 2026'!$G$2:$Q$667,3,FALSE)</f>
        <v>#N/A</v>
      </c>
      <c r="AA592" t="e">
        <f>VLOOKUP(W592,'MATRIZ 2026'!$G$2:$Q$667,3,FALSE)</f>
        <v>#N/A</v>
      </c>
      <c r="AB592" t="e">
        <f>VLOOKUP(B592,'MATRIZ 2026'!$G$2:$Q$667,28,FALSE)</f>
        <v>#N/A</v>
      </c>
      <c r="AC592" t="e">
        <f>VLOOKUP(B592,'MATRIZ 2026'!$G$2:$Q$667,27,FALSE)</f>
        <v>#N/A</v>
      </c>
      <c r="AD592" t="e">
        <f>VLOOKUP(B592,'MATRIZ 2026'!$G$2:$Q$667,29,FALSE)</f>
        <v>#N/A</v>
      </c>
      <c r="AE592" t="e">
        <f>VLOOKUP(B592,'MATRIZ 2026'!$G$2:$Q$667,96,FALSE)</f>
        <v>#N/A</v>
      </c>
      <c r="AF592" t="e">
        <f>VLOOKUP(B592,'MATRIZ 2026'!$G$2:$Q$667,30,FALSE)</f>
        <v>#N/A</v>
      </c>
      <c r="AG592" t="str">
        <f>VLOOKUP(B592,'cuentas bancarias'!$A$2:$E$201,3,FALSE)</f>
        <v>BANCOLOMBIA</v>
      </c>
      <c r="AH592" t="str">
        <f>VLOOKUP(B592,'cuentas bancarias'!$A$2:$E$201,4,FALSE)</f>
        <v>AHORROS</v>
      </c>
      <c r="AI592">
        <f>VLOOKUP(B592,'cuentas bancarias'!$A$2:$E$201,5,FALSE)</f>
        <v>85500852238</v>
      </c>
      <c r="AJ592" t="e">
        <f>VLOOKUP(B592,'MATRIZ 2026'!$G$2:$Q$667,25,FALSE)</f>
        <v>#N/A</v>
      </c>
      <c r="AL592" t="e">
        <f>VLOOKUP(AH592,'MATRIZ 2026'!$G$2:$Q$667,3,FALSE)</f>
        <v>#N/A</v>
      </c>
      <c r="AM592" t="e">
        <f>VLOOKUP(AI592,'MATRIZ 2026'!$G$2:$Q$667,3,FALSE)</f>
        <v>#N/A</v>
      </c>
      <c r="AN592" t="e">
        <f>VLOOKUP(AJ592,'MATRIZ 2026'!$G$2:$Q$667,3,FALSE)</f>
        <v>#N/A</v>
      </c>
      <c r="AO592" t="e">
        <f>VLOOKUP(AK592,'MATRIZ 2026'!$G$2:$Q$667,3,FALSE)</f>
        <v>#N/A</v>
      </c>
      <c r="AP592" t="e">
        <f>VLOOKUP(AL592,'MATRIZ 2026'!$G$2:$Q$667,3,FALSE)</f>
        <v>#N/A</v>
      </c>
    </row>
    <row r="593" spans="2:42">
      <c r="B593" s="19" t="s">
        <v>6649</v>
      </c>
      <c r="C593" t="e">
        <v>#REF!</v>
      </c>
      <c r="D593" t="str">
        <f t="shared" si="14"/>
        <v>597-2026</v>
      </c>
      <c r="E593" t="e">
        <f>VLOOKUP(D593,'MATRIZ 2026'!$G$2:$Q$667,14,FALSE)</f>
        <v>#N/A</v>
      </c>
      <c r="F593" t="e">
        <f>VLOOKUP(B593,'MATRIZ 2026'!$G$2:$Q$667,3,FALSE)</f>
        <v>#N/A</v>
      </c>
      <c r="G593" t="e">
        <f>VLOOKUP(B593,'MATRIZ 2026'!$G$2:$Q$667,22,FALSE)</f>
        <v>#N/A</v>
      </c>
      <c r="I593" t="e">
        <f>VLOOKUP(B593,'MATRIZ 2026'!$G$2:$Q$667,84,FALSE)</f>
        <v>#N/A</v>
      </c>
      <c r="J593" t="e">
        <f>VLOOKUP(B593,'MATRIZ 2026'!$G$2:$Q$667,49,FALSE)</f>
        <v>#N/A</v>
      </c>
      <c r="K593" t="e">
        <f>VLOOKUP(B593,'MATRIZ 2026'!$G$2:$Q$667,50,FALSE)</f>
        <v>#N/A</v>
      </c>
      <c r="L593" s="48" t="e">
        <f>VLOOKUP(B593,'MATRIZ 2026'!$G$2:$Q$667,45,FALSE)</f>
        <v>#N/A</v>
      </c>
      <c r="M593" s="48" t="e">
        <f>VLOOKUP(B593,'MATRIZ 2026'!$G$2:$Q$667,46,FALSE)</f>
        <v>#N/A</v>
      </c>
      <c r="N593" t="e">
        <f>VLOOKUP(B593,'MATRIZ 2026'!$G$2:$Q$667,16,FALSE)</f>
        <v>#N/A</v>
      </c>
      <c r="O593" t="e">
        <f>VLOOKUP(B593,'MATRIZ 2026'!$G$2:$Q$667,93,FALSE)</f>
        <v>#N/A</v>
      </c>
      <c r="P593" t="e">
        <f>VLOOKUP(D593,'MATRIZ 2026'!$G$2:$Q$667,31,FALSE)</f>
        <v>#N/A</v>
      </c>
      <c r="Q593" t="e">
        <f>VLOOKUP(M593,'MATRIZ 2026'!$G$2:$Q$667,3,FALSE)</f>
        <v>#N/A</v>
      </c>
      <c r="R593" t="e">
        <f>VLOOKUP(B593,'MATRIZ 2026'!$G$2:$Q$667,32,FALSE)</f>
        <v>#N/A</v>
      </c>
      <c r="S593" t="e">
        <f>VLOOKUP(O593,'MATRIZ 2026'!$G$2:$Q$667,3,FALSE)</f>
        <v>#N/A</v>
      </c>
      <c r="T593" t="e">
        <f>VLOOKUP(B593,'MATRIZ 2026'!$G$2:$Q$667,95,FALSE)</f>
        <v>#N/A</v>
      </c>
      <c r="U593">
        <f>VLOOKUP(B593,Hoja3!A592:B1254,2,FALSE)</f>
        <v>144843</v>
      </c>
      <c r="V593" t="e">
        <f>VLOOKUP(B593,'MATRIZ 2026'!$G$2:$Q$667,40,FALSE)</f>
        <v>#N/A</v>
      </c>
      <c r="W593" t="e">
        <f>VLOOKUP(S593,'MATRIZ 2026'!$G$2:$Q$667,3,FALSE)</f>
        <v>#N/A</v>
      </c>
      <c r="X593" t="e">
        <f>VLOOKUP(T593,'MATRIZ 2026'!$G$2:$Q$667,3,FALSE)</f>
        <v>#N/A</v>
      </c>
      <c r="Y593" t="e">
        <f>VLOOKUP(U593,'MATRIZ 2026'!$G$2:$Q$667,3,FALSE)</f>
        <v>#N/A</v>
      </c>
      <c r="Z593" t="e">
        <f>VLOOKUP(V593,'MATRIZ 2026'!$G$2:$Q$667,3,FALSE)</f>
        <v>#N/A</v>
      </c>
      <c r="AA593" t="e">
        <f>VLOOKUP(W593,'MATRIZ 2026'!$G$2:$Q$667,3,FALSE)</f>
        <v>#N/A</v>
      </c>
      <c r="AB593" t="e">
        <f>VLOOKUP(B593,'MATRIZ 2026'!$G$2:$Q$667,28,FALSE)</f>
        <v>#N/A</v>
      </c>
      <c r="AC593" t="e">
        <f>VLOOKUP(B593,'MATRIZ 2026'!$G$2:$Q$667,27,FALSE)</f>
        <v>#N/A</v>
      </c>
      <c r="AD593" t="e">
        <f>VLOOKUP(B593,'MATRIZ 2026'!$G$2:$Q$667,29,FALSE)</f>
        <v>#N/A</v>
      </c>
      <c r="AE593" t="e">
        <f>VLOOKUP(B593,'MATRIZ 2026'!$G$2:$Q$667,96,FALSE)</f>
        <v>#N/A</v>
      </c>
      <c r="AF593" t="e">
        <f>VLOOKUP(B593,'MATRIZ 2026'!$G$2:$Q$667,30,FALSE)</f>
        <v>#N/A</v>
      </c>
      <c r="AG593" t="str">
        <f>VLOOKUP(B593,'cuentas bancarias'!$A$2:$E$201,3,FALSE)</f>
        <v>DAVIVIENDA</v>
      </c>
      <c r="AH593" t="str">
        <f>VLOOKUP(B593,'cuentas bancarias'!$A$2:$E$201,4,FALSE)</f>
        <v>AHORROS</v>
      </c>
      <c r="AI593">
        <f>VLOOKUP(B593,'cuentas bancarias'!$A$2:$E$201,5,FALSE)</f>
        <v>500079413</v>
      </c>
      <c r="AJ593" t="e">
        <f>VLOOKUP(B593,'MATRIZ 2026'!$G$2:$Q$667,25,FALSE)</f>
        <v>#N/A</v>
      </c>
      <c r="AL593" t="e">
        <f>VLOOKUP(AH593,'MATRIZ 2026'!$G$2:$Q$667,3,FALSE)</f>
        <v>#N/A</v>
      </c>
      <c r="AM593" t="e">
        <f>VLOOKUP(AI593,'MATRIZ 2026'!$G$2:$Q$667,3,FALSE)</f>
        <v>#N/A</v>
      </c>
      <c r="AN593" t="e">
        <f>VLOOKUP(AJ593,'MATRIZ 2026'!$G$2:$Q$667,3,FALSE)</f>
        <v>#N/A</v>
      </c>
      <c r="AO593" t="e">
        <f>VLOOKUP(AK593,'MATRIZ 2026'!$G$2:$Q$667,3,FALSE)</f>
        <v>#N/A</v>
      </c>
      <c r="AP593" t="e">
        <f>VLOOKUP(AL593,'MATRIZ 2026'!$G$2:$Q$667,3,FALSE)</f>
        <v>#N/A</v>
      </c>
    </row>
    <row r="594" spans="2:42">
      <c r="B594" s="21" t="s">
        <v>6657</v>
      </c>
      <c r="C594" t="e">
        <v>#REF!</v>
      </c>
      <c r="D594" t="str">
        <f t="shared" si="14"/>
        <v>598-2026</v>
      </c>
      <c r="E594" t="e">
        <f>VLOOKUP(D594,'MATRIZ 2026'!$G$2:$Q$667,14,FALSE)</f>
        <v>#N/A</v>
      </c>
      <c r="F594" t="e">
        <f>VLOOKUP(B594,'MATRIZ 2026'!$G$2:$Q$667,3,FALSE)</f>
        <v>#N/A</v>
      </c>
      <c r="G594" t="e">
        <f>VLOOKUP(B594,'MATRIZ 2026'!$G$2:$Q$667,22,FALSE)</f>
        <v>#N/A</v>
      </c>
      <c r="I594" t="e">
        <f>VLOOKUP(B594,'MATRIZ 2026'!$G$2:$Q$667,84,FALSE)</f>
        <v>#N/A</v>
      </c>
      <c r="J594" t="e">
        <f>VLOOKUP(B594,'MATRIZ 2026'!$G$2:$Q$667,49,FALSE)</f>
        <v>#N/A</v>
      </c>
      <c r="K594" t="e">
        <f>VLOOKUP(B594,'MATRIZ 2026'!$G$2:$Q$667,50,FALSE)</f>
        <v>#N/A</v>
      </c>
      <c r="L594" s="48" t="e">
        <f>VLOOKUP(B594,'MATRIZ 2026'!$G$2:$Q$667,45,FALSE)</f>
        <v>#N/A</v>
      </c>
      <c r="M594" s="48" t="e">
        <f>VLOOKUP(B594,'MATRIZ 2026'!$G$2:$Q$667,46,FALSE)</f>
        <v>#N/A</v>
      </c>
      <c r="N594" t="e">
        <f>VLOOKUP(B594,'MATRIZ 2026'!$G$2:$Q$667,16,FALSE)</f>
        <v>#N/A</v>
      </c>
      <c r="O594" t="e">
        <f>VLOOKUP(B594,'MATRIZ 2026'!$G$2:$Q$667,93,FALSE)</f>
        <v>#N/A</v>
      </c>
      <c r="P594" t="e">
        <f>VLOOKUP(D594,'MATRIZ 2026'!$G$2:$Q$667,31,FALSE)</f>
        <v>#N/A</v>
      </c>
      <c r="Q594" t="e">
        <f>VLOOKUP(M594,'MATRIZ 2026'!$G$2:$Q$667,3,FALSE)</f>
        <v>#N/A</v>
      </c>
      <c r="R594" t="e">
        <f>VLOOKUP(B594,'MATRIZ 2026'!$G$2:$Q$667,32,FALSE)</f>
        <v>#N/A</v>
      </c>
      <c r="S594" t="e">
        <f>VLOOKUP(O594,'MATRIZ 2026'!$G$2:$Q$667,3,FALSE)</f>
        <v>#N/A</v>
      </c>
      <c r="T594" t="e">
        <f>VLOOKUP(B594,'MATRIZ 2026'!$G$2:$Q$667,95,FALSE)</f>
        <v>#N/A</v>
      </c>
      <c r="U594">
        <f>VLOOKUP(B594,Hoja3!A593:B1255,2,FALSE)</f>
        <v>147160</v>
      </c>
      <c r="V594" t="e">
        <f>VLOOKUP(B594,'MATRIZ 2026'!$G$2:$Q$667,40,FALSE)</f>
        <v>#N/A</v>
      </c>
      <c r="W594" t="e">
        <f>VLOOKUP(S594,'MATRIZ 2026'!$G$2:$Q$667,3,FALSE)</f>
        <v>#N/A</v>
      </c>
      <c r="X594" t="e">
        <f>VLOOKUP(T594,'MATRIZ 2026'!$G$2:$Q$667,3,FALSE)</f>
        <v>#N/A</v>
      </c>
      <c r="Y594" t="e">
        <f>VLOOKUP(U594,'MATRIZ 2026'!$G$2:$Q$667,3,FALSE)</f>
        <v>#N/A</v>
      </c>
      <c r="Z594" t="e">
        <f>VLOOKUP(V594,'MATRIZ 2026'!$G$2:$Q$667,3,FALSE)</f>
        <v>#N/A</v>
      </c>
      <c r="AA594" t="e">
        <f>VLOOKUP(W594,'MATRIZ 2026'!$G$2:$Q$667,3,FALSE)</f>
        <v>#N/A</v>
      </c>
      <c r="AB594" t="e">
        <f>VLOOKUP(B594,'MATRIZ 2026'!$G$2:$Q$667,28,FALSE)</f>
        <v>#N/A</v>
      </c>
      <c r="AC594" t="e">
        <f>VLOOKUP(B594,'MATRIZ 2026'!$G$2:$Q$667,27,FALSE)</f>
        <v>#N/A</v>
      </c>
      <c r="AD594" t="e">
        <f>VLOOKUP(B594,'MATRIZ 2026'!$G$2:$Q$667,29,FALSE)</f>
        <v>#N/A</v>
      </c>
      <c r="AE594" t="e">
        <f>VLOOKUP(B594,'MATRIZ 2026'!$G$2:$Q$667,96,FALSE)</f>
        <v>#N/A</v>
      </c>
      <c r="AF594" t="e">
        <f>VLOOKUP(B594,'MATRIZ 2026'!$G$2:$Q$667,30,FALSE)</f>
        <v>#N/A</v>
      </c>
      <c r="AG594" t="str">
        <f>VLOOKUP(B594,'cuentas bancarias'!$A$2:$E$201,3,FALSE)</f>
        <v>BANCOLOMBIA</v>
      </c>
      <c r="AH594" t="str">
        <f>VLOOKUP(B594,'cuentas bancarias'!$A$2:$E$201,4,FALSE)</f>
        <v>AHORROS</v>
      </c>
      <c r="AI594">
        <f>VLOOKUP(B594,'cuentas bancarias'!$A$2:$E$201,5,FALSE)</f>
        <v>82817137055</v>
      </c>
      <c r="AJ594" t="e">
        <f>VLOOKUP(B594,'MATRIZ 2026'!$G$2:$Q$667,25,FALSE)</f>
        <v>#N/A</v>
      </c>
      <c r="AL594" t="e">
        <f>VLOOKUP(AH594,'MATRIZ 2026'!$G$2:$Q$667,3,FALSE)</f>
        <v>#N/A</v>
      </c>
      <c r="AM594" t="e">
        <f>VLOOKUP(AI594,'MATRIZ 2026'!$G$2:$Q$667,3,FALSE)</f>
        <v>#N/A</v>
      </c>
      <c r="AN594" t="e">
        <f>VLOOKUP(AJ594,'MATRIZ 2026'!$G$2:$Q$667,3,FALSE)</f>
        <v>#N/A</v>
      </c>
      <c r="AO594" t="e">
        <f>VLOOKUP(AK594,'MATRIZ 2026'!$G$2:$Q$667,3,FALSE)</f>
        <v>#N/A</v>
      </c>
      <c r="AP594" t="e">
        <f>VLOOKUP(AL594,'MATRIZ 2026'!$G$2:$Q$667,3,FALSE)</f>
        <v>#N/A</v>
      </c>
    </row>
    <row r="595" spans="2:42">
      <c r="B595" s="19" t="s">
        <v>6667</v>
      </c>
      <c r="C595" t="e">
        <v>#REF!</v>
      </c>
      <c r="D595" t="str">
        <f t="shared" si="14"/>
        <v>599-2026</v>
      </c>
      <c r="E595" t="e">
        <f>VLOOKUP(D595,'MATRIZ 2026'!$G$2:$Q$667,14,FALSE)</f>
        <v>#N/A</v>
      </c>
      <c r="F595" t="e">
        <f>VLOOKUP(B595,'MATRIZ 2026'!$G$2:$Q$667,3,FALSE)</f>
        <v>#N/A</v>
      </c>
      <c r="G595" t="e">
        <f>VLOOKUP(B595,'MATRIZ 2026'!$G$2:$Q$667,22,FALSE)</f>
        <v>#N/A</v>
      </c>
      <c r="I595" t="e">
        <f>VLOOKUP(B595,'MATRIZ 2026'!$G$2:$Q$667,84,FALSE)</f>
        <v>#N/A</v>
      </c>
      <c r="J595" t="e">
        <f>VLOOKUP(B595,'MATRIZ 2026'!$G$2:$Q$667,49,FALSE)</f>
        <v>#N/A</v>
      </c>
      <c r="K595" t="e">
        <f>VLOOKUP(B595,'MATRIZ 2026'!$G$2:$Q$667,50,FALSE)</f>
        <v>#N/A</v>
      </c>
      <c r="L595" s="48" t="e">
        <f>VLOOKUP(B595,'MATRIZ 2026'!$G$2:$Q$667,45,FALSE)</f>
        <v>#N/A</v>
      </c>
      <c r="M595" s="48" t="e">
        <f>VLOOKUP(B595,'MATRIZ 2026'!$G$2:$Q$667,46,FALSE)</f>
        <v>#N/A</v>
      </c>
      <c r="N595" t="e">
        <f>VLOOKUP(B595,'MATRIZ 2026'!$G$2:$Q$667,16,FALSE)</f>
        <v>#N/A</v>
      </c>
      <c r="O595" t="e">
        <f>VLOOKUP(B595,'MATRIZ 2026'!$G$2:$Q$667,93,FALSE)</f>
        <v>#N/A</v>
      </c>
      <c r="P595" t="e">
        <f>VLOOKUP(D595,'MATRIZ 2026'!$G$2:$Q$667,31,FALSE)</f>
        <v>#N/A</v>
      </c>
      <c r="Q595" t="e">
        <f>VLOOKUP(M595,'MATRIZ 2026'!$G$2:$Q$667,3,FALSE)</f>
        <v>#N/A</v>
      </c>
      <c r="R595" t="e">
        <f>VLOOKUP(B595,'MATRIZ 2026'!$G$2:$Q$667,32,FALSE)</f>
        <v>#N/A</v>
      </c>
      <c r="S595" t="e">
        <f>VLOOKUP(O595,'MATRIZ 2026'!$G$2:$Q$667,3,FALSE)</f>
        <v>#N/A</v>
      </c>
      <c r="T595" t="e">
        <f>VLOOKUP(B595,'MATRIZ 2026'!$G$2:$Q$667,95,FALSE)</f>
        <v>#N/A</v>
      </c>
      <c r="U595">
        <f>VLOOKUP(B595,Hoja3!A594:B1256,2,FALSE)</f>
        <v>145358</v>
      </c>
      <c r="V595" t="e">
        <f>VLOOKUP(B595,'MATRIZ 2026'!$G$2:$Q$667,40,FALSE)</f>
        <v>#N/A</v>
      </c>
      <c r="W595" t="e">
        <f>VLOOKUP(S595,'MATRIZ 2026'!$G$2:$Q$667,3,FALSE)</f>
        <v>#N/A</v>
      </c>
      <c r="X595" t="e">
        <f>VLOOKUP(T595,'MATRIZ 2026'!$G$2:$Q$667,3,FALSE)</f>
        <v>#N/A</v>
      </c>
      <c r="Y595" t="e">
        <f>VLOOKUP(U595,'MATRIZ 2026'!$G$2:$Q$667,3,FALSE)</f>
        <v>#N/A</v>
      </c>
      <c r="Z595" t="e">
        <f>VLOOKUP(V595,'MATRIZ 2026'!$G$2:$Q$667,3,FALSE)</f>
        <v>#N/A</v>
      </c>
      <c r="AA595" t="e">
        <f>VLOOKUP(W595,'MATRIZ 2026'!$G$2:$Q$667,3,FALSE)</f>
        <v>#N/A</v>
      </c>
      <c r="AB595" t="e">
        <f>VLOOKUP(B595,'MATRIZ 2026'!$G$2:$Q$667,28,FALSE)</f>
        <v>#N/A</v>
      </c>
      <c r="AC595" t="e">
        <f>VLOOKUP(B595,'MATRIZ 2026'!$G$2:$Q$667,27,FALSE)</f>
        <v>#N/A</v>
      </c>
      <c r="AD595" t="e">
        <f>VLOOKUP(B595,'MATRIZ 2026'!$G$2:$Q$667,29,FALSE)</f>
        <v>#N/A</v>
      </c>
      <c r="AE595" t="e">
        <f>VLOOKUP(B595,'MATRIZ 2026'!$G$2:$Q$667,96,FALSE)</f>
        <v>#N/A</v>
      </c>
      <c r="AF595" t="e">
        <f>VLOOKUP(B595,'MATRIZ 2026'!$G$2:$Q$667,30,FALSE)</f>
        <v>#N/A</v>
      </c>
      <c r="AG595" t="str">
        <f>VLOOKUP(B595,'cuentas bancarias'!$A$2:$E$201,3,FALSE)</f>
        <v>BANCOLOMBIA</v>
      </c>
      <c r="AH595" t="str">
        <f>VLOOKUP(B595,'cuentas bancarias'!$A$2:$E$201,4,FALSE)</f>
        <v>AHORROS</v>
      </c>
      <c r="AI595">
        <f>VLOOKUP(B595,'cuentas bancarias'!$A$2:$E$201,5,FALSE)</f>
        <v>60611944724</v>
      </c>
      <c r="AJ595" t="e">
        <f>VLOOKUP(B595,'MATRIZ 2026'!$G$2:$Q$667,25,FALSE)</f>
        <v>#N/A</v>
      </c>
      <c r="AL595" t="e">
        <f>VLOOKUP(AH595,'MATRIZ 2026'!$G$2:$Q$667,3,FALSE)</f>
        <v>#N/A</v>
      </c>
      <c r="AM595" t="e">
        <f>VLOOKUP(AI595,'MATRIZ 2026'!$G$2:$Q$667,3,FALSE)</f>
        <v>#N/A</v>
      </c>
      <c r="AN595" t="e">
        <f>VLOOKUP(AJ595,'MATRIZ 2026'!$G$2:$Q$667,3,FALSE)</f>
        <v>#N/A</v>
      </c>
      <c r="AO595" t="e">
        <f>VLOOKUP(AK595,'MATRIZ 2026'!$G$2:$Q$667,3,FALSE)</f>
        <v>#N/A</v>
      </c>
      <c r="AP595" t="e">
        <f>VLOOKUP(AL595,'MATRIZ 2026'!$G$2:$Q$667,3,FALSE)</f>
        <v>#N/A</v>
      </c>
    </row>
    <row r="596" spans="2:42">
      <c r="B596" s="21" t="s">
        <v>6680</v>
      </c>
      <c r="C596" t="e">
        <v>#REF!</v>
      </c>
      <c r="D596" t="str">
        <f t="shared" si="14"/>
        <v>600-2026</v>
      </c>
      <c r="E596" t="e">
        <f>VLOOKUP(D596,'MATRIZ 2026'!$G$2:$Q$667,14,FALSE)</f>
        <v>#N/A</v>
      </c>
      <c r="F596" t="e">
        <f>VLOOKUP(B596,'MATRIZ 2026'!$G$2:$Q$667,3,FALSE)</f>
        <v>#N/A</v>
      </c>
      <c r="G596" t="e">
        <f>VLOOKUP(B596,'MATRIZ 2026'!$G$2:$Q$667,22,FALSE)</f>
        <v>#N/A</v>
      </c>
      <c r="I596" t="e">
        <f>VLOOKUP(B596,'MATRIZ 2026'!$G$2:$Q$667,84,FALSE)</f>
        <v>#N/A</v>
      </c>
      <c r="J596" t="e">
        <f>VLOOKUP(B596,'MATRIZ 2026'!$G$2:$Q$667,49,FALSE)</f>
        <v>#N/A</v>
      </c>
      <c r="K596" t="e">
        <f>VLOOKUP(B596,'MATRIZ 2026'!$G$2:$Q$667,50,FALSE)</f>
        <v>#N/A</v>
      </c>
      <c r="L596" s="48" t="e">
        <f>VLOOKUP(B596,'MATRIZ 2026'!$G$2:$Q$667,45,FALSE)</f>
        <v>#N/A</v>
      </c>
      <c r="M596" s="48" t="e">
        <f>VLOOKUP(B596,'MATRIZ 2026'!$G$2:$Q$667,46,FALSE)</f>
        <v>#N/A</v>
      </c>
      <c r="N596" t="e">
        <f>VLOOKUP(B596,'MATRIZ 2026'!$G$2:$Q$667,16,FALSE)</f>
        <v>#N/A</v>
      </c>
      <c r="O596" t="e">
        <f>VLOOKUP(B596,'MATRIZ 2026'!$G$2:$Q$667,93,FALSE)</f>
        <v>#N/A</v>
      </c>
      <c r="P596" t="e">
        <f>VLOOKUP(D596,'MATRIZ 2026'!$G$2:$Q$667,31,FALSE)</f>
        <v>#N/A</v>
      </c>
      <c r="Q596" t="e">
        <f>VLOOKUP(M596,'MATRIZ 2026'!$G$2:$Q$667,3,FALSE)</f>
        <v>#N/A</v>
      </c>
      <c r="R596" t="e">
        <f>VLOOKUP(B596,'MATRIZ 2026'!$G$2:$Q$667,32,FALSE)</f>
        <v>#N/A</v>
      </c>
      <c r="S596" t="e">
        <f>VLOOKUP(O596,'MATRIZ 2026'!$G$2:$Q$667,3,FALSE)</f>
        <v>#N/A</v>
      </c>
      <c r="T596" t="e">
        <f>VLOOKUP(B596,'MATRIZ 2026'!$G$2:$Q$667,95,FALSE)</f>
        <v>#N/A</v>
      </c>
      <c r="U596">
        <f>VLOOKUP(B596,Hoja3!A595:B1257,2,FALSE)</f>
        <v>150329</v>
      </c>
      <c r="V596" t="e">
        <f>VLOOKUP(B596,'MATRIZ 2026'!$G$2:$Q$667,40,FALSE)</f>
        <v>#N/A</v>
      </c>
      <c r="W596" t="e">
        <f>VLOOKUP(S596,'MATRIZ 2026'!$G$2:$Q$667,3,FALSE)</f>
        <v>#N/A</v>
      </c>
      <c r="X596" t="e">
        <f>VLOOKUP(T596,'MATRIZ 2026'!$G$2:$Q$667,3,FALSE)</f>
        <v>#N/A</v>
      </c>
      <c r="Y596" t="e">
        <f>VLOOKUP(U596,'MATRIZ 2026'!$G$2:$Q$667,3,FALSE)</f>
        <v>#N/A</v>
      </c>
      <c r="Z596" t="e">
        <f>VLOOKUP(V596,'MATRIZ 2026'!$G$2:$Q$667,3,FALSE)</f>
        <v>#N/A</v>
      </c>
      <c r="AA596" t="e">
        <f>VLOOKUP(W596,'MATRIZ 2026'!$G$2:$Q$667,3,FALSE)</f>
        <v>#N/A</v>
      </c>
      <c r="AB596" t="e">
        <f>VLOOKUP(B596,'MATRIZ 2026'!$G$2:$Q$667,28,FALSE)</f>
        <v>#N/A</v>
      </c>
      <c r="AC596" t="e">
        <f>VLOOKUP(B596,'MATRIZ 2026'!$G$2:$Q$667,27,FALSE)</f>
        <v>#N/A</v>
      </c>
      <c r="AD596" t="e">
        <f>VLOOKUP(B596,'MATRIZ 2026'!$G$2:$Q$667,29,FALSE)</f>
        <v>#N/A</v>
      </c>
      <c r="AE596" t="e">
        <f>VLOOKUP(B596,'MATRIZ 2026'!$G$2:$Q$667,96,FALSE)</f>
        <v>#N/A</v>
      </c>
      <c r="AF596" t="e">
        <f>VLOOKUP(B596,'MATRIZ 2026'!$G$2:$Q$667,30,FALSE)</f>
        <v>#N/A</v>
      </c>
      <c r="AG596" t="str">
        <f>VLOOKUP(B596,'cuentas bancarias'!$A$2:$E$201,3,FALSE)</f>
        <v>NU</v>
      </c>
      <c r="AH596" t="str">
        <f>VLOOKUP(B596,'cuentas bancarias'!$A$2:$E$201,4,FALSE)</f>
        <v>AHORROS</v>
      </c>
      <c r="AI596">
        <f>VLOOKUP(B596,'cuentas bancarias'!$A$2:$E$201,5,FALSE)</f>
        <v>29575397</v>
      </c>
      <c r="AJ596" t="e">
        <f>VLOOKUP(B596,'MATRIZ 2026'!$G$2:$Q$667,25,FALSE)</f>
        <v>#N/A</v>
      </c>
      <c r="AL596" t="e">
        <f>VLOOKUP(AH596,'MATRIZ 2026'!$G$2:$Q$667,3,FALSE)</f>
        <v>#N/A</v>
      </c>
      <c r="AM596" t="e">
        <f>VLOOKUP(AI596,'MATRIZ 2026'!$G$2:$Q$667,3,FALSE)</f>
        <v>#N/A</v>
      </c>
      <c r="AN596" t="e">
        <f>VLOOKUP(AJ596,'MATRIZ 2026'!$G$2:$Q$667,3,FALSE)</f>
        <v>#N/A</v>
      </c>
      <c r="AO596" t="e">
        <f>VLOOKUP(AK596,'MATRIZ 2026'!$G$2:$Q$667,3,FALSE)</f>
        <v>#N/A</v>
      </c>
      <c r="AP596" t="e">
        <f>VLOOKUP(AL596,'MATRIZ 2026'!$G$2:$Q$667,3,FALSE)</f>
        <v>#N/A</v>
      </c>
    </row>
    <row r="597" spans="2:42">
      <c r="B597" s="19" t="s">
        <v>6693</v>
      </c>
      <c r="C597" t="e">
        <v>#REF!</v>
      </c>
      <c r="D597" t="str">
        <f t="shared" si="14"/>
        <v>601-2026</v>
      </c>
      <c r="E597" t="e">
        <f>VLOOKUP(D597,'MATRIZ 2026'!$G$2:$Q$667,14,FALSE)</f>
        <v>#N/A</v>
      </c>
      <c r="F597" t="e">
        <f>VLOOKUP(B597,'MATRIZ 2026'!$G$2:$Q$667,3,FALSE)</f>
        <v>#N/A</v>
      </c>
      <c r="G597" t="e">
        <f>VLOOKUP(B597,'MATRIZ 2026'!$G$2:$Q$667,22,FALSE)</f>
        <v>#N/A</v>
      </c>
      <c r="I597" t="e">
        <f>VLOOKUP(B597,'MATRIZ 2026'!$G$2:$Q$667,84,FALSE)</f>
        <v>#N/A</v>
      </c>
      <c r="J597" t="e">
        <f>VLOOKUP(B597,'MATRIZ 2026'!$G$2:$Q$667,49,FALSE)</f>
        <v>#N/A</v>
      </c>
      <c r="K597" t="e">
        <f>VLOOKUP(B597,'MATRIZ 2026'!$G$2:$Q$667,50,FALSE)</f>
        <v>#N/A</v>
      </c>
      <c r="L597" s="48" t="e">
        <f>VLOOKUP(B597,'MATRIZ 2026'!$G$2:$Q$667,45,FALSE)</f>
        <v>#N/A</v>
      </c>
      <c r="M597" s="48" t="e">
        <f>VLOOKUP(B597,'MATRIZ 2026'!$G$2:$Q$667,46,FALSE)</f>
        <v>#N/A</v>
      </c>
      <c r="N597" t="e">
        <f>VLOOKUP(B597,'MATRIZ 2026'!$G$2:$Q$667,16,FALSE)</f>
        <v>#N/A</v>
      </c>
      <c r="O597" t="e">
        <f>VLOOKUP(B597,'MATRIZ 2026'!$G$2:$Q$667,93,FALSE)</f>
        <v>#N/A</v>
      </c>
      <c r="P597" t="e">
        <f>VLOOKUP(D597,'MATRIZ 2026'!$G$2:$Q$667,31,FALSE)</f>
        <v>#N/A</v>
      </c>
      <c r="Q597" t="e">
        <f>VLOOKUP(M597,'MATRIZ 2026'!$G$2:$Q$667,3,FALSE)</f>
        <v>#N/A</v>
      </c>
      <c r="R597" t="e">
        <f>VLOOKUP(B597,'MATRIZ 2026'!$G$2:$Q$667,32,FALSE)</f>
        <v>#N/A</v>
      </c>
      <c r="S597" t="e">
        <f>VLOOKUP(O597,'MATRIZ 2026'!$G$2:$Q$667,3,FALSE)</f>
        <v>#N/A</v>
      </c>
      <c r="T597" t="e">
        <f>VLOOKUP(B597,'MATRIZ 2026'!$G$2:$Q$667,95,FALSE)</f>
        <v>#N/A</v>
      </c>
      <c r="U597">
        <f>VLOOKUP(B597,Hoja3!A596:B1258,2,FALSE)</f>
        <v>147455</v>
      </c>
      <c r="V597" t="e">
        <f>VLOOKUP(B597,'MATRIZ 2026'!$G$2:$Q$667,40,FALSE)</f>
        <v>#N/A</v>
      </c>
      <c r="W597" t="e">
        <f>VLOOKUP(S597,'MATRIZ 2026'!$G$2:$Q$667,3,FALSE)</f>
        <v>#N/A</v>
      </c>
      <c r="X597" t="e">
        <f>VLOOKUP(T597,'MATRIZ 2026'!$G$2:$Q$667,3,FALSE)</f>
        <v>#N/A</v>
      </c>
      <c r="Y597" t="e">
        <f>VLOOKUP(U597,'MATRIZ 2026'!$G$2:$Q$667,3,FALSE)</f>
        <v>#N/A</v>
      </c>
      <c r="Z597" t="e">
        <f>VLOOKUP(V597,'MATRIZ 2026'!$G$2:$Q$667,3,FALSE)</f>
        <v>#N/A</v>
      </c>
      <c r="AA597" t="e">
        <f>VLOOKUP(W597,'MATRIZ 2026'!$G$2:$Q$667,3,FALSE)</f>
        <v>#N/A</v>
      </c>
      <c r="AB597" t="e">
        <f>VLOOKUP(B597,'MATRIZ 2026'!$G$2:$Q$667,28,FALSE)</f>
        <v>#N/A</v>
      </c>
      <c r="AC597" t="e">
        <f>VLOOKUP(B597,'MATRIZ 2026'!$G$2:$Q$667,27,FALSE)</f>
        <v>#N/A</v>
      </c>
      <c r="AD597" t="e">
        <f>VLOOKUP(B597,'MATRIZ 2026'!$G$2:$Q$667,29,FALSE)</f>
        <v>#N/A</v>
      </c>
      <c r="AE597" t="e">
        <f>VLOOKUP(B597,'MATRIZ 2026'!$G$2:$Q$667,96,FALSE)</f>
        <v>#N/A</v>
      </c>
      <c r="AF597" t="e">
        <f>VLOOKUP(B597,'MATRIZ 2026'!$G$2:$Q$667,30,FALSE)</f>
        <v>#N/A</v>
      </c>
      <c r="AG597" t="str">
        <f>VLOOKUP(B597,'cuentas bancarias'!$A$2:$E$201,3,FALSE)</f>
        <v>CAJA SOCIAL</v>
      </c>
      <c r="AH597" t="str">
        <f>VLOOKUP(B597,'cuentas bancarias'!$A$2:$E$201,4,FALSE)</f>
        <v>AHORROS</v>
      </c>
      <c r="AI597">
        <f>VLOOKUP(B597,'cuentas bancarias'!$A$2:$E$201,5,FALSE)</f>
        <v>24094265264</v>
      </c>
      <c r="AJ597" t="e">
        <f>VLOOKUP(B597,'MATRIZ 2026'!$G$2:$Q$667,25,FALSE)</f>
        <v>#N/A</v>
      </c>
      <c r="AL597" t="e">
        <f>VLOOKUP(AH597,'MATRIZ 2026'!$G$2:$Q$667,3,FALSE)</f>
        <v>#N/A</v>
      </c>
      <c r="AM597" t="e">
        <f>VLOOKUP(AI597,'MATRIZ 2026'!$G$2:$Q$667,3,FALSE)</f>
        <v>#N/A</v>
      </c>
      <c r="AN597" t="e">
        <f>VLOOKUP(AJ597,'MATRIZ 2026'!$G$2:$Q$667,3,FALSE)</f>
        <v>#N/A</v>
      </c>
      <c r="AO597" t="e">
        <f>VLOOKUP(AK597,'MATRIZ 2026'!$G$2:$Q$667,3,FALSE)</f>
        <v>#N/A</v>
      </c>
      <c r="AP597" t="e">
        <f>VLOOKUP(AL597,'MATRIZ 2026'!$G$2:$Q$667,3,FALSE)</f>
        <v>#N/A</v>
      </c>
    </row>
    <row r="598" spans="2:42">
      <c r="B598" s="21" t="s">
        <v>6702</v>
      </c>
      <c r="C598" t="e">
        <v>#REF!</v>
      </c>
      <c r="D598" t="str">
        <f t="shared" si="14"/>
        <v>602-2026</v>
      </c>
      <c r="E598" t="e">
        <f>VLOOKUP(D598,'MATRIZ 2026'!$G$2:$Q$667,14,FALSE)</f>
        <v>#N/A</v>
      </c>
      <c r="F598" t="e">
        <f>VLOOKUP(B598,'MATRIZ 2026'!$G$2:$Q$667,3,FALSE)</f>
        <v>#N/A</v>
      </c>
      <c r="G598" t="e">
        <f>VLOOKUP(B598,'MATRIZ 2026'!$G$2:$Q$667,22,FALSE)</f>
        <v>#N/A</v>
      </c>
      <c r="I598" t="e">
        <f>VLOOKUP(B598,'MATRIZ 2026'!$G$2:$Q$667,84,FALSE)</f>
        <v>#N/A</v>
      </c>
      <c r="J598" t="e">
        <f>VLOOKUP(B598,'MATRIZ 2026'!$G$2:$Q$667,49,FALSE)</f>
        <v>#N/A</v>
      </c>
      <c r="K598" t="e">
        <f>VLOOKUP(B598,'MATRIZ 2026'!$G$2:$Q$667,50,FALSE)</f>
        <v>#N/A</v>
      </c>
      <c r="L598" s="48" t="e">
        <f>VLOOKUP(B598,'MATRIZ 2026'!$G$2:$Q$667,45,FALSE)</f>
        <v>#N/A</v>
      </c>
      <c r="M598" s="48" t="e">
        <f>VLOOKUP(B598,'MATRIZ 2026'!$G$2:$Q$667,46,FALSE)</f>
        <v>#N/A</v>
      </c>
      <c r="N598" t="e">
        <f>VLOOKUP(B598,'MATRIZ 2026'!$G$2:$Q$667,16,FALSE)</f>
        <v>#N/A</v>
      </c>
      <c r="O598" t="e">
        <f>VLOOKUP(B598,'MATRIZ 2026'!$G$2:$Q$667,93,FALSE)</f>
        <v>#N/A</v>
      </c>
      <c r="P598" t="e">
        <f>VLOOKUP(D598,'MATRIZ 2026'!$G$2:$Q$667,31,FALSE)</f>
        <v>#N/A</v>
      </c>
      <c r="Q598" t="e">
        <f>VLOOKUP(M598,'MATRIZ 2026'!$G$2:$Q$667,3,FALSE)</f>
        <v>#N/A</v>
      </c>
      <c r="R598" t="e">
        <f>VLOOKUP(B598,'MATRIZ 2026'!$G$2:$Q$667,32,FALSE)</f>
        <v>#N/A</v>
      </c>
      <c r="S598" t="e">
        <f>VLOOKUP(O598,'MATRIZ 2026'!$G$2:$Q$667,3,FALSE)</f>
        <v>#N/A</v>
      </c>
      <c r="T598" t="e">
        <f>VLOOKUP(B598,'MATRIZ 2026'!$G$2:$Q$667,95,FALSE)</f>
        <v>#N/A</v>
      </c>
      <c r="U598">
        <f>VLOOKUP(B598,Hoja3!A597:B1259,2,FALSE)</f>
        <v>146496</v>
      </c>
      <c r="V598" t="e">
        <f>VLOOKUP(B598,'MATRIZ 2026'!$G$2:$Q$667,40,FALSE)</f>
        <v>#N/A</v>
      </c>
      <c r="W598" t="e">
        <f>VLOOKUP(S598,'MATRIZ 2026'!$G$2:$Q$667,3,FALSE)</f>
        <v>#N/A</v>
      </c>
      <c r="X598" t="e">
        <f>VLOOKUP(T598,'MATRIZ 2026'!$G$2:$Q$667,3,FALSE)</f>
        <v>#N/A</v>
      </c>
      <c r="Y598" t="e">
        <f>VLOOKUP(U598,'MATRIZ 2026'!$G$2:$Q$667,3,FALSE)</f>
        <v>#N/A</v>
      </c>
      <c r="Z598" t="e">
        <f>VLOOKUP(V598,'MATRIZ 2026'!$G$2:$Q$667,3,FALSE)</f>
        <v>#N/A</v>
      </c>
      <c r="AA598" t="e">
        <f>VLOOKUP(W598,'MATRIZ 2026'!$G$2:$Q$667,3,FALSE)</f>
        <v>#N/A</v>
      </c>
      <c r="AB598" t="e">
        <f>VLOOKUP(B598,'MATRIZ 2026'!$G$2:$Q$667,28,FALSE)</f>
        <v>#N/A</v>
      </c>
      <c r="AC598" t="e">
        <f>VLOOKUP(B598,'MATRIZ 2026'!$G$2:$Q$667,27,FALSE)</f>
        <v>#N/A</v>
      </c>
      <c r="AD598" t="e">
        <f>VLOOKUP(B598,'MATRIZ 2026'!$G$2:$Q$667,29,FALSE)</f>
        <v>#N/A</v>
      </c>
      <c r="AE598" t="e">
        <f>VLOOKUP(B598,'MATRIZ 2026'!$G$2:$Q$667,96,FALSE)</f>
        <v>#N/A</v>
      </c>
      <c r="AF598" t="e">
        <f>VLOOKUP(B598,'MATRIZ 2026'!$G$2:$Q$667,30,FALSE)</f>
        <v>#N/A</v>
      </c>
      <c r="AG598" t="str">
        <f>VLOOKUP(B598,'cuentas bancarias'!$A$2:$E$201,3,FALSE)</f>
        <v>BOGOTÁ</v>
      </c>
      <c r="AH598" t="str">
        <f>VLOOKUP(B598,'cuentas bancarias'!$A$2:$E$201,4,FALSE)</f>
        <v>AHORROS</v>
      </c>
      <c r="AI598">
        <f>VLOOKUP(B598,'cuentas bancarias'!$A$2:$E$201,5,FALSE)</f>
        <v>542183702</v>
      </c>
      <c r="AJ598" t="e">
        <f>VLOOKUP(B598,'MATRIZ 2026'!$G$2:$Q$667,25,FALSE)</f>
        <v>#N/A</v>
      </c>
      <c r="AL598" t="e">
        <f>VLOOKUP(AH598,'MATRIZ 2026'!$G$2:$Q$667,3,FALSE)</f>
        <v>#N/A</v>
      </c>
      <c r="AM598" t="e">
        <f>VLOOKUP(AI598,'MATRIZ 2026'!$G$2:$Q$667,3,FALSE)</f>
        <v>#N/A</v>
      </c>
      <c r="AN598" t="e">
        <f>VLOOKUP(AJ598,'MATRIZ 2026'!$G$2:$Q$667,3,FALSE)</f>
        <v>#N/A</v>
      </c>
      <c r="AO598" t="e">
        <f>VLOOKUP(AK598,'MATRIZ 2026'!$G$2:$Q$667,3,FALSE)</f>
        <v>#N/A</v>
      </c>
      <c r="AP598" t="e">
        <f>VLOOKUP(AL598,'MATRIZ 2026'!$G$2:$Q$667,3,FALSE)</f>
        <v>#N/A</v>
      </c>
    </row>
    <row r="599" spans="2:42">
      <c r="B599" s="19" t="s">
        <v>6714</v>
      </c>
      <c r="C599" t="e">
        <v>#REF!</v>
      </c>
      <c r="D599" t="str">
        <f t="shared" si="14"/>
        <v>603-2026</v>
      </c>
      <c r="E599" t="e">
        <f>VLOOKUP(D599,'MATRIZ 2026'!$G$2:$Q$667,14,FALSE)</f>
        <v>#N/A</v>
      </c>
      <c r="F599" t="e">
        <f>VLOOKUP(B599,'MATRIZ 2026'!$G$2:$Q$667,3,FALSE)</f>
        <v>#N/A</v>
      </c>
      <c r="G599" t="e">
        <f>VLOOKUP(B599,'MATRIZ 2026'!$G$2:$Q$667,22,FALSE)</f>
        <v>#N/A</v>
      </c>
      <c r="I599" t="e">
        <f>VLOOKUP(B599,'MATRIZ 2026'!$G$2:$Q$667,84,FALSE)</f>
        <v>#N/A</v>
      </c>
      <c r="J599" t="e">
        <f>VLOOKUP(B599,'MATRIZ 2026'!$G$2:$Q$667,49,FALSE)</f>
        <v>#N/A</v>
      </c>
      <c r="K599" t="e">
        <f>VLOOKUP(B599,'MATRIZ 2026'!$G$2:$Q$667,50,FALSE)</f>
        <v>#N/A</v>
      </c>
      <c r="L599" s="48" t="e">
        <f>VLOOKUP(B599,'MATRIZ 2026'!$G$2:$Q$667,45,FALSE)</f>
        <v>#N/A</v>
      </c>
      <c r="M599" s="48" t="e">
        <f>VLOOKUP(B599,'MATRIZ 2026'!$G$2:$Q$667,46,FALSE)</f>
        <v>#N/A</v>
      </c>
      <c r="N599" t="e">
        <f>VLOOKUP(B599,'MATRIZ 2026'!$G$2:$Q$667,16,FALSE)</f>
        <v>#N/A</v>
      </c>
      <c r="O599" t="e">
        <f>VLOOKUP(B599,'MATRIZ 2026'!$G$2:$Q$667,93,FALSE)</f>
        <v>#N/A</v>
      </c>
      <c r="P599" t="e">
        <f>VLOOKUP(D599,'MATRIZ 2026'!$G$2:$Q$667,31,FALSE)</f>
        <v>#N/A</v>
      </c>
      <c r="Q599" t="e">
        <f>VLOOKUP(M599,'MATRIZ 2026'!$G$2:$Q$667,3,FALSE)</f>
        <v>#N/A</v>
      </c>
      <c r="R599" t="e">
        <f>VLOOKUP(B599,'MATRIZ 2026'!$G$2:$Q$667,32,FALSE)</f>
        <v>#N/A</v>
      </c>
      <c r="S599" t="e">
        <f>VLOOKUP(O599,'MATRIZ 2026'!$G$2:$Q$667,3,FALSE)</f>
        <v>#N/A</v>
      </c>
      <c r="T599" t="e">
        <f>VLOOKUP(B599,'MATRIZ 2026'!$G$2:$Q$667,95,FALSE)</f>
        <v>#N/A</v>
      </c>
      <c r="U599">
        <f>VLOOKUP(B599,Hoja3!A598:B1260,2,FALSE)</f>
        <v>146521</v>
      </c>
      <c r="V599" t="e">
        <f>VLOOKUP(B599,'MATRIZ 2026'!$G$2:$Q$667,40,FALSE)</f>
        <v>#N/A</v>
      </c>
      <c r="W599" t="e">
        <f>VLOOKUP(S599,'MATRIZ 2026'!$G$2:$Q$667,3,FALSE)</f>
        <v>#N/A</v>
      </c>
      <c r="X599" t="e">
        <f>VLOOKUP(T599,'MATRIZ 2026'!$G$2:$Q$667,3,FALSE)</f>
        <v>#N/A</v>
      </c>
      <c r="Y599" t="e">
        <f>VLOOKUP(U599,'MATRIZ 2026'!$G$2:$Q$667,3,FALSE)</f>
        <v>#N/A</v>
      </c>
      <c r="Z599" t="e">
        <f>VLOOKUP(V599,'MATRIZ 2026'!$G$2:$Q$667,3,FALSE)</f>
        <v>#N/A</v>
      </c>
      <c r="AA599" t="e">
        <f>VLOOKUP(W599,'MATRIZ 2026'!$G$2:$Q$667,3,FALSE)</f>
        <v>#N/A</v>
      </c>
      <c r="AB599" t="e">
        <f>VLOOKUP(B599,'MATRIZ 2026'!$G$2:$Q$667,28,FALSE)</f>
        <v>#N/A</v>
      </c>
      <c r="AC599" t="e">
        <f>VLOOKUP(B599,'MATRIZ 2026'!$G$2:$Q$667,27,FALSE)</f>
        <v>#N/A</v>
      </c>
      <c r="AD599" t="e">
        <f>VLOOKUP(B599,'MATRIZ 2026'!$G$2:$Q$667,29,FALSE)</f>
        <v>#N/A</v>
      </c>
      <c r="AE599" t="e">
        <f>VLOOKUP(B599,'MATRIZ 2026'!$G$2:$Q$667,96,FALSE)</f>
        <v>#N/A</v>
      </c>
      <c r="AF599" t="e">
        <f>VLOOKUP(B599,'MATRIZ 2026'!$G$2:$Q$667,30,FALSE)</f>
        <v>#N/A</v>
      </c>
      <c r="AG599" t="str">
        <f>VLOOKUP(B599,'cuentas bancarias'!$A$2:$E$201,3,FALSE)</f>
        <v>CAJA SOCIAL</v>
      </c>
      <c r="AH599" t="str">
        <f>VLOOKUP(B599,'cuentas bancarias'!$A$2:$E$201,4,FALSE)</f>
        <v>AHORROS</v>
      </c>
      <c r="AI599">
        <f>VLOOKUP(B599,'cuentas bancarias'!$A$2:$E$201,5,FALSE)</f>
        <v>24143442134</v>
      </c>
      <c r="AJ599" t="e">
        <f>VLOOKUP(B599,'MATRIZ 2026'!$G$2:$Q$667,25,FALSE)</f>
        <v>#N/A</v>
      </c>
      <c r="AL599" t="e">
        <f>VLOOKUP(AH599,'MATRIZ 2026'!$G$2:$Q$667,3,FALSE)</f>
        <v>#N/A</v>
      </c>
      <c r="AM599" t="e">
        <f>VLOOKUP(AI599,'MATRIZ 2026'!$G$2:$Q$667,3,FALSE)</f>
        <v>#N/A</v>
      </c>
      <c r="AN599" t="e">
        <f>VLOOKUP(AJ599,'MATRIZ 2026'!$G$2:$Q$667,3,FALSE)</f>
        <v>#N/A</v>
      </c>
      <c r="AO599" t="e">
        <f>VLOOKUP(AK599,'MATRIZ 2026'!$G$2:$Q$667,3,FALSE)</f>
        <v>#N/A</v>
      </c>
      <c r="AP599" t="e">
        <f>VLOOKUP(AL599,'MATRIZ 2026'!$G$2:$Q$667,3,FALSE)</f>
        <v>#N/A</v>
      </c>
    </row>
    <row r="600" spans="2:42">
      <c r="B600" s="21" t="s">
        <v>6725</v>
      </c>
      <c r="C600" t="e">
        <v>#REF!</v>
      </c>
      <c r="D600" t="str">
        <f t="shared" si="14"/>
        <v>604-2026</v>
      </c>
      <c r="E600" t="e">
        <f>VLOOKUP(D600,'MATRIZ 2026'!$G$2:$Q$667,14,FALSE)</f>
        <v>#N/A</v>
      </c>
      <c r="F600" t="e">
        <f>VLOOKUP(B600,'MATRIZ 2026'!$G$2:$Q$667,3,FALSE)</f>
        <v>#N/A</v>
      </c>
      <c r="G600" t="e">
        <f>VLOOKUP(B600,'MATRIZ 2026'!$G$2:$Q$667,22,FALSE)</f>
        <v>#N/A</v>
      </c>
      <c r="I600" t="e">
        <f>VLOOKUP(B600,'MATRIZ 2026'!$G$2:$Q$667,84,FALSE)</f>
        <v>#N/A</v>
      </c>
      <c r="J600" t="e">
        <f>VLOOKUP(B600,'MATRIZ 2026'!$G$2:$Q$667,49,FALSE)</f>
        <v>#N/A</v>
      </c>
      <c r="K600" t="e">
        <f>VLOOKUP(B600,'MATRIZ 2026'!$G$2:$Q$667,50,FALSE)</f>
        <v>#N/A</v>
      </c>
      <c r="L600" s="48" t="e">
        <f>VLOOKUP(B600,'MATRIZ 2026'!$G$2:$Q$667,45,FALSE)</f>
        <v>#N/A</v>
      </c>
      <c r="M600" s="48" t="e">
        <f>VLOOKUP(B600,'MATRIZ 2026'!$G$2:$Q$667,46,FALSE)</f>
        <v>#N/A</v>
      </c>
      <c r="N600" t="e">
        <f>VLOOKUP(B600,'MATRIZ 2026'!$G$2:$Q$667,16,FALSE)</f>
        <v>#N/A</v>
      </c>
      <c r="O600" t="e">
        <f>VLOOKUP(B600,'MATRIZ 2026'!$G$2:$Q$667,93,FALSE)</f>
        <v>#N/A</v>
      </c>
      <c r="P600" t="e">
        <f>VLOOKUP(D600,'MATRIZ 2026'!$G$2:$Q$667,31,FALSE)</f>
        <v>#N/A</v>
      </c>
      <c r="Q600" t="e">
        <f>VLOOKUP(M600,'MATRIZ 2026'!$G$2:$Q$667,3,FALSE)</f>
        <v>#N/A</v>
      </c>
      <c r="R600" t="e">
        <f>VLOOKUP(B600,'MATRIZ 2026'!$G$2:$Q$667,32,FALSE)</f>
        <v>#N/A</v>
      </c>
      <c r="S600" t="e">
        <f>VLOOKUP(O600,'MATRIZ 2026'!$G$2:$Q$667,3,FALSE)</f>
        <v>#N/A</v>
      </c>
      <c r="T600" t="e">
        <f>VLOOKUP(B600,'MATRIZ 2026'!$G$2:$Q$667,95,FALSE)</f>
        <v>#N/A</v>
      </c>
      <c r="U600">
        <f>VLOOKUP(B600,Hoja3!A599:B1261,2,FALSE)</f>
        <v>146466</v>
      </c>
      <c r="V600" t="e">
        <f>VLOOKUP(B600,'MATRIZ 2026'!$G$2:$Q$667,40,FALSE)</f>
        <v>#N/A</v>
      </c>
      <c r="W600" t="e">
        <f>VLOOKUP(S600,'MATRIZ 2026'!$G$2:$Q$667,3,FALSE)</f>
        <v>#N/A</v>
      </c>
      <c r="X600" t="e">
        <f>VLOOKUP(T600,'MATRIZ 2026'!$G$2:$Q$667,3,FALSE)</f>
        <v>#N/A</v>
      </c>
      <c r="Y600" t="e">
        <f>VLOOKUP(U600,'MATRIZ 2026'!$G$2:$Q$667,3,FALSE)</f>
        <v>#N/A</v>
      </c>
      <c r="Z600" t="e">
        <f>VLOOKUP(V600,'MATRIZ 2026'!$G$2:$Q$667,3,FALSE)</f>
        <v>#N/A</v>
      </c>
      <c r="AA600" t="e">
        <f>VLOOKUP(W600,'MATRIZ 2026'!$G$2:$Q$667,3,FALSE)</f>
        <v>#N/A</v>
      </c>
      <c r="AB600" t="e">
        <f>VLOOKUP(B600,'MATRIZ 2026'!$G$2:$Q$667,28,FALSE)</f>
        <v>#N/A</v>
      </c>
      <c r="AC600" t="e">
        <f>VLOOKUP(B600,'MATRIZ 2026'!$G$2:$Q$667,27,FALSE)</f>
        <v>#N/A</v>
      </c>
      <c r="AD600" t="e">
        <f>VLOOKUP(B600,'MATRIZ 2026'!$G$2:$Q$667,29,FALSE)</f>
        <v>#N/A</v>
      </c>
      <c r="AE600" t="e">
        <f>VLOOKUP(B600,'MATRIZ 2026'!$G$2:$Q$667,96,FALSE)</f>
        <v>#N/A</v>
      </c>
      <c r="AF600" t="e">
        <f>VLOOKUP(B600,'MATRIZ 2026'!$G$2:$Q$667,30,FALSE)</f>
        <v>#N/A</v>
      </c>
      <c r="AG600" t="str">
        <f>VLOOKUP(B600,'cuentas bancarias'!$A$2:$E$201,3,FALSE)</f>
        <v>DAVIVIENDA</v>
      </c>
      <c r="AH600" t="str">
        <f>VLOOKUP(B600,'cuentas bancarias'!$A$2:$E$201,4,FALSE)</f>
        <v>AHORROS</v>
      </c>
      <c r="AI600">
        <f>VLOOKUP(B600,'cuentas bancarias'!$A$2:$E$201,5,FALSE)</f>
        <v>466700013231</v>
      </c>
      <c r="AJ600" t="e">
        <f>VLOOKUP(B600,'MATRIZ 2026'!$G$2:$Q$667,25,FALSE)</f>
        <v>#N/A</v>
      </c>
      <c r="AL600" t="e">
        <f>VLOOKUP(AH600,'MATRIZ 2026'!$G$2:$Q$667,3,FALSE)</f>
        <v>#N/A</v>
      </c>
      <c r="AM600" t="e">
        <f>VLOOKUP(AI600,'MATRIZ 2026'!$G$2:$Q$667,3,FALSE)</f>
        <v>#N/A</v>
      </c>
      <c r="AN600" t="e">
        <f>VLOOKUP(AJ600,'MATRIZ 2026'!$G$2:$Q$667,3,FALSE)</f>
        <v>#N/A</v>
      </c>
      <c r="AO600" t="e">
        <f>VLOOKUP(AK600,'MATRIZ 2026'!$G$2:$Q$667,3,FALSE)</f>
        <v>#N/A</v>
      </c>
      <c r="AP600" t="e">
        <f>VLOOKUP(AL600,'MATRIZ 2026'!$G$2:$Q$667,3,FALSE)</f>
        <v>#N/A</v>
      </c>
    </row>
    <row r="601" spans="2:42">
      <c r="B601" s="19" t="s">
        <v>6737</v>
      </c>
      <c r="C601" t="e">
        <v>#REF!</v>
      </c>
      <c r="D601" t="str">
        <f t="shared" si="14"/>
        <v>605-2026</v>
      </c>
      <c r="E601" t="e">
        <f>VLOOKUP(D601,'MATRIZ 2026'!$G$2:$Q$667,14,FALSE)</f>
        <v>#N/A</v>
      </c>
      <c r="F601" t="e">
        <f>VLOOKUP(B601,'MATRIZ 2026'!$G$2:$Q$667,3,FALSE)</f>
        <v>#N/A</v>
      </c>
      <c r="G601" t="e">
        <f>VLOOKUP(B601,'MATRIZ 2026'!$G$2:$Q$667,22,FALSE)</f>
        <v>#N/A</v>
      </c>
      <c r="I601" t="e">
        <f>VLOOKUP(B601,'MATRIZ 2026'!$G$2:$Q$667,84,FALSE)</f>
        <v>#N/A</v>
      </c>
      <c r="J601" t="e">
        <f>VLOOKUP(B601,'MATRIZ 2026'!$G$2:$Q$667,49,FALSE)</f>
        <v>#N/A</v>
      </c>
      <c r="K601" t="e">
        <f>VLOOKUP(B601,'MATRIZ 2026'!$G$2:$Q$667,50,FALSE)</f>
        <v>#N/A</v>
      </c>
      <c r="L601" s="48" t="e">
        <f>VLOOKUP(B601,'MATRIZ 2026'!$G$2:$Q$667,45,FALSE)</f>
        <v>#N/A</v>
      </c>
      <c r="M601" s="48" t="e">
        <f>VLOOKUP(B601,'MATRIZ 2026'!$G$2:$Q$667,46,FALSE)</f>
        <v>#N/A</v>
      </c>
      <c r="N601" t="e">
        <f>VLOOKUP(B601,'MATRIZ 2026'!$G$2:$Q$667,16,FALSE)</f>
        <v>#N/A</v>
      </c>
      <c r="O601" t="e">
        <f>VLOOKUP(B601,'MATRIZ 2026'!$G$2:$Q$667,93,FALSE)</f>
        <v>#N/A</v>
      </c>
      <c r="P601" t="e">
        <f>VLOOKUP(D601,'MATRIZ 2026'!$G$2:$Q$667,31,FALSE)</f>
        <v>#N/A</v>
      </c>
      <c r="Q601" t="e">
        <f>VLOOKUP(M601,'MATRIZ 2026'!$G$2:$Q$667,3,FALSE)</f>
        <v>#N/A</v>
      </c>
      <c r="R601" t="e">
        <f>VLOOKUP(B601,'MATRIZ 2026'!$G$2:$Q$667,32,FALSE)</f>
        <v>#N/A</v>
      </c>
      <c r="S601" t="e">
        <f>VLOOKUP(O601,'MATRIZ 2026'!$G$2:$Q$667,3,FALSE)</f>
        <v>#N/A</v>
      </c>
      <c r="T601" t="e">
        <f>VLOOKUP(B601,'MATRIZ 2026'!$G$2:$Q$667,95,FALSE)</f>
        <v>#N/A</v>
      </c>
      <c r="U601">
        <f>VLOOKUP(B601,Hoja3!A600:B1262,2,FALSE)</f>
        <v>145533</v>
      </c>
      <c r="V601" t="e">
        <f>VLOOKUP(B601,'MATRIZ 2026'!$G$2:$Q$667,40,FALSE)</f>
        <v>#N/A</v>
      </c>
      <c r="W601" t="e">
        <f>VLOOKUP(S601,'MATRIZ 2026'!$G$2:$Q$667,3,FALSE)</f>
        <v>#N/A</v>
      </c>
      <c r="X601" t="e">
        <f>VLOOKUP(T601,'MATRIZ 2026'!$G$2:$Q$667,3,FALSE)</f>
        <v>#N/A</v>
      </c>
      <c r="Y601" t="e">
        <f>VLOOKUP(U601,'MATRIZ 2026'!$G$2:$Q$667,3,FALSE)</f>
        <v>#N/A</v>
      </c>
      <c r="Z601" t="e">
        <f>VLOOKUP(V601,'MATRIZ 2026'!$G$2:$Q$667,3,FALSE)</f>
        <v>#N/A</v>
      </c>
      <c r="AA601" t="e">
        <f>VLOOKUP(W601,'MATRIZ 2026'!$G$2:$Q$667,3,FALSE)</f>
        <v>#N/A</v>
      </c>
      <c r="AB601" t="e">
        <f>VLOOKUP(B601,'MATRIZ 2026'!$G$2:$Q$667,28,FALSE)</f>
        <v>#N/A</v>
      </c>
      <c r="AC601" t="e">
        <f>VLOOKUP(B601,'MATRIZ 2026'!$G$2:$Q$667,27,FALSE)</f>
        <v>#N/A</v>
      </c>
      <c r="AD601" t="e">
        <f>VLOOKUP(B601,'MATRIZ 2026'!$G$2:$Q$667,29,FALSE)</f>
        <v>#N/A</v>
      </c>
      <c r="AE601" t="e">
        <f>VLOOKUP(B601,'MATRIZ 2026'!$G$2:$Q$667,96,FALSE)</f>
        <v>#N/A</v>
      </c>
      <c r="AF601" t="e">
        <f>VLOOKUP(B601,'MATRIZ 2026'!$G$2:$Q$667,30,FALSE)</f>
        <v>#N/A</v>
      </c>
      <c r="AG601" t="str">
        <f>VLOOKUP(B601,'cuentas bancarias'!$A$2:$E$201,3,FALSE)</f>
        <v>DAVIVIENDA</v>
      </c>
      <c r="AH601" t="str">
        <f>VLOOKUP(B601,'cuentas bancarias'!$A$2:$E$201,4,FALSE)</f>
        <v>AHORROS</v>
      </c>
      <c r="AI601">
        <f>VLOOKUP(B601,'cuentas bancarias'!$A$2:$E$201,5,FALSE)</f>
        <v>482500001177</v>
      </c>
      <c r="AJ601" t="e">
        <f>VLOOKUP(B601,'MATRIZ 2026'!$G$2:$Q$667,25,FALSE)</f>
        <v>#N/A</v>
      </c>
      <c r="AL601" t="e">
        <f>VLOOKUP(AH601,'MATRIZ 2026'!$G$2:$Q$667,3,FALSE)</f>
        <v>#N/A</v>
      </c>
      <c r="AM601" t="e">
        <f>VLOOKUP(AI601,'MATRIZ 2026'!$G$2:$Q$667,3,FALSE)</f>
        <v>#N/A</v>
      </c>
      <c r="AN601" t="e">
        <f>VLOOKUP(AJ601,'MATRIZ 2026'!$G$2:$Q$667,3,FALSE)</f>
        <v>#N/A</v>
      </c>
      <c r="AO601" t="e">
        <f>VLOOKUP(AK601,'MATRIZ 2026'!$G$2:$Q$667,3,FALSE)</f>
        <v>#N/A</v>
      </c>
      <c r="AP601" t="e">
        <f>VLOOKUP(AL601,'MATRIZ 2026'!$G$2:$Q$667,3,FALSE)</f>
        <v>#N/A</v>
      </c>
    </row>
    <row r="602" spans="2:42">
      <c r="B602" s="21" t="s">
        <v>6750</v>
      </c>
      <c r="C602" t="e">
        <v>#REF!</v>
      </c>
      <c r="D602" t="str">
        <f t="shared" si="14"/>
        <v>606-2026</v>
      </c>
      <c r="E602" t="e">
        <f>VLOOKUP(D602,'MATRIZ 2026'!$G$2:$Q$667,14,FALSE)</f>
        <v>#N/A</v>
      </c>
      <c r="F602" t="e">
        <f>VLOOKUP(B602,'MATRIZ 2026'!$G$2:$Q$667,3,FALSE)</f>
        <v>#N/A</v>
      </c>
      <c r="G602" t="e">
        <f>VLOOKUP(B602,'MATRIZ 2026'!$G$2:$Q$667,22,FALSE)</f>
        <v>#N/A</v>
      </c>
      <c r="I602" t="e">
        <f>VLOOKUP(B602,'MATRIZ 2026'!$G$2:$Q$667,84,FALSE)</f>
        <v>#N/A</v>
      </c>
      <c r="J602" t="e">
        <f>VLOOKUP(B602,'MATRIZ 2026'!$G$2:$Q$667,49,FALSE)</f>
        <v>#N/A</v>
      </c>
      <c r="K602" t="e">
        <f>VLOOKUP(B602,'MATRIZ 2026'!$G$2:$Q$667,50,FALSE)</f>
        <v>#N/A</v>
      </c>
      <c r="L602" s="48" t="e">
        <f>VLOOKUP(B602,'MATRIZ 2026'!$G$2:$Q$667,45,FALSE)</f>
        <v>#N/A</v>
      </c>
      <c r="M602" s="48" t="e">
        <f>VLOOKUP(B602,'MATRIZ 2026'!$G$2:$Q$667,46,FALSE)</f>
        <v>#N/A</v>
      </c>
      <c r="N602" t="e">
        <f>VLOOKUP(B602,'MATRIZ 2026'!$G$2:$Q$667,16,FALSE)</f>
        <v>#N/A</v>
      </c>
      <c r="O602" t="e">
        <f>VLOOKUP(B602,'MATRIZ 2026'!$G$2:$Q$667,93,FALSE)</f>
        <v>#N/A</v>
      </c>
      <c r="P602" t="e">
        <f>VLOOKUP(D602,'MATRIZ 2026'!$G$2:$Q$667,31,FALSE)</f>
        <v>#N/A</v>
      </c>
      <c r="Q602" t="e">
        <f>VLOOKUP(M602,'MATRIZ 2026'!$G$2:$Q$667,3,FALSE)</f>
        <v>#N/A</v>
      </c>
      <c r="R602" t="e">
        <f>VLOOKUP(B602,'MATRIZ 2026'!$G$2:$Q$667,32,FALSE)</f>
        <v>#N/A</v>
      </c>
      <c r="S602" t="e">
        <f>VLOOKUP(O602,'MATRIZ 2026'!$G$2:$Q$667,3,FALSE)</f>
        <v>#N/A</v>
      </c>
      <c r="T602" t="e">
        <f>VLOOKUP(B602,'MATRIZ 2026'!$G$2:$Q$667,95,FALSE)</f>
        <v>#N/A</v>
      </c>
      <c r="U602">
        <f>VLOOKUP(B602,Hoja3!A601:B1263,2,FALSE)</f>
        <v>147182</v>
      </c>
      <c r="V602" t="e">
        <f>VLOOKUP(B602,'MATRIZ 2026'!$G$2:$Q$667,40,FALSE)</f>
        <v>#N/A</v>
      </c>
      <c r="W602" t="e">
        <f>VLOOKUP(S602,'MATRIZ 2026'!$G$2:$Q$667,3,FALSE)</f>
        <v>#N/A</v>
      </c>
      <c r="X602" t="e">
        <f>VLOOKUP(T602,'MATRIZ 2026'!$G$2:$Q$667,3,FALSE)</f>
        <v>#N/A</v>
      </c>
      <c r="Y602" t="e">
        <f>VLOOKUP(U602,'MATRIZ 2026'!$G$2:$Q$667,3,FALSE)</f>
        <v>#N/A</v>
      </c>
      <c r="Z602" t="e">
        <f>VLOOKUP(V602,'MATRIZ 2026'!$G$2:$Q$667,3,FALSE)</f>
        <v>#N/A</v>
      </c>
      <c r="AA602" t="e">
        <f>VLOOKUP(W602,'MATRIZ 2026'!$G$2:$Q$667,3,FALSE)</f>
        <v>#N/A</v>
      </c>
      <c r="AB602" t="e">
        <f>VLOOKUP(B602,'MATRIZ 2026'!$G$2:$Q$667,28,FALSE)</f>
        <v>#N/A</v>
      </c>
      <c r="AC602" t="e">
        <f>VLOOKUP(B602,'MATRIZ 2026'!$G$2:$Q$667,27,FALSE)</f>
        <v>#N/A</v>
      </c>
      <c r="AD602" t="e">
        <f>VLOOKUP(B602,'MATRIZ 2026'!$G$2:$Q$667,29,FALSE)</f>
        <v>#N/A</v>
      </c>
      <c r="AE602" t="e">
        <f>VLOOKUP(B602,'MATRIZ 2026'!$G$2:$Q$667,96,FALSE)</f>
        <v>#N/A</v>
      </c>
      <c r="AF602" t="e">
        <f>VLOOKUP(B602,'MATRIZ 2026'!$G$2:$Q$667,30,FALSE)</f>
        <v>#N/A</v>
      </c>
      <c r="AG602" t="str">
        <f>VLOOKUP(B602,'cuentas bancarias'!$A$2:$E$201,3,FALSE)</f>
        <v>BOGOTÁ</v>
      </c>
      <c r="AH602" t="str">
        <f>VLOOKUP(B602,'cuentas bancarias'!$A$2:$E$201,4,FALSE)</f>
        <v>AHORROS</v>
      </c>
      <c r="AI602">
        <f>VLOOKUP(B602,'cuentas bancarias'!$A$2:$E$201,5,FALSE)</f>
        <v>228304242</v>
      </c>
      <c r="AJ602" t="e">
        <f>VLOOKUP(B602,'MATRIZ 2026'!$G$2:$Q$667,25,FALSE)</f>
        <v>#N/A</v>
      </c>
      <c r="AL602" t="e">
        <f>VLOOKUP(AH602,'MATRIZ 2026'!$G$2:$Q$667,3,FALSE)</f>
        <v>#N/A</v>
      </c>
      <c r="AM602" t="e">
        <f>VLOOKUP(AI602,'MATRIZ 2026'!$G$2:$Q$667,3,FALSE)</f>
        <v>#N/A</v>
      </c>
      <c r="AN602" t="e">
        <f>VLOOKUP(AJ602,'MATRIZ 2026'!$G$2:$Q$667,3,FALSE)</f>
        <v>#N/A</v>
      </c>
      <c r="AO602" t="e">
        <f>VLOOKUP(AK602,'MATRIZ 2026'!$G$2:$Q$667,3,FALSE)</f>
        <v>#N/A</v>
      </c>
      <c r="AP602" t="e">
        <f>VLOOKUP(AL602,'MATRIZ 2026'!$G$2:$Q$667,3,FALSE)</f>
        <v>#N/A</v>
      </c>
    </row>
    <row r="603" spans="2:42">
      <c r="B603" s="19" t="s">
        <v>6764</v>
      </c>
      <c r="C603" t="e">
        <v>#REF!</v>
      </c>
      <c r="D603" t="str">
        <f t="shared" si="14"/>
        <v>607-2026</v>
      </c>
      <c r="E603" t="e">
        <f>VLOOKUP(D603,'MATRIZ 2026'!$G$2:$Q$667,14,FALSE)</f>
        <v>#N/A</v>
      </c>
      <c r="F603" t="e">
        <f>VLOOKUP(B603,'MATRIZ 2026'!$G$2:$Q$667,3,FALSE)</f>
        <v>#N/A</v>
      </c>
      <c r="G603" t="e">
        <f>VLOOKUP(B603,'MATRIZ 2026'!$G$2:$Q$667,22,FALSE)</f>
        <v>#N/A</v>
      </c>
      <c r="I603" t="e">
        <f>VLOOKUP(B603,'MATRIZ 2026'!$G$2:$Q$667,84,FALSE)</f>
        <v>#N/A</v>
      </c>
      <c r="J603" t="e">
        <f>VLOOKUP(B603,'MATRIZ 2026'!$G$2:$Q$667,49,FALSE)</f>
        <v>#N/A</v>
      </c>
      <c r="K603" t="e">
        <f>VLOOKUP(B603,'MATRIZ 2026'!$G$2:$Q$667,50,FALSE)</f>
        <v>#N/A</v>
      </c>
      <c r="L603" s="48" t="e">
        <f>VLOOKUP(B603,'MATRIZ 2026'!$G$2:$Q$667,45,FALSE)</f>
        <v>#N/A</v>
      </c>
      <c r="M603" s="48" t="e">
        <f>VLOOKUP(B603,'MATRIZ 2026'!$G$2:$Q$667,46,FALSE)</f>
        <v>#N/A</v>
      </c>
      <c r="N603" t="e">
        <f>VLOOKUP(B603,'MATRIZ 2026'!$G$2:$Q$667,16,FALSE)</f>
        <v>#N/A</v>
      </c>
      <c r="O603" t="e">
        <f>VLOOKUP(B603,'MATRIZ 2026'!$G$2:$Q$667,93,FALSE)</f>
        <v>#N/A</v>
      </c>
      <c r="P603" t="e">
        <f>VLOOKUP(D603,'MATRIZ 2026'!$G$2:$Q$667,31,FALSE)</f>
        <v>#N/A</v>
      </c>
      <c r="Q603" t="e">
        <f>VLOOKUP(M603,'MATRIZ 2026'!$G$2:$Q$667,3,FALSE)</f>
        <v>#N/A</v>
      </c>
      <c r="R603" t="e">
        <f>VLOOKUP(B603,'MATRIZ 2026'!$G$2:$Q$667,32,FALSE)</f>
        <v>#N/A</v>
      </c>
      <c r="S603" t="e">
        <f>VLOOKUP(O603,'MATRIZ 2026'!$G$2:$Q$667,3,FALSE)</f>
        <v>#N/A</v>
      </c>
      <c r="T603" t="e">
        <f>VLOOKUP(B603,'MATRIZ 2026'!$G$2:$Q$667,95,FALSE)</f>
        <v>#N/A</v>
      </c>
      <c r="U603">
        <f>VLOOKUP(B603,Hoja3!A602:B1264,2,FALSE)</f>
        <v>145099</v>
      </c>
      <c r="V603" t="e">
        <f>VLOOKUP(B603,'MATRIZ 2026'!$G$2:$Q$667,40,FALSE)</f>
        <v>#N/A</v>
      </c>
      <c r="W603" t="e">
        <f>VLOOKUP(S603,'MATRIZ 2026'!$G$2:$Q$667,3,FALSE)</f>
        <v>#N/A</v>
      </c>
      <c r="X603" t="e">
        <f>VLOOKUP(T603,'MATRIZ 2026'!$G$2:$Q$667,3,FALSE)</f>
        <v>#N/A</v>
      </c>
      <c r="Y603" t="e">
        <f>VLOOKUP(U603,'MATRIZ 2026'!$G$2:$Q$667,3,FALSE)</f>
        <v>#N/A</v>
      </c>
      <c r="Z603" t="e">
        <f>VLOOKUP(V603,'MATRIZ 2026'!$G$2:$Q$667,3,FALSE)</f>
        <v>#N/A</v>
      </c>
      <c r="AA603" t="e">
        <f>VLOOKUP(W603,'MATRIZ 2026'!$G$2:$Q$667,3,FALSE)</f>
        <v>#N/A</v>
      </c>
      <c r="AB603" t="e">
        <f>VLOOKUP(B603,'MATRIZ 2026'!$G$2:$Q$667,28,FALSE)</f>
        <v>#N/A</v>
      </c>
      <c r="AC603" t="e">
        <f>VLOOKUP(B603,'MATRIZ 2026'!$G$2:$Q$667,27,FALSE)</f>
        <v>#N/A</v>
      </c>
      <c r="AD603" t="e">
        <f>VLOOKUP(B603,'MATRIZ 2026'!$G$2:$Q$667,29,FALSE)</f>
        <v>#N/A</v>
      </c>
      <c r="AE603" t="e">
        <f>VLOOKUP(B603,'MATRIZ 2026'!$G$2:$Q$667,96,FALSE)</f>
        <v>#N/A</v>
      </c>
      <c r="AF603" t="e">
        <f>VLOOKUP(B603,'MATRIZ 2026'!$G$2:$Q$667,30,FALSE)</f>
        <v>#N/A</v>
      </c>
      <c r="AG603" t="str">
        <f>VLOOKUP(B603,'cuentas bancarias'!$A$2:$E$201,3,FALSE)</f>
        <v>DAVIVIENDA</v>
      </c>
      <c r="AH603" t="str">
        <f>VLOOKUP(B603,'cuentas bancarias'!$A$2:$E$201,4,FALSE)</f>
        <v>AHORROS</v>
      </c>
      <c r="AI603">
        <f>VLOOKUP(B603,'cuentas bancarias'!$A$2:$E$201,5,FALSE)</f>
        <v>570007170664309</v>
      </c>
      <c r="AJ603" t="e">
        <f>VLOOKUP(B603,'MATRIZ 2026'!$G$2:$Q$667,25,FALSE)</f>
        <v>#N/A</v>
      </c>
      <c r="AL603" t="e">
        <f>VLOOKUP(AH603,'MATRIZ 2026'!$G$2:$Q$667,3,FALSE)</f>
        <v>#N/A</v>
      </c>
      <c r="AM603" t="e">
        <f>VLOOKUP(AI603,'MATRIZ 2026'!$G$2:$Q$667,3,FALSE)</f>
        <v>#N/A</v>
      </c>
      <c r="AN603" t="e">
        <f>VLOOKUP(AJ603,'MATRIZ 2026'!$G$2:$Q$667,3,FALSE)</f>
        <v>#N/A</v>
      </c>
      <c r="AO603" t="e">
        <f>VLOOKUP(AK603,'MATRIZ 2026'!$G$2:$Q$667,3,FALSE)</f>
        <v>#N/A</v>
      </c>
      <c r="AP603" t="e">
        <f>VLOOKUP(AL603,'MATRIZ 2026'!$G$2:$Q$667,3,FALSE)</f>
        <v>#N/A</v>
      </c>
    </row>
    <row r="604" spans="2:42">
      <c r="B604" s="21" t="s">
        <v>6777</v>
      </c>
      <c r="C604" t="e">
        <v>#REF!</v>
      </c>
      <c r="D604" t="str">
        <f t="shared" si="14"/>
        <v>608-2026</v>
      </c>
      <c r="E604" t="e">
        <f>VLOOKUP(D604,'MATRIZ 2026'!$G$2:$Q$667,14,FALSE)</f>
        <v>#N/A</v>
      </c>
      <c r="F604" t="e">
        <f>VLOOKUP(B604,'MATRIZ 2026'!$G$2:$Q$667,3,FALSE)</f>
        <v>#N/A</v>
      </c>
      <c r="G604" t="e">
        <f>VLOOKUP(B604,'MATRIZ 2026'!$G$2:$Q$667,22,FALSE)</f>
        <v>#N/A</v>
      </c>
      <c r="I604" t="e">
        <f>VLOOKUP(B604,'MATRIZ 2026'!$G$2:$Q$667,84,FALSE)</f>
        <v>#N/A</v>
      </c>
      <c r="J604" t="e">
        <f>VLOOKUP(B604,'MATRIZ 2026'!$G$2:$Q$667,49,FALSE)</f>
        <v>#N/A</v>
      </c>
      <c r="K604" t="e">
        <f>VLOOKUP(B604,'MATRIZ 2026'!$G$2:$Q$667,50,FALSE)</f>
        <v>#N/A</v>
      </c>
      <c r="L604" s="48" t="e">
        <f>VLOOKUP(B604,'MATRIZ 2026'!$G$2:$Q$667,45,FALSE)</f>
        <v>#N/A</v>
      </c>
      <c r="M604" s="48" t="e">
        <f>VLOOKUP(B604,'MATRIZ 2026'!$G$2:$Q$667,46,FALSE)</f>
        <v>#N/A</v>
      </c>
      <c r="N604" t="e">
        <f>VLOOKUP(B604,'MATRIZ 2026'!$G$2:$Q$667,16,FALSE)</f>
        <v>#N/A</v>
      </c>
      <c r="O604" t="e">
        <f>VLOOKUP(B604,'MATRIZ 2026'!$G$2:$Q$667,93,FALSE)</f>
        <v>#N/A</v>
      </c>
      <c r="P604" t="e">
        <f>VLOOKUP(D604,'MATRIZ 2026'!$G$2:$Q$667,31,FALSE)</f>
        <v>#N/A</v>
      </c>
      <c r="Q604" t="e">
        <f>VLOOKUP(M604,'MATRIZ 2026'!$G$2:$Q$667,3,FALSE)</f>
        <v>#N/A</v>
      </c>
      <c r="R604" t="e">
        <f>VLOOKUP(B604,'MATRIZ 2026'!$G$2:$Q$667,32,FALSE)</f>
        <v>#N/A</v>
      </c>
      <c r="S604" t="e">
        <f>VLOOKUP(O604,'MATRIZ 2026'!$G$2:$Q$667,3,FALSE)</f>
        <v>#N/A</v>
      </c>
      <c r="T604" t="e">
        <f>VLOOKUP(B604,'MATRIZ 2026'!$G$2:$Q$667,95,FALSE)</f>
        <v>#N/A</v>
      </c>
      <c r="U604">
        <f>VLOOKUP(B604,Hoja3!A603:B1265,2,FALSE)</f>
        <v>147438</v>
      </c>
      <c r="V604" t="e">
        <f>VLOOKUP(B604,'MATRIZ 2026'!$G$2:$Q$667,40,FALSE)</f>
        <v>#N/A</v>
      </c>
      <c r="W604" t="e">
        <f>VLOOKUP(S604,'MATRIZ 2026'!$G$2:$Q$667,3,FALSE)</f>
        <v>#N/A</v>
      </c>
      <c r="X604" t="e">
        <f>VLOOKUP(T604,'MATRIZ 2026'!$G$2:$Q$667,3,FALSE)</f>
        <v>#N/A</v>
      </c>
      <c r="Y604" t="e">
        <f>VLOOKUP(U604,'MATRIZ 2026'!$G$2:$Q$667,3,FALSE)</f>
        <v>#N/A</v>
      </c>
      <c r="Z604" t="e">
        <f>VLOOKUP(V604,'MATRIZ 2026'!$G$2:$Q$667,3,FALSE)</f>
        <v>#N/A</v>
      </c>
      <c r="AA604" t="e">
        <f>VLOOKUP(W604,'MATRIZ 2026'!$G$2:$Q$667,3,FALSE)</f>
        <v>#N/A</v>
      </c>
      <c r="AB604" t="e">
        <f>VLOOKUP(B604,'MATRIZ 2026'!$G$2:$Q$667,28,FALSE)</f>
        <v>#N/A</v>
      </c>
      <c r="AC604" t="e">
        <f>VLOOKUP(B604,'MATRIZ 2026'!$G$2:$Q$667,27,FALSE)</f>
        <v>#N/A</v>
      </c>
      <c r="AD604" t="e">
        <f>VLOOKUP(B604,'MATRIZ 2026'!$G$2:$Q$667,29,FALSE)</f>
        <v>#N/A</v>
      </c>
      <c r="AE604" t="e">
        <f>VLOOKUP(B604,'MATRIZ 2026'!$G$2:$Q$667,96,FALSE)</f>
        <v>#N/A</v>
      </c>
      <c r="AF604" t="e">
        <f>VLOOKUP(B604,'MATRIZ 2026'!$G$2:$Q$667,30,FALSE)</f>
        <v>#N/A</v>
      </c>
      <c r="AG604" t="str">
        <f>VLOOKUP(B604,'cuentas bancarias'!$A$2:$E$201,3,FALSE)</f>
        <v>BANCOLOMBIA</v>
      </c>
      <c r="AH604" t="str">
        <f>VLOOKUP(B604,'cuentas bancarias'!$A$2:$E$201,4,FALSE)</f>
        <v>AHORROS</v>
      </c>
      <c r="AI604">
        <f>VLOOKUP(B604,'cuentas bancarias'!$A$2:$E$201,5,FALSE)</f>
        <v>4665767294</v>
      </c>
      <c r="AJ604" t="e">
        <f>VLOOKUP(B604,'MATRIZ 2026'!$G$2:$Q$667,25,FALSE)</f>
        <v>#N/A</v>
      </c>
      <c r="AL604" t="e">
        <f>VLOOKUP(AH604,'MATRIZ 2026'!$G$2:$Q$667,3,FALSE)</f>
        <v>#N/A</v>
      </c>
      <c r="AM604" t="e">
        <f>VLOOKUP(AI604,'MATRIZ 2026'!$G$2:$Q$667,3,FALSE)</f>
        <v>#N/A</v>
      </c>
      <c r="AN604" t="e">
        <f>VLOOKUP(AJ604,'MATRIZ 2026'!$G$2:$Q$667,3,FALSE)</f>
        <v>#N/A</v>
      </c>
      <c r="AO604" t="e">
        <f>VLOOKUP(AK604,'MATRIZ 2026'!$G$2:$Q$667,3,FALSE)</f>
        <v>#N/A</v>
      </c>
      <c r="AP604" t="e">
        <f>VLOOKUP(AL604,'MATRIZ 2026'!$G$2:$Q$667,3,FALSE)</f>
        <v>#N/A</v>
      </c>
    </row>
    <row r="605" spans="2:42">
      <c r="B605" s="19" t="s">
        <v>6791</v>
      </c>
      <c r="C605" t="e">
        <v>#REF!</v>
      </c>
      <c r="D605" t="str">
        <f t="shared" si="14"/>
        <v>609-2026</v>
      </c>
      <c r="E605" t="e">
        <f>VLOOKUP(D605,'MATRIZ 2026'!$G$2:$Q$667,14,FALSE)</f>
        <v>#N/A</v>
      </c>
      <c r="F605" t="e">
        <f>VLOOKUP(B605,'MATRIZ 2026'!$G$2:$Q$667,3,FALSE)</f>
        <v>#N/A</v>
      </c>
      <c r="G605" t="e">
        <f>VLOOKUP(B605,'MATRIZ 2026'!$G$2:$Q$667,22,FALSE)</f>
        <v>#N/A</v>
      </c>
      <c r="I605" t="e">
        <f>VLOOKUP(B605,'MATRIZ 2026'!$G$2:$Q$667,84,FALSE)</f>
        <v>#N/A</v>
      </c>
      <c r="J605" t="e">
        <f>VLOOKUP(B605,'MATRIZ 2026'!$G$2:$Q$667,49,FALSE)</f>
        <v>#N/A</v>
      </c>
      <c r="K605" t="e">
        <f>VLOOKUP(B605,'MATRIZ 2026'!$G$2:$Q$667,50,FALSE)</f>
        <v>#N/A</v>
      </c>
      <c r="L605" s="48" t="e">
        <f>VLOOKUP(B605,'MATRIZ 2026'!$G$2:$Q$667,45,FALSE)</f>
        <v>#N/A</v>
      </c>
      <c r="M605" s="48" t="e">
        <f>VLOOKUP(B605,'MATRIZ 2026'!$G$2:$Q$667,46,FALSE)</f>
        <v>#N/A</v>
      </c>
      <c r="N605" t="e">
        <f>VLOOKUP(B605,'MATRIZ 2026'!$G$2:$Q$667,16,FALSE)</f>
        <v>#N/A</v>
      </c>
      <c r="O605" t="e">
        <f>VLOOKUP(B605,'MATRIZ 2026'!$G$2:$Q$667,93,FALSE)</f>
        <v>#N/A</v>
      </c>
      <c r="P605" t="e">
        <f>VLOOKUP(D605,'MATRIZ 2026'!$G$2:$Q$667,31,FALSE)</f>
        <v>#N/A</v>
      </c>
      <c r="Q605" t="e">
        <f>VLOOKUP(M605,'MATRIZ 2026'!$G$2:$Q$667,3,FALSE)</f>
        <v>#N/A</v>
      </c>
      <c r="R605" t="e">
        <f>VLOOKUP(B605,'MATRIZ 2026'!$G$2:$Q$667,32,FALSE)</f>
        <v>#N/A</v>
      </c>
      <c r="S605" t="e">
        <f>VLOOKUP(O605,'MATRIZ 2026'!$G$2:$Q$667,3,FALSE)</f>
        <v>#N/A</v>
      </c>
      <c r="T605" t="e">
        <f>VLOOKUP(B605,'MATRIZ 2026'!$G$2:$Q$667,95,FALSE)</f>
        <v>#N/A</v>
      </c>
      <c r="U605">
        <f>VLOOKUP(B605,Hoja3!A604:B1266,2,FALSE)</f>
        <v>147444</v>
      </c>
      <c r="V605" t="e">
        <f>VLOOKUP(B605,'MATRIZ 2026'!$G$2:$Q$667,40,FALSE)</f>
        <v>#N/A</v>
      </c>
      <c r="W605" t="e">
        <f>VLOOKUP(S605,'MATRIZ 2026'!$G$2:$Q$667,3,FALSE)</f>
        <v>#N/A</v>
      </c>
      <c r="X605" t="e">
        <f>VLOOKUP(T605,'MATRIZ 2026'!$G$2:$Q$667,3,FALSE)</f>
        <v>#N/A</v>
      </c>
      <c r="Y605" t="e">
        <f>VLOOKUP(U605,'MATRIZ 2026'!$G$2:$Q$667,3,FALSE)</f>
        <v>#N/A</v>
      </c>
      <c r="Z605" t="e">
        <f>VLOOKUP(V605,'MATRIZ 2026'!$G$2:$Q$667,3,FALSE)</f>
        <v>#N/A</v>
      </c>
      <c r="AA605" t="e">
        <f>VLOOKUP(W605,'MATRIZ 2026'!$G$2:$Q$667,3,FALSE)</f>
        <v>#N/A</v>
      </c>
      <c r="AB605" t="e">
        <f>VLOOKUP(B605,'MATRIZ 2026'!$G$2:$Q$667,28,FALSE)</f>
        <v>#N/A</v>
      </c>
      <c r="AC605" t="e">
        <f>VLOOKUP(B605,'MATRIZ 2026'!$G$2:$Q$667,27,FALSE)</f>
        <v>#N/A</v>
      </c>
      <c r="AD605" t="e">
        <f>VLOOKUP(B605,'MATRIZ 2026'!$G$2:$Q$667,29,FALSE)</f>
        <v>#N/A</v>
      </c>
      <c r="AE605" t="e">
        <f>VLOOKUP(B605,'MATRIZ 2026'!$G$2:$Q$667,96,FALSE)</f>
        <v>#N/A</v>
      </c>
      <c r="AF605" t="e">
        <f>VLOOKUP(B605,'MATRIZ 2026'!$G$2:$Q$667,30,FALSE)</f>
        <v>#N/A</v>
      </c>
      <c r="AG605" t="str">
        <f>VLOOKUP(B605,'cuentas bancarias'!$A$2:$E$201,3,FALSE)</f>
        <v>CAJA SOCIAL</v>
      </c>
      <c r="AH605" t="str">
        <f>VLOOKUP(B605,'cuentas bancarias'!$A$2:$E$201,4,FALSE)</f>
        <v>AHORROS</v>
      </c>
      <c r="AI605">
        <f>VLOOKUP(B605,'cuentas bancarias'!$A$2:$E$201,5,FALSE)</f>
        <v>24081105359</v>
      </c>
      <c r="AJ605" t="e">
        <f>VLOOKUP(B605,'MATRIZ 2026'!$G$2:$Q$667,25,FALSE)</f>
        <v>#N/A</v>
      </c>
      <c r="AL605" t="e">
        <f>VLOOKUP(AH605,'MATRIZ 2026'!$G$2:$Q$667,3,FALSE)</f>
        <v>#N/A</v>
      </c>
      <c r="AM605" t="e">
        <f>VLOOKUP(AI605,'MATRIZ 2026'!$G$2:$Q$667,3,FALSE)</f>
        <v>#N/A</v>
      </c>
      <c r="AN605" t="e">
        <f>VLOOKUP(AJ605,'MATRIZ 2026'!$G$2:$Q$667,3,FALSE)</f>
        <v>#N/A</v>
      </c>
      <c r="AO605" t="e">
        <f>VLOOKUP(AK605,'MATRIZ 2026'!$G$2:$Q$667,3,FALSE)</f>
        <v>#N/A</v>
      </c>
      <c r="AP605" t="e">
        <f>VLOOKUP(AL605,'MATRIZ 2026'!$G$2:$Q$667,3,FALSE)</f>
        <v>#N/A</v>
      </c>
    </row>
    <row r="606" spans="2:42">
      <c r="B606" s="21" t="s">
        <v>6806</v>
      </c>
      <c r="C606" t="e">
        <v>#REF!</v>
      </c>
      <c r="D606" t="str">
        <f t="shared" si="14"/>
        <v>610-2026</v>
      </c>
      <c r="E606" t="e">
        <f>VLOOKUP(D606,'MATRIZ 2026'!$G$2:$Q$667,14,FALSE)</f>
        <v>#N/A</v>
      </c>
      <c r="F606" t="e">
        <f>VLOOKUP(B606,'MATRIZ 2026'!$G$2:$Q$667,3,FALSE)</f>
        <v>#N/A</v>
      </c>
      <c r="G606" t="e">
        <f>VLOOKUP(B606,'MATRIZ 2026'!$G$2:$Q$667,22,FALSE)</f>
        <v>#N/A</v>
      </c>
      <c r="I606" t="e">
        <f>VLOOKUP(B606,'MATRIZ 2026'!$G$2:$Q$667,84,FALSE)</f>
        <v>#N/A</v>
      </c>
      <c r="J606" t="e">
        <f>VLOOKUP(B606,'MATRIZ 2026'!$G$2:$Q$667,49,FALSE)</f>
        <v>#N/A</v>
      </c>
      <c r="K606" t="e">
        <f>VLOOKUP(B606,'MATRIZ 2026'!$G$2:$Q$667,50,FALSE)</f>
        <v>#N/A</v>
      </c>
      <c r="L606" s="48" t="e">
        <f>VLOOKUP(B606,'MATRIZ 2026'!$G$2:$Q$667,45,FALSE)</f>
        <v>#N/A</v>
      </c>
      <c r="M606" s="48" t="e">
        <f>VLOOKUP(B606,'MATRIZ 2026'!$G$2:$Q$667,46,FALSE)</f>
        <v>#N/A</v>
      </c>
      <c r="N606" t="e">
        <f>VLOOKUP(B606,'MATRIZ 2026'!$G$2:$Q$667,16,FALSE)</f>
        <v>#N/A</v>
      </c>
      <c r="O606" t="e">
        <f>VLOOKUP(B606,'MATRIZ 2026'!$G$2:$Q$667,93,FALSE)</f>
        <v>#N/A</v>
      </c>
      <c r="P606" t="e">
        <f>VLOOKUP(D606,'MATRIZ 2026'!$G$2:$Q$667,31,FALSE)</f>
        <v>#N/A</v>
      </c>
      <c r="Q606" t="e">
        <f>VLOOKUP(M606,'MATRIZ 2026'!$G$2:$Q$667,3,FALSE)</f>
        <v>#N/A</v>
      </c>
      <c r="R606" t="e">
        <f>VLOOKUP(B606,'MATRIZ 2026'!$G$2:$Q$667,32,FALSE)</f>
        <v>#N/A</v>
      </c>
      <c r="S606" t="e">
        <f>VLOOKUP(O606,'MATRIZ 2026'!$G$2:$Q$667,3,FALSE)</f>
        <v>#N/A</v>
      </c>
      <c r="T606" t="e">
        <f>VLOOKUP(B606,'MATRIZ 2026'!$G$2:$Q$667,95,FALSE)</f>
        <v>#N/A</v>
      </c>
      <c r="U606">
        <f>VLOOKUP(B606,Hoja3!A605:B1267,2,FALSE)</f>
        <v>144870</v>
      </c>
      <c r="V606" t="e">
        <f>VLOOKUP(B606,'MATRIZ 2026'!$G$2:$Q$667,40,FALSE)</f>
        <v>#N/A</v>
      </c>
      <c r="W606" t="e">
        <f>VLOOKUP(S606,'MATRIZ 2026'!$G$2:$Q$667,3,FALSE)</f>
        <v>#N/A</v>
      </c>
      <c r="X606" t="e">
        <f>VLOOKUP(T606,'MATRIZ 2026'!$G$2:$Q$667,3,FALSE)</f>
        <v>#N/A</v>
      </c>
      <c r="Y606" t="e">
        <f>VLOOKUP(U606,'MATRIZ 2026'!$G$2:$Q$667,3,FALSE)</f>
        <v>#N/A</v>
      </c>
      <c r="Z606" t="e">
        <f>VLOOKUP(V606,'MATRIZ 2026'!$G$2:$Q$667,3,FALSE)</f>
        <v>#N/A</v>
      </c>
      <c r="AA606" t="e">
        <f>VLOOKUP(W606,'MATRIZ 2026'!$G$2:$Q$667,3,FALSE)</f>
        <v>#N/A</v>
      </c>
      <c r="AB606" t="e">
        <f>VLOOKUP(B606,'MATRIZ 2026'!$G$2:$Q$667,28,FALSE)</f>
        <v>#N/A</v>
      </c>
      <c r="AC606" t="e">
        <f>VLOOKUP(B606,'MATRIZ 2026'!$G$2:$Q$667,27,FALSE)</f>
        <v>#N/A</v>
      </c>
      <c r="AD606" t="e">
        <f>VLOOKUP(B606,'MATRIZ 2026'!$G$2:$Q$667,29,FALSE)</f>
        <v>#N/A</v>
      </c>
      <c r="AE606" t="e">
        <f>VLOOKUP(B606,'MATRIZ 2026'!$G$2:$Q$667,96,FALSE)</f>
        <v>#N/A</v>
      </c>
      <c r="AF606" t="e">
        <f>VLOOKUP(B606,'MATRIZ 2026'!$G$2:$Q$667,30,FALSE)</f>
        <v>#N/A</v>
      </c>
      <c r="AG606" t="str">
        <f>VLOOKUP(B606,'cuentas bancarias'!$A$2:$E$201,3,FALSE)</f>
        <v>BBVA</v>
      </c>
      <c r="AH606" t="str">
        <f>VLOOKUP(B606,'cuentas bancarias'!$A$2:$E$201,4,FALSE)</f>
        <v>AHORROS</v>
      </c>
      <c r="AI606">
        <f>VLOOKUP(B606,'cuentas bancarias'!$A$2:$E$201,5,FALSE)</f>
        <v>633003105</v>
      </c>
      <c r="AJ606" t="e">
        <f>VLOOKUP(B606,'MATRIZ 2026'!$G$2:$Q$667,25,FALSE)</f>
        <v>#N/A</v>
      </c>
      <c r="AL606" t="e">
        <f>VLOOKUP(AH606,'MATRIZ 2026'!$G$2:$Q$667,3,FALSE)</f>
        <v>#N/A</v>
      </c>
      <c r="AM606" t="e">
        <f>VLOOKUP(AI606,'MATRIZ 2026'!$G$2:$Q$667,3,FALSE)</f>
        <v>#N/A</v>
      </c>
      <c r="AN606" t="e">
        <f>VLOOKUP(AJ606,'MATRIZ 2026'!$G$2:$Q$667,3,FALSE)</f>
        <v>#N/A</v>
      </c>
      <c r="AO606" t="e">
        <f>VLOOKUP(AK606,'MATRIZ 2026'!$G$2:$Q$667,3,FALSE)</f>
        <v>#N/A</v>
      </c>
      <c r="AP606" t="e">
        <f>VLOOKUP(AL606,'MATRIZ 2026'!$G$2:$Q$667,3,FALSE)</f>
        <v>#N/A</v>
      </c>
    </row>
    <row r="607" spans="2:42">
      <c r="B607" s="19" t="s">
        <v>6818</v>
      </c>
      <c r="C607" t="e">
        <v>#REF!</v>
      </c>
      <c r="D607" t="str">
        <f t="shared" si="14"/>
        <v>611-2026</v>
      </c>
      <c r="E607" t="e">
        <f>VLOOKUP(D607,'MATRIZ 2026'!$G$2:$Q$667,14,FALSE)</f>
        <v>#N/A</v>
      </c>
      <c r="F607" t="e">
        <f>VLOOKUP(B607,'MATRIZ 2026'!$G$2:$Q$667,3,FALSE)</f>
        <v>#N/A</v>
      </c>
      <c r="G607" t="e">
        <f>VLOOKUP(B607,'MATRIZ 2026'!$G$2:$Q$667,22,FALSE)</f>
        <v>#N/A</v>
      </c>
      <c r="I607" t="e">
        <f>VLOOKUP(B607,'MATRIZ 2026'!$G$2:$Q$667,84,FALSE)</f>
        <v>#N/A</v>
      </c>
      <c r="J607" t="e">
        <f>VLOOKUP(B607,'MATRIZ 2026'!$G$2:$Q$667,49,FALSE)</f>
        <v>#N/A</v>
      </c>
      <c r="K607" t="e">
        <f>VLOOKUP(B607,'MATRIZ 2026'!$G$2:$Q$667,50,FALSE)</f>
        <v>#N/A</v>
      </c>
      <c r="L607" s="48" t="e">
        <f>VLOOKUP(B607,'MATRIZ 2026'!$G$2:$Q$667,45,FALSE)</f>
        <v>#N/A</v>
      </c>
      <c r="M607" s="48" t="e">
        <f>VLOOKUP(B607,'MATRIZ 2026'!$G$2:$Q$667,46,FALSE)</f>
        <v>#N/A</v>
      </c>
      <c r="N607" t="e">
        <f>VLOOKUP(B607,'MATRIZ 2026'!$G$2:$Q$667,16,FALSE)</f>
        <v>#N/A</v>
      </c>
      <c r="O607" t="e">
        <f>VLOOKUP(B607,'MATRIZ 2026'!$G$2:$Q$667,93,FALSE)</f>
        <v>#N/A</v>
      </c>
      <c r="P607" t="e">
        <f>VLOOKUP(D607,'MATRIZ 2026'!$G$2:$Q$667,31,FALSE)</f>
        <v>#N/A</v>
      </c>
      <c r="Q607" t="e">
        <f>VLOOKUP(M607,'MATRIZ 2026'!$G$2:$Q$667,3,FALSE)</f>
        <v>#N/A</v>
      </c>
      <c r="R607" t="e">
        <f>VLOOKUP(B607,'MATRIZ 2026'!$G$2:$Q$667,32,FALSE)</f>
        <v>#N/A</v>
      </c>
      <c r="S607" t="e">
        <f>VLOOKUP(O607,'MATRIZ 2026'!$G$2:$Q$667,3,FALSE)</f>
        <v>#N/A</v>
      </c>
      <c r="T607" t="e">
        <f>VLOOKUP(B607,'MATRIZ 2026'!$G$2:$Q$667,95,FALSE)</f>
        <v>#N/A</v>
      </c>
      <c r="U607">
        <f>VLOOKUP(B607,Hoja3!A606:B1268,2,FALSE)</f>
        <v>147160</v>
      </c>
      <c r="V607" t="e">
        <f>VLOOKUP(B607,'MATRIZ 2026'!$G$2:$Q$667,40,FALSE)</f>
        <v>#N/A</v>
      </c>
      <c r="W607" t="e">
        <f>VLOOKUP(S607,'MATRIZ 2026'!$G$2:$Q$667,3,FALSE)</f>
        <v>#N/A</v>
      </c>
      <c r="X607" t="e">
        <f>VLOOKUP(T607,'MATRIZ 2026'!$G$2:$Q$667,3,FALSE)</f>
        <v>#N/A</v>
      </c>
      <c r="Y607" t="e">
        <f>VLOOKUP(U607,'MATRIZ 2026'!$G$2:$Q$667,3,FALSE)</f>
        <v>#N/A</v>
      </c>
      <c r="Z607" t="e">
        <f>VLOOKUP(V607,'MATRIZ 2026'!$G$2:$Q$667,3,FALSE)</f>
        <v>#N/A</v>
      </c>
      <c r="AA607" t="e">
        <f>VLOOKUP(W607,'MATRIZ 2026'!$G$2:$Q$667,3,FALSE)</f>
        <v>#N/A</v>
      </c>
      <c r="AB607" t="e">
        <f>VLOOKUP(B607,'MATRIZ 2026'!$G$2:$Q$667,28,FALSE)</f>
        <v>#N/A</v>
      </c>
      <c r="AC607" t="e">
        <f>VLOOKUP(B607,'MATRIZ 2026'!$G$2:$Q$667,27,FALSE)</f>
        <v>#N/A</v>
      </c>
      <c r="AD607" t="e">
        <f>VLOOKUP(B607,'MATRIZ 2026'!$G$2:$Q$667,29,FALSE)</f>
        <v>#N/A</v>
      </c>
      <c r="AE607" t="e">
        <f>VLOOKUP(B607,'MATRIZ 2026'!$G$2:$Q$667,96,FALSE)</f>
        <v>#N/A</v>
      </c>
      <c r="AF607" t="e">
        <f>VLOOKUP(B607,'MATRIZ 2026'!$G$2:$Q$667,30,FALSE)</f>
        <v>#N/A</v>
      </c>
      <c r="AG607" t="str">
        <f>VLOOKUP(B607,'cuentas bancarias'!$A$2:$E$201,3,FALSE)</f>
        <v>BANCOLOMBIA</v>
      </c>
      <c r="AH607" t="str">
        <f>VLOOKUP(B607,'cuentas bancarias'!$A$2:$E$201,4,FALSE)</f>
        <v>AHORROS</v>
      </c>
      <c r="AI607">
        <f>VLOOKUP(B607,'cuentas bancarias'!$A$2:$E$201,5,FALSE)</f>
        <v>68300011806</v>
      </c>
      <c r="AJ607" t="e">
        <f>VLOOKUP(B607,'MATRIZ 2026'!$G$2:$Q$667,25,FALSE)</f>
        <v>#N/A</v>
      </c>
      <c r="AL607" t="e">
        <f>VLOOKUP(AH607,'MATRIZ 2026'!$G$2:$Q$667,3,FALSE)</f>
        <v>#N/A</v>
      </c>
      <c r="AM607" t="e">
        <f>VLOOKUP(AI607,'MATRIZ 2026'!$G$2:$Q$667,3,FALSE)</f>
        <v>#N/A</v>
      </c>
      <c r="AN607" t="e">
        <f>VLOOKUP(AJ607,'MATRIZ 2026'!$G$2:$Q$667,3,FALSE)</f>
        <v>#N/A</v>
      </c>
      <c r="AO607" t="e">
        <f>VLOOKUP(AK607,'MATRIZ 2026'!$G$2:$Q$667,3,FALSE)</f>
        <v>#N/A</v>
      </c>
      <c r="AP607" t="e">
        <f>VLOOKUP(AL607,'MATRIZ 2026'!$G$2:$Q$667,3,FALSE)</f>
        <v>#N/A</v>
      </c>
    </row>
    <row r="608" spans="2:42">
      <c r="B608" s="21" t="s">
        <v>6826</v>
      </c>
      <c r="C608" t="e">
        <v>#REF!</v>
      </c>
      <c r="D608" t="str">
        <f t="shared" si="14"/>
        <v>612-2026</v>
      </c>
      <c r="E608" t="e">
        <f>VLOOKUP(D608,'MATRIZ 2026'!$G$2:$Q$667,14,FALSE)</f>
        <v>#N/A</v>
      </c>
      <c r="F608" t="e">
        <f>VLOOKUP(B608,'MATRIZ 2026'!$G$2:$Q$667,3,FALSE)</f>
        <v>#N/A</v>
      </c>
      <c r="G608" t="e">
        <f>VLOOKUP(B608,'MATRIZ 2026'!$G$2:$Q$667,22,FALSE)</f>
        <v>#N/A</v>
      </c>
      <c r="I608" t="e">
        <f>VLOOKUP(B608,'MATRIZ 2026'!$G$2:$Q$667,84,FALSE)</f>
        <v>#N/A</v>
      </c>
      <c r="J608" t="e">
        <f>VLOOKUP(B608,'MATRIZ 2026'!$G$2:$Q$667,49,FALSE)</f>
        <v>#N/A</v>
      </c>
      <c r="K608" t="e">
        <f>VLOOKUP(B608,'MATRIZ 2026'!$G$2:$Q$667,50,FALSE)</f>
        <v>#N/A</v>
      </c>
      <c r="L608" s="48" t="e">
        <f>VLOOKUP(B608,'MATRIZ 2026'!$G$2:$Q$667,45,FALSE)</f>
        <v>#N/A</v>
      </c>
      <c r="M608" s="48" t="e">
        <f>VLOOKUP(B608,'MATRIZ 2026'!$G$2:$Q$667,46,FALSE)</f>
        <v>#N/A</v>
      </c>
      <c r="N608" t="e">
        <f>VLOOKUP(B608,'MATRIZ 2026'!$G$2:$Q$667,16,FALSE)</f>
        <v>#N/A</v>
      </c>
      <c r="O608" t="e">
        <f>VLOOKUP(B608,'MATRIZ 2026'!$G$2:$Q$667,93,FALSE)</f>
        <v>#N/A</v>
      </c>
      <c r="P608" t="e">
        <f>VLOOKUP(D608,'MATRIZ 2026'!$G$2:$Q$667,31,FALSE)</f>
        <v>#N/A</v>
      </c>
      <c r="Q608" t="e">
        <f>VLOOKUP(M608,'MATRIZ 2026'!$G$2:$Q$667,3,FALSE)</f>
        <v>#N/A</v>
      </c>
      <c r="R608" t="e">
        <f>VLOOKUP(B608,'MATRIZ 2026'!$G$2:$Q$667,32,FALSE)</f>
        <v>#N/A</v>
      </c>
      <c r="S608" t="e">
        <f>VLOOKUP(O608,'MATRIZ 2026'!$G$2:$Q$667,3,FALSE)</f>
        <v>#N/A</v>
      </c>
      <c r="T608" t="e">
        <f>VLOOKUP(B608,'MATRIZ 2026'!$G$2:$Q$667,95,FALSE)</f>
        <v>#N/A</v>
      </c>
      <c r="U608">
        <f>VLOOKUP(B608,Hoja3!A607:B1269,2,FALSE)</f>
        <v>145410</v>
      </c>
      <c r="V608" t="e">
        <f>VLOOKUP(B608,'MATRIZ 2026'!$G$2:$Q$667,40,FALSE)</f>
        <v>#N/A</v>
      </c>
      <c r="W608" t="e">
        <f>VLOOKUP(S608,'MATRIZ 2026'!$G$2:$Q$667,3,FALSE)</f>
        <v>#N/A</v>
      </c>
      <c r="X608" t="e">
        <f>VLOOKUP(T608,'MATRIZ 2026'!$G$2:$Q$667,3,FALSE)</f>
        <v>#N/A</v>
      </c>
      <c r="Y608" t="e">
        <f>VLOOKUP(U608,'MATRIZ 2026'!$G$2:$Q$667,3,FALSE)</f>
        <v>#N/A</v>
      </c>
      <c r="Z608" t="e">
        <f>VLOOKUP(V608,'MATRIZ 2026'!$G$2:$Q$667,3,FALSE)</f>
        <v>#N/A</v>
      </c>
      <c r="AA608" t="e">
        <f>VLOOKUP(W608,'MATRIZ 2026'!$G$2:$Q$667,3,FALSE)</f>
        <v>#N/A</v>
      </c>
      <c r="AB608" t="e">
        <f>VLOOKUP(B608,'MATRIZ 2026'!$G$2:$Q$667,28,FALSE)</f>
        <v>#N/A</v>
      </c>
      <c r="AC608" t="e">
        <f>VLOOKUP(B608,'MATRIZ 2026'!$G$2:$Q$667,27,FALSE)</f>
        <v>#N/A</v>
      </c>
      <c r="AD608" t="e">
        <f>VLOOKUP(B608,'MATRIZ 2026'!$G$2:$Q$667,29,FALSE)</f>
        <v>#N/A</v>
      </c>
      <c r="AE608" t="e">
        <f>VLOOKUP(B608,'MATRIZ 2026'!$G$2:$Q$667,96,FALSE)</f>
        <v>#N/A</v>
      </c>
      <c r="AF608" t="e">
        <f>VLOOKUP(B608,'MATRIZ 2026'!$G$2:$Q$667,30,FALSE)</f>
        <v>#N/A</v>
      </c>
      <c r="AG608" t="str">
        <f>VLOOKUP(B608,'cuentas bancarias'!$A$2:$E$201,3,FALSE)</f>
        <v>DAVIVIENDA</v>
      </c>
      <c r="AH608" t="str">
        <f>VLOOKUP(B608,'cuentas bancarias'!$A$2:$E$201,4,FALSE)</f>
        <v>AHORROS</v>
      </c>
      <c r="AI608">
        <f>VLOOKUP(B608,'cuentas bancarias'!$A$2:$E$201,5,FALSE)</f>
        <v>550117300084706</v>
      </c>
      <c r="AJ608" t="e">
        <f>VLOOKUP(B608,'MATRIZ 2026'!$G$2:$Q$667,25,FALSE)</f>
        <v>#N/A</v>
      </c>
      <c r="AL608" t="e">
        <f>VLOOKUP(AH608,'MATRIZ 2026'!$G$2:$Q$667,3,FALSE)</f>
        <v>#N/A</v>
      </c>
      <c r="AM608" t="e">
        <f>VLOOKUP(AI608,'MATRIZ 2026'!$G$2:$Q$667,3,FALSE)</f>
        <v>#N/A</v>
      </c>
      <c r="AN608" t="e">
        <f>VLOOKUP(AJ608,'MATRIZ 2026'!$G$2:$Q$667,3,FALSE)</f>
        <v>#N/A</v>
      </c>
      <c r="AO608" t="e">
        <f>VLOOKUP(AK608,'MATRIZ 2026'!$G$2:$Q$667,3,FALSE)</f>
        <v>#N/A</v>
      </c>
      <c r="AP608" t="e">
        <f>VLOOKUP(AL608,'MATRIZ 2026'!$G$2:$Q$667,3,FALSE)</f>
        <v>#N/A</v>
      </c>
    </row>
    <row r="609" spans="2:42">
      <c r="B609" s="19" t="s">
        <v>6835</v>
      </c>
      <c r="C609" t="e">
        <v>#REF!</v>
      </c>
      <c r="D609" t="str">
        <f t="shared" si="14"/>
        <v>613-2026</v>
      </c>
      <c r="E609" t="e">
        <f>VLOOKUP(D609,'MATRIZ 2026'!$G$2:$Q$667,14,FALSE)</f>
        <v>#N/A</v>
      </c>
      <c r="F609" t="e">
        <f>VLOOKUP(B609,'MATRIZ 2026'!$G$2:$Q$667,3,FALSE)</f>
        <v>#N/A</v>
      </c>
      <c r="G609" t="e">
        <f>VLOOKUP(B609,'MATRIZ 2026'!$G$2:$Q$667,22,FALSE)</f>
        <v>#N/A</v>
      </c>
      <c r="I609" t="e">
        <f>VLOOKUP(B609,'MATRIZ 2026'!$G$2:$Q$667,84,FALSE)</f>
        <v>#N/A</v>
      </c>
      <c r="J609" t="e">
        <f>VLOOKUP(B609,'MATRIZ 2026'!$G$2:$Q$667,49,FALSE)</f>
        <v>#N/A</v>
      </c>
      <c r="K609" t="e">
        <f>VLOOKUP(B609,'MATRIZ 2026'!$G$2:$Q$667,50,FALSE)</f>
        <v>#N/A</v>
      </c>
      <c r="L609" s="48" t="e">
        <f>VLOOKUP(B609,'MATRIZ 2026'!$G$2:$Q$667,45,FALSE)</f>
        <v>#N/A</v>
      </c>
      <c r="M609" s="48" t="e">
        <f>VLOOKUP(B609,'MATRIZ 2026'!$G$2:$Q$667,46,FALSE)</f>
        <v>#N/A</v>
      </c>
      <c r="N609" t="e">
        <f>VLOOKUP(B609,'MATRIZ 2026'!$G$2:$Q$667,16,FALSE)</f>
        <v>#N/A</v>
      </c>
      <c r="O609" t="e">
        <f>VLOOKUP(B609,'MATRIZ 2026'!$G$2:$Q$667,93,FALSE)</f>
        <v>#N/A</v>
      </c>
      <c r="P609" t="e">
        <f>VLOOKUP(D609,'MATRIZ 2026'!$G$2:$Q$667,31,FALSE)</f>
        <v>#N/A</v>
      </c>
      <c r="Q609" t="e">
        <f>VLOOKUP(M609,'MATRIZ 2026'!$G$2:$Q$667,3,FALSE)</f>
        <v>#N/A</v>
      </c>
      <c r="R609" t="e">
        <f>VLOOKUP(B609,'MATRIZ 2026'!$G$2:$Q$667,32,FALSE)</f>
        <v>#N/A</v>
      </c>
      <c r="S609" t="e">
        <f>VLOOKUP(O609,'MATRIZ 2026'!$G$2:$Q$667,3,FALSE)</f>
        <v>#N/A</v>
      </c>
      <c r="T609" t="e">
        <f>VLOOKUP(B609,'MATRIZ 2026'!$G$2:$Q$667,95,FALSE)</f>
        <v>#N/A</v>
      </c>
      <c r="U609">
        <f>VLOOKUP(B609,Hoja3!A608:B1270,2,FALSE)</f>
        <v>147365</v>
      </c>
      <c r="V609" t="e">
        <f>VLOOKUP(B609,'MATRIZ 2026'!$G$2:$Q$667,40,FALSE)</f>
        <v>#N/A</v>
      </c>
      <c r="W609" t="e">
        <f>VLOOKUP(S609,'MATRIZ 2026'!$G$2:$Q$667,3,FALSE)</f>
        <v>#N/A</v>
      </c>
      <c r="X609" t="e">
        <f>VLOOKUP(T609,'MATRIZ 2026'!$G$2:$Q$667,3,FALSE)</f>
        <v>#N/A</v>
      </c>
      <c r="Y609" t="e">
        <f>VLOOKUP(U609,'MATRIZ 2026'!$G$2:$Q$667,3,FALSE)</f>
        <v>#N/A</v>
      </c>
      <c r="Z609" t="e">
        <f>VLOOKUP(V609,'MATRIZ 2026'!$G$2:$Q$667,3,FALSE)</f>
        <v>#N/A</v>
      </c>
      <c r="AA609" t="e">
        <f>VLOOKUP(W609,'MATRIZ 2026'!$G$2:$Q$667,3,FALSE)</f>
        <v>#N/A</v>
      </c>
      <c r="AB609" t="e">
        <f>VLOOKUP(B609,'MATRIZ 2026'!$G$2:$Q$667,28,FALSE)</f>
        <v>#N/A</v>
      </c>
      <c r="AC609" t="e">
        <f>VLOOKUP(B609,'MATRIZ 2026'!$G$2:$Q$667,27,FALSE)</f>
        <v>#N/A</v>
      </c>
      <c r="AD609" t="e">
        <f>VLOOKUP(B609,'MATRIZ 2026'!$G$2:$Q$667,29,FALSE)</f>
        <v>#N/A</v>
      </c>
      <c r="AE609" t="e">
        <f>VLOOKUP(B609,'MATRIZ 2026'!$G$2:$Q$667,96,FALSE)</f>
        <v>#N/A</v>
      </c>
      <c r="AF609" t="e">
        <f>VLOOKUP(B609,'MATRIZ 2026'!$G$2:$Q$667,30,FALSE)</f>
        <v>#N/A</v>
      </c>
      <c r="AG609" t="str">
        <f>VLOOKUP(B609,'cuentas bancarias'!$A$2:$E$201,3,FALSE)</f>
        <v>DAVIVIENDA</v>
      </c>
      <c r="AH609" t="str">
        <f>VLOOKUP(B609,'cuentas bancarias'!$A$2:$E$201,4,FALSE)</f>
        <v>AHORROS</v>
      </c>
      <c r="AI609">
        <f>VLOOKUP(B609,'cuentas bancarias'!$A$2:$E$201,5,FALSE)</f>
        <v>550474300000608</v>
      </c>
      <c r="AJ609" t="e">
        <f>VLOOKUP(B609,'MATRIZ 2026'!$G$2:$Q$667,25,FALSE)</f>
        <v>#N/A</v>
      </c>
      <c r="AL609" t="e">
        <f>VLOOKUP(AH609,'MATRIZ 2026'!$G$2:$Q$667,3,FALSE)</f>
        <v>#N/A</v>
      </c>
      <c r="AM609" t="e">
        <f>VLOOKUP(AI609,'MATRIZ 2026'!$G$2:$Q$667,3,FALSE)</f>
        <v>#N/A</v>
      </c>
      <c r="AN609" t="e">
        <f>VLOOKUP(AJ609,'MATRIZ 2026'!$G$2:$Q$667,3,FALSE)</f>
        <v>#N/A</v>
      </c>
      <c r="AO609" t="e">
        <f>VLOOKUP(AK609,'MATRIZ 2026'!$G$2:$Q$667,3,FALSE)</f>
        <v>#N/A</v>
      </c>
      <c r="AP609" t="e">
        <f>VLOOKUP(AL609,'MATRIZ 2026'!$G$2:$Q$667,3,FALSE)</f>
        <v>#N/A</v>
      </c>
    </row>
    <row r="610" spans="2:42">
      <c r="B610" s="21" t="s">
        <v>6843</v>
      </c>
      <c r="C610" t="e">
        <v>#REF!</v>
      </c>
      <c r="D610" t="str">
        <f t="shared" si="14"/>
        <v>614-2026</v>
      </c>
      <c r="E610" t="e">
        <f>VLOOKUP(D610,'MATRIZ 2026'!$G$2:$Q$667,14,FALSE)</f>
        <v>#N/A</v>
      </c>
      <c r="F610" t="e">
        <f>VLOOKUP(B610,'MATRIZ 2026'!$G$2:$Q$667,3,FALSE)</f>
        <v>#N/A</v>
      </c>
      <c r="G610" t="e">
        <f>VLOOKUP(B610,'MATRIZ 2026'!$G$2:$Q$667,22,FALSE)</f>
        <v>#N/A</v>
      </c>
      <c r="I610" t="e">
        <f>VLOOKUP(B610,'MATRIZ 2026'!$G$2:$Q$667,84,FALSE)</f>
        <v>#N/A</v>
      </c>
      <c r="J610" t="e">
        <f>VLOOKUP(B610,'MATRIZ 2026'!$G$2:$Q$667,49,FALSE)</f>
        <v>#N/A</v>
      </c>
      <c r="K610" t="e">
        <f>VLOOKUP(B610,'MATRIZ 2026'!$G$2:$Q$667,50,FALSE)</f>
        <v>#N/A</v>
      </c>
      <c r="L610" s="48" t="e">
        <f>VLOOKUP(B610,'MATRIZ 2026'!$G$2:$Q$667,45,FALSE)</f>
        <v>#N/A</v>
      </c>
      <c r="M610" s="48" t="e">
        <f>VLOOKUP(B610,'MATRIZ 2026'!$G$2:$Q$667,46,FALSE)</f>
        <v>#N/A</v>
      </c>
      <c r="N610" t="e">
        <f>VLOOKUP(B610,'MATRIZ 2026'!$G$2:$Q$667,16,FALSE)</f>
        <v>#N/A</v>
      </c>
      <c r="O610" t="e">
        <f>VLOOKUP(B610,'MATRIZ 2026'!$G$2:$Q$667,93,FALSE)</f>
        <v>#N/A</v>
      </c>
      <c r="P610" t="e">
        <f>VLOOKUP(D610,'MATRIZ 2026'!$G$2:$Q$667,31,FALSE)</f>
        <v>#N/A</v>
      </c>
      <c r="Q610" t="e">
        <f>VLOOKUP(M610,'MATRIZ 2026'!$G$2:$Q$667,3,FALSE)</f>
        <v>#N/A</v>
      </c>
      <c r="R610" t="e">
        <f>VLOOKUP(B610,'MATRIZ 2026'!$G$2:$Q$667,32,FALSE)</f>
        <v>#N/A</v>
      </c>
      <c r="S610" t="e">
        <f>VLOOKUP(O610,'MATRIZ 2026'!$G$2:$Q$667,3,FALSE)</f>
        <v>#N/A</v>
      </c>
      <c r="T610" t="e">
        <f>VLOOKUP(B610,'MATRIZ 2026'!$G$2:$Q$667,95,FALSE)</f>
        <v>#N/A</v>
      </c>
      <c r="U610">
        <f>VLOOKUP(B610,Hoja3!A609:B1271,2,FALSE)</f>
        <v>145029</v>
      </c>
      <c r="V610" t="e">
        <f>VLOOKUP(B610,'MATRIZ 2026'!$G$2:$Q$667,40,FALSE)</f>
        <v>#N/A</v>
      </c>
      <c r="W610" t="e">
        <f>VLOOKUP(S610,'MATRIZ 2026'!$G$2:$Q$667,3,FALSE)</f>
        <v>#N/A</v>
      </c>
      <c r="X610" t="e">
        <f>VLOOKUP(T610,'MATRIZ 2026'!$G$2:$Q$667,3,FALSE)</f>
        <v>#N/A</v>
      </c>
      <c r="Y610" t="e">
        <f>VLOOKUP(U610,'MATRIZ 2026'!$G$2:$Q$667,3,FALSE)</f>
        <v>#N/A</v>
      </c>
      <c r="Z610" t="e">
        <f>VLOOKUP(V610,'MATRIZ 2026'!$G$2:$Q$667,3,FALSE)</f>
        <v>#N/A</v>
      </c>
      <c r="AA610" t="e">
        <f>VLOOKUP(W610,'MATRIZ 2026'!$G$2:$Q$667,3,FALSE)</f>
        <v>#N/A</v>
      </c>
      <c r="AB610" t="e">
        <f>VLOOKUP(B610,'MATRIZ 2026'!$G$2:$Q$667,28,FALSE)</f>
        <v>#N/A</v>
      </c>
      <c r="AC610" t="e">
        <f>VLOOKUP(B610,'MATRIZ 2026'!$G$2:$Q$667,27,FALSE)</f>
        <v>#N/A</v>
      </c>
      <c r="AD610" t="e">
        <f>VLOOKUP(B610,'MATRIZ 2026'!$G$2:$Q$667,29,FALSE)</f>
        <v>#N/A</v>
      </c>
      <c r="AE610" t="e">
        <f>VLOOKUP(B610,'MATRIZ 2026'!$G$2:$Q$667,96,FALSE)</f>
        <v>#N/A</v>
      </c>
      <c r="AF610" t="e">
        <f>VLOOKUP(B610,'MATRIZ 2026'!$G$2:$Q$667,30,FALSE)</f>
        <v>#N/A</v>
      </c>
      <c r="AG610" t="str">
        <f>VLOOKUP(B610,'cuentas bancarias'!$A$2:$E$201,3,FALSE)</f>
        <v>CAJA SOCIAL</v>
      </c>
      <c r="AH610" t="str">
        <f>VLOOKUP(B610,'cuentas bancarias'!$A$2:$E$201,4,FALSE)</f>
        <v>AHORROS</v>
      </c>
      <c r="AI610">
        <f>VLOOKUP(B610,'cuentas bancarias'!$A$2:$E$201,5,FALSE)</f>
        <v>24093305431</v>
      </c>
      <c r="AJ610" t="e">
        <f>VLOOKUP(B610,'MATRIZ 2026'!$G$2:$Q$667,25,FALSE)</f>
        <v>#N/A</v>
      </c>
      <c r="AL610" t="e">
        <f>VLOOKUP(AH610,'MATRIZ 2026'!$G$2:$Q$667,3,FALSE)</f>
        <v>#N/A</v>
      </c>
      <c r="AM610" t="e">
        <f>VLOOKUP(AI610,'MATRIZ 2026'!$G$2:$Q$667,3,FALSE)</f>
        <v>#N/A</v>
      </c>
      <c r="AN610" t="e">
        <f>VLOOKUP(AJ610,'MATRIZ 2026'!$G$2:$Q$667,3,FALSE)</f>
        <v>#N/A</v>
      </c>
      <c r="AO610" t="e">
        <f>VLOOKUP(AK610,'MATRIZ 2026'!$G$2:$Q$667,3,FALSE)</f>
        <v>#N/A</v>
      </c>
      <c r="AP610" t="e">
        <f>VLOOKUP(AL610,'MATRIZ 2026'!$G$2:$Q$667,3,FALSE)</f>
        <v>#N/A</v>
      </c>
    </row>
    <row r="611" spans="2:42">
      <c r="B611" s="19" t="s">
        <v>6854</v>
      </c>
      <c r="C611" t="e">
        <v>#REF!</v>
      </c>
      <c r="D611" t="str">
        <f t="shared" si="14"/>
        <v>616-2026</v>
      </c>
      <c r="E611" t="e">
        <f>VLOOKUP(D611,'MATRIZ 2026'!$G$2:$Q$667,14,FALSE)</f>
        <v>#N/A</v>
      </c>
      <c r="F611" t="e">
        <f>VLOOKUP(B611,'MATRIZ 2026'!$G$2:$Q$667,3,FALSE)</f>
        <v>#N/A</v>
      </c>
      <c r="G611" t="e">
        <f>VLOOKUP(B611,'MATRIZ 2026'!$G$2:$Q$667,22,FALSE)</f>
        <v>#N/A</v>
      </c>
      <c r="I611" t="e">
        <f>VLOOKUP(B611,'MATRIZ 2026'!$G$2:$Q$667,84,FALSE)</f>
        <v>#N/A</v>
      </c>
      <c r="J611" t="e">
        <f>VLOOKUP(B611,'MATRIZ 2026'!$G$2:$Q$667,49,FALSE)</f>
        <v>#N/A</v>
      </c>
      <c r="K611" t="e">
        <f>VLOOKUP(B611,'MATRIZ 2026'!$G$2:$Q$667,50,FALSE)</f>
        <v>#N/A</v>
      </c>
      <c r="L611" s="48" t="e">
        <f>VLOOKUP(B611,'MATRIZ 2026'!$G$2:$Q$667,45,FALSE)</f>
        <v>#N/A</v>
      </c>
      <c r="M611" s="48" t="e">
        <f>VLOOKUP(B611,'MATRIZ 2026'!$G$2:$Q$667,46,FALSE)</f>
        <v>#N/A</v>
      </c>
      <c r="N611" t="e">
        <f>VLOOKUP(B611,'MATRIZ 2026'!$G$2:$Q$667,16,FALSE)</f>
        <v>#N/A</v>
      </c>
      <c r="O611" t="e">
        <f>VLOOKUP(B611,'MATRIZ 2026'!$G$2:$Q$667,93,FALSE)</f>
        <v>#N/A</v>
      </c>
      <c r="P611" t="e">
        <f>VLOOKUP(D611,'MATRIZ 2026'!$G$2:$Q$667,31,FALSE)</f>
        <v>#N/A</v>
      </c>
      <c r="Q611" t="e">
        <f>VLOOKUP(M611,'MATRIZ 2026'!$G$2:$Q$667,3,FALSE)</f>
        <v>#N/A</v>
      </c>
      <c r="R611" t="e">
        <f>VLOOKUP(B611,'MATRIZ 2026'!$G$2:$Q$667,32,FALSE)</f>
        <v>#N/A</v>
      </c>
      <c r="S611" t="e">
        <f>VLOOKUP(O611,'MATRIZ 2026'!$G$2:$Q$667,3,FALSE)</f>
        <v>#N/A</v>
      </c>
      <c r="T611" t="e">
        <f>VLOOKUP(B611,'MATRIZ 2026'!$G$2:$Q$667,95,FALSE)</f>
        <v>#N/A</v>
      </c>
      <c r="U611">
        <f>VLOOKUP(B611,Hoja3!A610:B1272,2,FALSE)</f>
        <v>146631</v>
      </c>
      <c r="V611" t="e">
        <f>VLOOKUP(B611,'MATRIZ 2026'!$G$2:$Q$667,40,FALSE)</f>
        <v>#N/A</v>
      </c>
      <c r="W611" t="e">
        <f>VLOOKUP(S611,'MATRIZ 2026'!$G$2:$Q$667,3,FALSE)</f>
        <v>#N/A</v>
      </c>
      <c r="X611" t="e">
        <f>VLOOKUP(T611,'MATRIZ 2026'!$G$2:$Q$667,3,FALSE)</f>
        <v>#N/A</v>
      </c>
      <c r="Y611" t="e">
        <f>VLOOKUP(U611,'MATRIZ 2026'!$G$2:$Q$667,3,FALSE)</f>
        <v>#N/A</v>
      </c>
      <c r="Z611" t="e">
        <f>VLOOKUP(V611,'MATRIZ 2026'!$G$2:$Q$667,3,FALSE)</f>
        <v>#N/A</v>
      </c>
      <c r="AA611" t="e">
        <f>VLOOKUP(W611,'MATRIZ 2026'!$G$2:$Q$667,3,FALSE)</f>
        <v>#N/A</v>
      </c>
      <c r="AB611" t="e">
        <f>VLOOKUP(B611,'MATRIZ 2026'!$G$2:$Q$667,28,FALSE)</f>
        <v>#N/A</v>
      </c>
      <c r="AC611" t="e">
        <f>VLOOKUP(B611,'MATRIZ 2026'!$G$2:$Q$667,27,FALSE)</f>
        <v>#N/A</v>
      </c>
      <c r="AD611" t="e">
        <f>VLOOKUP(B611,'MATRIZ 2026'!$G$2:$Q$667,29,FALSE)</f>
        <v>#N/A</v>
      </c>
      <c r="AE611" t="e">
        <f>VLOOKUP(B611,'MATRIZ 2026'!$G$2:$Q$667,96,FALSE)</f>
        <v>#N/A</v>
      </c>
      <c r="AF611" t="e">
        <f>VLOOKUP(B611,'MATRIZ 2026'!$G$2:$Q$667,30,FALSE)</f>
        <v>#N/A</v>
      </c>
      <c r="AG611" t="str">
        <f>VLOOKUP(B611,'cuentas bancarias'!$A$2:$E$201,3,FALSE)</f>
        <v>SCOTIABANK COLPATRIA</v>
      </c>
      <c r="AH611" t="str">
        <f>VLOOKUP(B611,'cuentas bancarias'!$A$2:$E$201,4,FALSE)</f>
        <v>AHORROS</v>
      </c>
      <c r="AI611">
        <f>VLOOKUP(B611,'cuentas bancarias'!$A$2:$E$201,5,FALSE)</f>
        <v>6342044200</v>
      </c>
      <c r="AJ611" t="e">
        <f>VLOOKUP(B611,'MATRIZ 2026'!$G$2:$Q$667,25,FALSE)</f>
        <v>#N/A</v>
      </c>
      <c r="AL611" t="e">
        <f>VLOOKUP(AH611,'MATRIZ 2026'!$G$2:$Q$667,3,FALSE)</f>
        <v>#N/A</v>
      </c>
      <c r="AM611" t="e">
        <f>VLOOKUP(AI611,'MATRIZ 2026'!$G$2:$Q$667,3,FALSE)</f>
        <v>#N/A</v>
      </c>
      <c r="AN611" t="e">
        <f>VLOOKUP(AJ611,'MATRIZ 2026'!$G$2:$Q$667,3,FALSE)</f>
        <v>#N/A</v>
      </c>
      <c r="AO611" t="e">
        <f>VLOOKUP(AK611,'MATRIZ 2026'!$G$2:$Q$667,3,FALSE)</f>
        <v>#N/A</v>
      </c>
      <c r="AP611" t="e">
        <f>VLOOKUP(AL611,'MATRIZ 2026'!$G$2:$Q$667,3,FALSE)</f>
        <v>#N/A</v>
      </c>
    </row>
    <row r="612" spans="2:42">
      <c r="B612" s="21" t="s">
        <v>6862</v>
      </c>
      <c r="C612" t="e">
        <v>#REF!</v>
      </c>
      <c r="D612" t="str">
        <f t="shared" si="14"/>
        <v>617-2026</v>
      </c>
      <c r="E612" t="e">
        <f>VLOOKUP(D612,'MATRIZ 2026'!$G$2:$Q$667,14,FALSE)</f>
        <v>#N/A</v>
      </c>
      <c r="F612" t="e">
        <f>VLOOKUP(B612,'MATRIZ 2026'!$G$2:$Q$667,3,FALSE)</f>
        <v>#N/A</v>
      </c>
      <c r="G612" t="e">
        <f>VLOOKUP(B612,'MATRIZ 2026'!$G$2:$Q$667,22,FALSE)</f>
        <v>#N/A</v>
      </c>
      <c r="I612" t="e">
        <f>VLOOKUP(B612,'MATRIZ 2026'!$G$2:$Q$667,84,FALSE)</f>
        <v>#N/A</v>
      </c>
      <c r="J612" t="e">
        <f>VLOOKUP(B612,'MATRIZ 2026'!$G$2:$Q$667,49,FALSE)</f>
        <v>#N/A</v>
      </c>
      <c r="K612" t="e">
        <f>VLOOKUP(B612,'MATRIZ 2026'!$G$2:$Q$667,50,FALSE)</f>
        <v>#N/A</v>
      </c>
      <c r="L612" s="48" t="e">
        <f>VLOOKUP(B612,'MATRIZ 2026'!$G$2:$Q$667,45,FALSE)</f>
        <v>#N/A</v>
      </c>
      <c r="M612" s="48" t="e">
        <f>VLOOKUP(B612,'MATRIZ 2026'!$G$2:$Q$667,46,FALSE)</f>
        <v>#N/A</v>
      </c>
      <c r="N612" t="e">
        <f>VLOOKUP(B612,'MATRIZ 2026'!$G$2:$Q$667,16,FALSE)</f>
        <v>#N/A</v>
      </c>
      <c r="O612" t="e">
        <f>VLOOKUP(B612,'MATRIZ 2026'!$G$2:$Q$667,93,FALSE)</f>
        <v>#N/A</v>
      </c>
      <c r="P612" t="e">
        <f>VLOOKUP(D612,'MATRIZ 2026'!$G$2:$Q$667,31,FALSE)</f>
        <v>#N/A</v>
      </c>
      <c r="Q612" t="e">
        <f>VLOOKUP(M612,'MATRIZ 2026'!$G$2:$Q$667,3,FALSE)</f>
        <v>#N/A</v>
      </c>
      <c r="R612" t="e">
        <f>VLOOKUP(B612,'MATRIZ 2026'!$G$2:$Q$667,32,FALSE)</f>
        <v>#N/A</v>
      </c>
      <c r="S612" t="e">
        <f>VLOOKUP(O612,'MATRIZ 2026'!$G$2:$Q$667,3,FALSE)</f>
        <v>#N/A</v>
      </c>
      <c r="T612" t="e">
        <f>VLOOKUP(B612,'MATRIZ 2026'!$G$2:$Q$667,95,FALSE)</f>
        <v>#N/A</v>
      </c>
      <c r="U612">
        <f>VLOOKUP(B612,Hoja3!A611:B1273,2,FALSE)</f>
        <v>144899</v>
      </c>
      <c r="V612" t="e">
        <f>VLOOKUP(B612,'MATRIZ 2026'!$G$2:$Q$667,40,FALSE)</f>
        <v>#N/A</v>
      </c>
      <c r="W612" t="e">
        <f>VLOOKUP(S612,'MATRIZ 2026'!$G$2:$Q$667,3,FALSE)</f>
        <v>#N/A</v>
      </c>
      <c r="X612" t="e">
        <f>VLOOKUP(T612,'MATRIZ 2026'!$G$2:$Q$667,3,FALSE)</f>
        <v>#N/A</v>
      </c>
      <c r="Y612" t="e">
        <f>VLOOKUP(U612,'MATRIZ 2026'!$G$2:$Q$667,3,FALSE)</f>
        <v>#N/A</v>
      </c>
      <c r="Z612" t="e">
        <f>VLOOKUP(V612,'MATRIZ 2026'!$G$2:$Q$667,3,FALSE)</f>
        <v>#N/A</v>
      </c>
      <c r="AA612" t="e">
        <f>VLOOKUP(W612,'MATRIZ 2026'!$G$2:$Q$667,3,FALSE)</f>
        <v>#N/A</v>
      </c>
      <c r="AB612" t="e">
        <f>VLOOKUP(B612,'MATRIZ 2026'!$G$2:$Q$667,28,FALSE)</f>
        <v>#N/A</v>
      </c>
      <c r="AC612" t="e">
        <f>VLOOKUP(B612,'MATRIZ 2026'!$G$2:$Q$667,27,FALSE)</f>
        <v>#N/A</v>
      </c>
      <c r="AD612" t="e">
        <f>VLOOKUP(B612,'MATRIZ 2026'!$G$2:$Q$667,29,FALSE)</f>
        <v>#N/A</v>
      </c>
      <c r="AE612" t="e">
        <f>VLOOKUP(B612,'MATRIZ 2026'!$G$2:$Q$667,96,FALSE)</f>
        <v>#N/A</v>
      </c>
      <c r="AF612" t="e">
        <f>VLOOKUP(B612,'MATRIZ 2026'!$G$2:$Q$667,30,FALSE)</f>
        <v>#N/A</v>
      </c>
      <c r="AG612" t="str">
        <f>VLOOKUP(B612,'cuentas bancarias'!$A$2:$E$201,3,FALSE)</f>
        <v>DAVIVIENDA</v>
      </c>
      <c r="AH612" t="str">
        <f>VLOOKUP(B612,'cuentas bancarias'!$A$2:$E$201,4,FALSE)</f>
        <v>AHORROS</v>
      </c>
      <c r="AI612">
        <f>VLOOKUP(B612,'cuentas bancarias'!$A$2:$E$201,5,FALSE)</f>
        <v>570004670136748</v>
      </c>
      <c r="AJ612" t="e">
        <f>VLOOKUP(B612,'MATRIZ 2026'!$G$2:$Q$667,25,FALSE)</f>
        <v>#N/A</v>
      </c>
      <c r="AL612" t="e">
        <f>VLOOKUP(AH612,'MATRIZ 2026'!$G$2:$Q$667,3,FALSE)</f>
        <v>#N/A</v>
      </c>
      <c r="AM612" t="e">
        <f>VLOOKUP(AI612,'MATRIZ 2026'!$G$2:$Q$667,3,FALSE)</f>
        <v>#N/A</v>
      </c>
      <c r="AN612" t="e">
        <f>VLOOKUP(AJ612,'MATRIZ 2026'!$G$2:$Q$667,3,FALSE)</f>
        <v>#N/A</v>
      </c>
      <c r="AO612" t="e">
        <f>VLOOKUP(AK612,'MATRIZ 2026'!$G$2:$Q$667,3,FALSE)</f>
        <v>#N/A</v>
      </c>
      <c r="AP612" t="e">
        <f>VLOOKUP(AL612,'MATRIZ 2026'!$G$2:$Q$667,3,FALSE)</f>
        <v>#N/A</v>
      </c>
    </row>
    <row r="613" spans="2:42">
      <c r="B613" s="19" t="s">
        <v>6870</v>
      </c>
      <c r="C613" t="e">
        <v>#REF!</v>
      </c>
      <c r="D613" t="str">
        <f t="shared" si="14"/>
        <v>619-2026</v>
      </c>
      <c r="E613" t="e">
        <f>VLOOKUP(D613,'MATRIZ 2026'!$G$2:$Q$667,14,FALSE)</f>
        <v>#N/A</v>
      </c>
      <c r="F613" t="e">
        <f>VLOOKUP(B613,'MATRIZ 2026'!$G$2:$Q$667,3,FALSE)</f>
        <v>#N/A</v>
      </c>
      <c r="G613" t="e">
        <f>VLOOKUP(B613,'MATRIZ 2026'!$G$2:$Q$667,22,FALSE)</f>
        <v>#N/A</v>
      </c>
      <c r="I613" t="e">
        <f>VLOOKUP(B613,'MATRIZ 2026'!$G$2:$Q$667,84,FALSE)</f>
        <v>#N/A</v>
      </c>
      <c r="J613" t="e">
        <f>VLOOKUP(B613,'MATRIZ 2026'!$G$2:$Q$667,49,FALSE)</f>
        <v>#N/A</v>
      </c>
      <c r="K613" t="e">
        <f>VLOOKUP(B613,'MATRIZ 2026'!$G$2:$Q$667,50,FALSE)</f>
        <v>#N/A</v>
      </c>
      <c r="L613" s="48" t="e">
        <f>VLOOKUP(B613,'MATRIZ 2026'!$G$2:$Q$667,45,FALSE)</f>
        <v>#N/A</v>
      </c>
      <c r="M613" s="48" t="e">
        <f>VLOOKUP(B613,'MATRIZ 2026'!$G$2:$Q$667,46,FALSE)</f>
        <v>#N/A</v>
      </c>
      <c r="N613" t="e">
        <f>VLOOKUP(B613,'MATRIZ 2026'!$G$2:$Q$667,16,FALSE)</f>
        <v>#N/A</v>
      </c>
      <c r="O613" t="e">
        <f>VLOOKUP(B613,'MATRIZ 2026'!$G$2:$Q$667,93,FALSE)</f>
        <v>#N/A</v>
      </c>
      <c r="P613" t="e">
        <f>VLOOKUP(D613,'MATRIZ 2026'!$G$2:$Q$667,31,FALSE)</f>
        <v>#N/A</v>
      </c>
      <c r="Q613" t="e">
        <f>VLOOKUP(M613,'MATRIZ 2026'!$G$2:$Q$667,3,FALSE)</f>
        <v>#N/A</v>
      </c>
      <c r="R613" t="e">
        <f>VLOOKUP(B613,'MATRIZ 2026'!$G$2:$Q$667,32,FALSE)</f>
        <v>#N/A</v>
      </c>
      <c r="S613" t="e">
        <f>VLOOKUP(O613,'MATRIZ 2026'!$G$2:$Q$667,3,FALSE)</f>
        <v>#N/A</v>
      </c>
      <c r="T613" t="e">
        <f>VLOOKUP(B613,'MATRIZ 2026'!$G$2:$Q$667,95,FALSE)</f>
        <v>#N/A</v>
      </c>
      <c r="U613">
        <f>VLOOKUP(B613,Hoja3!A612:B1274,2,FALSE)</f>
        <v>146548</v>
      </c>
      <c r="V613" t="e">
        <f>VLOOKUP(B613,'MATRIZ 2026'!$G$2:$Q$667,40,FALSE)</f>
        <v>#N/A</v>
      </c>
      <c r="W613" t="e">
        <f>VLOOKUP(S613,'MATRIZ 2026'!$G$2:$Q$667,3,FALSE)</f>
        <v>#N/A</v>
      </c>
      <c r="X613" t="e">
        <f>VLOOKUP(T613,'MATRIZ 2026'!$G$2:$Q$667,3,FALSE)</f>
        <v>#N/A</v>
      </c>
      <c r="Y613" t="e">
        <f>VLOOKUP(U613,'MATRIZ 2026'!$G$2:$Q$667,3,FALSE)</f>
        <v>#N/A</v>
      </c>
      <c r="Z613" t="e">
        <f>VLOOKUP(V613,'MATRIZ 2026'!$G$2:$Q$667,3,FALSE)</f>
        <v>#N/A</v>
      </c>
      <c r="AA613" t="e">
        <f>VLOOKUP(W613,'MATRIZ 2026'!$G$2:$Q$667,3,FALSE)</f>
        <v>#N/A</v>
      </c>
      <c r="AB613" t="e">
        <f>VLOOKUP(B613,'MATRIZ 2026'!$G$2:$Q$667,28,FALSE)</f>
        <v>#N/A</v>
      </c>
      <c r="AC613" t="e">
        <f>VLOOKUP(B613,'MATRIZ 2026'!$G$2:$Q$667,27,FALSE)</f>
        <v>#N/A</v>
      </c>
      <c r="AD613" t="e">
        <f>VLOOKUP(B613,'MATRIZ 2026'!$G$2:$Q$667,29,FALSE)</f>
        <v>#N/A</v>
      </c>
      <c r="AE613" t="e">
        <f>VLOOKUP(B613,'MATRIZ 2026'!$G$2:$Q$667,96,FALSE)</f>
        <v>#N/A</v>
      </c>
      <c r="AF613" t="e">
        <f>VLOOKUP(B613,'MATRIZ 2026'!$G$2:$Q$667,30,FALSE)</f>
        <v>#N/A</v>
      </c>
      <c r="AG613" t="str">
        <f>VLOOKUP(B613,'cuentas bancarias'!$A$2:$E$201,3,FALSE)</f>
        <v>CAJA SOCIAL</v>
      </c>
      <c r="AH613" t="str">
        <f>VLOOKUP(B613,'cuentas bancarias'!$A$2:$E$201,4,FALSE)</f>
        <v>AHORROS</v>
      </c>
      <c r="AI613">
        <f>VLOOKUP(B613,'cuentas bancarias'!$A$2:$E$201,5,FALSE)</f>
        <v>24027730960</v>
      </c>
      <c r="AJ613" t="e">
        <f>VLOOKUP(B613,'MATRIZ 2026'!$G$2:$Q$667,25,FALSE)</f>
        <v>#N/A</v>
      </c>
      <c r="AL613" t="e">
        <f>VLOOKUP(AH613,'MATRIZ 2026'!$G$2:$Q$667,3,FALSE)</f>
        <v>#N/A</v>
      </c>
      <c r="AM613" t="e">
        <f>VLOOKUP(AI613,'MATRIZ 2026'!$G$2:$Q$667,3,FALSE)</f>
        <v>#N/A</v>
      </c>
      <c r="AN613" t="e">
        <f>VLOOKUP(AJ613,'MATRIZ 2026'!$G$2:$Q$667,3,FALSE)</f>
        <v>#N/A</v>
      </c>
      <c r="AO613" t="e">
        <f>VLOOKUP(AK613,'MATRIZ 2026'!$G$2:$Q$667,3,FALSE)</f>
        <v>#N/A</v>
      </c>
      <c r="AP613" t="e">
        <f>VLOOKUP(AL613,'MATRIZ 2026'!$G$2:$Q$667,3,FALSE)</f>
        <v>#N/A</v>
      </c>
    </row>
    <row r="614" spans="2:42">
      <c r="B614" s="21" t="s">
        <v>6879</v>
      </c>
      <c r="C614" t="e">
        <v>#REF!</v>
      </c>
      <c r="D614" t="str">
        <f t="shared" si="14"/>
        <v>620-2026</v>
      </c>
      <c r="E614" t="e">
        <f>VLOOKUP(D614,'MATRIZ 2026'!$G$2:$Q$667,14,FALSE)</f>
        <v>#N/A</v>
      </c>
      <c r="F614" t="e">
        <f>VLOOKUP(B614,'MATRIZ 2026'!$G$2:$Q$667,3,FALSE)</f>
        <v>#N/A</v>
      </c>
      <c r="G614" t="e">
        <f>VLOOKUP(B614,'MATRIZ 2026'!$G$2:$Q$667,22,FALSE)</f>
        <v>#N/A</v>
      </c>
      <c r="I614" t="e">
        <f>VLOOKUP(B614,'MATRIZ 2026'!$G$2:$Q$667,84,FALSE)</f>
        <v>#N/A</v>
      </c>
      <c r="J614" t="e">
        <f>VLOOKUP(B614,'MATRIZ 2026'!$G$2:$Q$667,49,FALSE)</f>
        <v>#N/A</v>
      </c>
      <c r="K614" t="e">
        <f>VLOOKUP(B614,'MATRIZ 2026'!$G$2:$Q$667,50,FALSE)</f>
        <v>#N/A</v>
      </c>
      <c r="L614" s="48" t="e">
        <f>VLOOKUP(B614,'MATRIZ 2026'!$G$2:$Q$667,45,FALSE)</f>
        <v>#N/A</v>
      </c>
      <c r="M614" s="48" t="e">
        <f>VLOOKUP(B614,'MATRIZ 2026'!$G$2:$Q$667,46,FALSE)</f>
        <v>#N/A</v>
      </c>
      <c r="N614" t="e">
        <f>VLOOKUP(B614,'MATRIZ 2026'!$G$2:$Q$667,16,FALSE)</f>
        <v>#N/A</v>
      </c>
      <c r="O614" t="e">
        <f>VLOOKUP(B614,'MATRIZ 2026'!$G$2:$Q$667,93,FALSE)</f>
        <v>#N/A</v>
      </c>
      <c r="P614" t="e">
        <f>VLOOKUP(D614,'MATRIZ 2026'!$G$2:$Q$667,31,FALSE)</f>
        <v>#N/A</v>
      </c>
      <c r="Q614" t="e">
        <f>VLOOKUP(M614,'MATRIZ 2026'!$G$2:$Q$667,3,FALSE)</f>
        <v>#N/A</v>
      </c>
      <c r="R614" t="e">
        <f>VLOOKUP(B614,'MATRIZ 2026'!$G$2:$Q$667,32,FALSE)</f>
        <v>#N/A</v>
      </c>
      <c r="S614" t="e">
        <f>VLOOKUP(O614,'MATRIZ 2026'!$G$2:$Q$667,3,FALSE)</f>
        <v>#N/A</v>
      </c>
      <c r="T614" t="e">
        <f>VLOOKUP(B614,'MATRIZ 2026'!$G$2:$Q$667,95,FALSE)</f>
        <v>#N/A</v>
      </c>
      <c r="U614">
        <f>VLOOKUP(B614,Hoja3!A613:B1275,2,FALSE)</f>
        <v>145515</v>
      </c>
      <c r="V614" t="e">
        <f>VLOOKUP(B614,'MATRIZ 2026'!$G$2:$Q$667,40,FALSE)</f>
        <v>#N/A</v>
      </c>
      <c r="W614" t="e">
        <f>VLOOKUP(S614,'MATRIZ 2026'!$G$2:$Q$667,3,FALSE)</f>
        <v>#N/A</v>
      </c>
      <c r="X614" t="e">
        <f>VLOOKUP(T614,'MATRIZ 2026'!$G$2:$Q$667,3,FALSE)</f>
        <v>#N/A</v>
      </c>
      <c r="Y614" t="e">
        <f>VLOOKUP(U614,'MATRIZ 2026'!$G$2:$Q$667,3,FALSE)</f>
        <v>#N/A</v>
      </c>
      <c r="Z614" t="e">
        <f>VLOOKUP(V614,'MATRIZ 2026'!$G$2:$Q$667,3,FALSE)</f>
        <v>#N/A</v>
      </c>
      <c r="AA614" t="e">
        <f>VLOOKUP(W614,'MATRIZ 2026'!$G$2:$Q$667,3,FALSE)</f>
        <v>#N/A</v>
      </c>
      <c r="AB614" t="e">
        <f>VLOOKUP(B614,'MATRIZ 2026'!$G$2:$Q$667,28,FALSE)</f>
        <v>#N/A</v>
      </c>
      <c r="AC614" t="e">
        <f>VLOOKUP(B614,'MATRIZ 2026'!$G$2:$Q$667,27,FALSE)</f>
        <v>#N/A</v>
      </c>
      <c r="AD614" t="e">
        <f>VLOOKUP(B614,'MATRIZ 2026'!$G$2:$Q$667,29,FALSE)</f>
        <v>#N/A</v>
      </c>
      <c r="AE614" t="e">
        <f>VLOOKUP(B614,'MATRIZ 2026'!$G$2:$Q$667,96,FALSE)</f>
        <v>#N/A</v>
      </c>
      <c r="AF614" t="e">
        <f>VLOOKUP(B614,'MATRIZ 2026'!$G$2:$Q$667,30,FALSE)</f>
        <v>#N/A</v>
      </c>
      <c r="AG614" t="str">
        <f>VLOOKUP(B614,'cuentas bancarias'!$A$2:$E$201,3,FALSE)</f>
        <v>DAVIVIENDA</v>
      </c>
      <c r="AH614" t="str">
        <f>VLOOKUP(B614,'cuentas bancarias'!$A$2:$E$201,4,FALSE)</f>
        <v>AHORROS</v>
      </c>
      <c r="AI614">
        <f>VLOOKUP(B614,'cuentas bancarias'!$A$2:$E$201,5,FALSE)</f>
        <v>550475700109691</v>
      </c>
      <c r="AJ614" t="e">
        <f>VLOOKUP(B614,'MATRIZ 2026'!$G$2:$Q$667,25,FALSE)</f>
        <v>#N/A</v>
      </c>
      <c r="AL614" t="e">
        <f>VLOOKUP(AH614,'MATRIZ 2026'!$G$2:$Q$667,3,FALSE)</f>
        <v>#N/A</v>
      </c>
      <c r="AM614" t="e">
        <f>VLOOKUP(AI614,'MATRIZ 2026'!$G$2:$Q$667,3,FALSE)</f>
        <v>#N/A</v>
      </c>
      <c r="AN614" t="e">
        <f>VLOOKUP(AJ614,'MATRIZ 2026'!$G$2:$Q$667,3,FALSE)</f>
        <v>#N/A</v>
      </c>
      <c r="AO614" t="e">
        <f>VLOOKUP(AK614,'MATRIZ 2026'!$G$2:$Q$667,3,FALSE)</f>
        <v>#N/A</v>
      </c>
      <c r="AP614" t="e">
        <f>VLOOKUP(AL614,'MATRIZ 2026'!$G$2:$Q$667,3,FALSE)</f>
        <v>#N/A</v>
      </c>
    </row>
    <row r="615" spans="2:42">
      <c r="B615" s="18" t="s">
        <v>6887</v>
      </c>
      <c r="C615" t="e">
        <v>#REF!</v>
      </c>
      <c r="D615" t="str">
        <f t="shared" si="14"/>
        <v>621-2026</v>
      </c>
      <c r="E615" t="e">
        <f>VLOOKUP(D615,'MATRIZ 2026'!$G$2:$Q$667,14,FALSE)</f>
        <v>#N/A</v>
      </c>
      <c r="F615" t="e">
        <f>VLOOKUP(B615,'MATRIZ 2026'!$G$2:$Q$667,3,FALSE)</f>
        <v>#N/A</v>
      </c>
      <c r="G615" t="e">
        <f>VLOOKUP(B615,'MATRIZ 2026'!$G$2:$Q$667,22,FALSE)</f>
        <v>#N/A</v>
      </c>
      <c r="I615" t="e">
        <f>VLOOKUP(B615,'MATRIZ 2026'!$G$2:$Q$667,84,FALSE)</f>
        <v>#N/A</v>
      </c>
      <c r="J615" t="e">
        <f>VLOOKUP(B615,'MATRIZ 2026'!$G$2:$Q$667,49,FALSE)</f>
        <v>#N/A</v>
      </c>
      <c r="K615" t="e">
        <f>VLOOKUP(B615,'MATRIZ 2026'!$G$2:$Q$667,50,FALSE)</f>
        <v>#N/A</v>
      </c>
      <c r="L615" s="48" t="e">
        <f>VLOOKUP(B615,'MATRIZ 2026'!$G$2:$Q$667,45,FALSE)</f>
        <v>#N/A</v>
      </c>
      <c r="M615" s="48" t="e">
        <f>VLOOKUP(B615,'MATRIZ 2026'!$G$2:$Q$667,46,FALSE)</f>
        <v>#N/A</v>
      </c>
      <c r="N615" t="e">
        <f>VLOOKUP(B615,'MATRIZ 2026'!$G$2:$Q$667,16,FALSE)</f>
        <v>#N/A</v>
      </c>
      <c r="O615" t="e">
        <f>VLOOKUP(B615,'MATRIZ 2026'!$G$2:$Q$667,93,FALSE)</f>
        <v>#N/A</v>
      </c>
      <c r="P615" t="e">
        <f>VLOOKUP(D615,'MATRIZ 2026'!$G$2:$Q$667,31,FALSE)</f>
        <v>#N/A</v>
      </c>
      <c r="Q615" t="e">
        <f>VLOOKUP(M615,'MATRIZ 2026'!$G$2:$Q$667,3,FALSE)</f>
        <v>#N/A</v>
      </c>
      <c r="R615" t="e">
        <f>VLOOKUP(B615,'MATRIZ 2026'!$G$2:$Q$667,32,FALSE)</f>
        <v>#N/A</v>
      </c>
      <c r="S615" t="e">
        <f>VLOOKUP(O615,'MATRIZ 2026'!$G$2:$Q$667,3,FALSE)</f>
        <v>#N/A</v>
      </c>
      <c r="T615" t="e">
        <f>VLOOKUP(B615,'MATRIZ 2026'!$G$2:$Q$667,95,FALSE)</f>
        <v>#N/A</v>
      </c>
      <c r="U615">
        <f>VLOOKUP(B615,Hoja3!A614:B1276,2,FALSE)</f>
        <v>145410</v>
      </c>
      <c r="V615" t="e">
        <f>VLOOKUP(B615,'MATRIZ 2026'!$G$2:$Q$667,40,FALSE)</f>
        <v>#N/A</v>
      </c>
      <c r="W615" t="e">
        <f>VLOOKUP(S615,'MATRIZ 2026'!$G$2:$Q$667,3,FALSE)</f>
        <v>#N/A</v>
      </c>
      <c r="X615" t="e">
        <f>VLOOKUP(T615,'MATRIZ 2026'!$G$2:$Q$667,3,FALSE)</f>
        <v>#N/A</v>
      </c>
      <c r="Y615" t="e">
        <f>VLOOKUP(U615,'MATRIZ 2026'!$G$2:$Q$667,3,FALSE)</f>
        <v>#N/A</v>
      </c>
      <c r="Z615" t="e">
        <f>VLOOKUP(V615,'MATRIZ 2026'!$G$2:$Q$667,3,FALSE)</f>
        <v>#N/A</v>
      </c>
      <c r="AA615" t="e">
        <f>VLOOKUP(W615,'MATRIZ 2026'!$G$2:$Q$667,3,FALSE)</f>
        <v>#N/A</v>
      </c>
      <c r="AB615" t="e">
        <f>VLOOKUP(B615,'MATRIZ 2026'!$G$2:$Q$667,28,FALSE)</f>
        <v>#N/A</v>
      </c>
      <c r="AC615" t="e">
        <f>VLOOKUP(B615,'MATRIZ 2026'!$G$2:$Q$667,27,FALSE)</f>
        <v>#N/A</v>
      </c>
      <c r="AD615" t="e">
        <f>VLOOKUP(B615,'MATRIZ 2026'!$G$2:$Q$667,29,FALSE)</f>
        <v>#N/A</v>
      </c>
      <c r="AE615" t="e">
        <f>VLOOKUP(B615,'MATRIZ 2026'!$G$2:$Q$667,96,FALSE)</f>
        <v>#N/A</v>
      </c>
      <c r="AF615" t="e">
        <f>VLOOKUP(B615,'MATRIZ 2026'!$G$2:$Q$667,30,FALSE)</f>
        <v>#N/A</v>
      </c>
      <c r="AG615" t="str">
        <f>VLOOKUP(B615,'cuentas bancarias'!$A$2:$E$201,3,FALSE)</f>
        <v>BBVA</v>
      </c>
      <c r="AH615" t="str">
        <f>VLOOKUP(B615,'cuentas bancarias'!$A$2:$E$201,4,FALSE)</f>
        <v>AHORROS</v>
      </c>
      <c r="AI615">
        <f>VLOOKUP(B615,'cuentas bancarias'!$A$2:$E$201,5,FALSE)</f>
        <v>125044582</v>
      </c>
      <c r="AJ615" t="e">
        <f>VLOOKUP(B615,'MATRIZ 2026'!$G$2:$Q$667,25,FALSE)</f>
        <v>#N/A</v>
      </c>
      <c r="AL615" t="e">
        <f>VLOOKUP(AH615,'MATRIZ 2026'!$G$2:$Q$667,3,FALSE)</f>
        <v>#N/A</v>
      </c>
      <c r="AM615" t="e">
        <f>VLOOKUP(AI615,'MATRIZ 2026'!$G$2:$Q$667,3,FALSE)</f>
        <v>#N/A</v>
      </c>
      <c r="AN615" t="e">
        <f>VLOOKUP(AJ615,'MATRIZ 2026'!$G$2:$Q$667,3,FALSE)</f>
        <v>#N/A</v>
      </c>
      <c r="AO615" t="e">
        <f>VLOOKUP(AK615,'MATRIZ 2026'!$G$2:$Q$667,3,FALSE)</f>
        <v>#N/A</v>
      </c>
      <c r="AP615" t="e">
        <f>VLOOKUP(AL615,'MATRIZ 2026'!$G$2:$Q$667,3,FALSE)</f>
        <v>#N/A</v>
      </c>
    </row>
    <row r="616" spans="2:42">
      <c r="B616" s="21" t="s">
        <v>6902</v>
      </c>
      <c r="C616" t="e">
        <v>#REF!</v>
      </c>
      <c r="D616" t="str">
        <f t="shared" si="14"/>
        <v>622-2026</v>
      </c>
      <c r="E616" t="e">
        <f>VLOOKUP(D616,'MATRIZ 2026'!$G$2:$Q$667,14,FALSE)</f>
        <v>#N/A</v>
      </c>
      <c r="F616" t="e">
        <f>VLOOKUP(B616,'MATRIZ 2026'!$G$2:$Q$667,3,FALSE)</f>
        <v>#N/A</v>
      </c>
      <c r="G616" t="e">
        <f>VLOOKUP(B616,'MATRIZ 2026'!$G$2:$Q$667,22,FALSE)</f>
        <v>#N/A</v>
      </c>
      <c r="I616" t="e">
        <f>VLOOKUP(B616,'MATRIZ 2026'!$G$2:$Q$667,84,FALSE)</f>
        <v>#N/A</v>
      </c>
      <c r="J616" t="e">
        <f>VLOOKUP(B616,'MATRIZ 2026'!$G$2:$Q$667,49,FALSE)</f>
        <v>#N/A</v>
      </c>
      <c r="K616" t="e">
        <f>VLOOKUP(B616,'MATRIZ 2026'!$G$2:$Q$667,50,FALSE)</f>
        <v>#N/A</v>
      </c>
      <c r="L616" s="48" t="e">
        <f>VLOOKUP(B616,'MATRIZ 2026'!$G$2:$Q$667,45,FALSE)</f>
        <v>#N/A</v>
      </c>
      <c r="M616" s="48" t="e">
        <f>VLOOKUP(B616,'MATRIZ 2026'!$G$2:$Q$667,46,FALSE)</f>
        <v>#N/A</v>
      </c>
      <c r="N616" t="e">
        <f>VLOOKUP(B616,'MATRIZ 2026'!$G$2:$Q$667,16,FALSE)</f>
        <v>#N/A</v>
      </c>
      <c r="O616" t="e">
        <f>VLOOKUP(B616,'MATRIZ 2026'!$G$2:$Q$667,93,FALSE)</f>
        <v>#N/A</v>
      </c>
      <c r="P616" t="e">
        <f>VLOOKUP(D616,'MATRIZ 2026'!$G$2:$Q$667,31,FALSE)</f>
        <v>#N/A</v>
      </c>
      <c r="Q616" t="e">
        <f>VLOOKUP(M616,'MATRIZ 2026'!$G$2:$Q$667,3,FALSE)</f>
        <v>#N/A</v>
      </c>
      <c r="R616" t="e">
        <f>VLOOKUP(B616,'MATRIZ 2026'!$G$2:$Q$667,32,FALSE)</f>
        <v>#N/A</v>
      </c>
      <c r="S616" t="e">
        <f>VLOOKUP(O616,'MATRIZ 2026'!$G$2:$Q$667,3,FALSE)</f>
        <v>#N/A</v>
      </c>
      <c r="T616" t="e">
        <f>VLOOKUP(B616,'MATRIZ 2026'!$G$2:$Q$667,95,FALSE)</f>
        <v>#N/A</v>
      </c>
      <c r="U616">
        <f>VLOOKUP(B616,Hoja3!A615:B1277,2,FALSE)</f>
        <v>152612</v>
      </c>
      <c r="V616" t="e">
        <f>VLOOKUP(B616,'MATRIZ 2026'!$G$2:$Q$667,40,FALSE)</f>
        <v>#N/A</v>
      </c>
      <c r="W616" t="e">
        <f>VLOOKUP(S616,'MATRIZ 2026'!$G$2:$Q$667,3,FALSE)</f>
        <v>#N/A</v>
      </c>
      <c r="X616" t="e">
        <f>VLOOKUP(T616,'MATRIZ 2026'!$G$2:$Q$667,3,FALSE)</f>
        <v>#N/A</v>
      </c>
      <c r="Y616" t="e">
        <f>VLOOKUP(U616,'MATRIZ 2026'!$G$2:$Q$667,3,FALSE)</f>
        <v>#N/A</v>
      </c>
      <c r="Z616" t="e">
        <f>VLOOKUP(V616,'MATRIZ 2026'!$G$2:$Q$667,3,FALSE)</f>
        <v>#N/A</v>
      </c>
      <c r="AA616" t="e">
        <f>VLOOKUP(W616,'MATRIZ 2026'!$G$2:$Q$667,3,FALSE)</f>
        <v>#N/A</v>
      </c>
      <c r="AB616" t="e">
        <f>VLOOKUP(B616,'MATRIZ 2026'!$G$2:$Q$667,28,FALSE)</f>
        <v>#N/A</v>
      </c>
      <c r="AC616" t="e">
        <f>VLOOKUP(B616,'MATRIZ 2026'!$G$2:$Q$667,27,FALSE)</f>
        <v>#N/A</v>
      </c>
      <c r="AD616" t="e">
        <f>VLOOKUP(B616,'MATRIZ 2026'!$G$2:$Q$667,29,FALSE)</f>
        <v>#N/A</v>
      </c>
      <c r="AE616" t="e">
        <f>VLOOKUP(B616,'MATRIZ 2026'!$G$2:$Q$667,96,FALSE)</f>
        <v>#N/A</v>
      </c>
      <c r="AF616" t="e">
        <f>VLOOKUP(B616,'MATRIZ 2026'!$G$2:$Q$667,30,FALSE)</f>
        <v>#N/A</v>
      </c>
      <c r="AG616" t="str">
        <f>VLOOKUP(B616,'cuentas bancarias'!$A$2:$E$201,3,FALSE)</f>
        <v>BOGOTÁ</v>
      </c>
      <c r="AH616" t="str">
        <f>VLOOKUP(B616,'cuentas bancarias'!$A$2:$E$201,4,FALSE)</f>
        <v>AHORROS</v>
      </c>
      <c r="AI616">
        <f>VLOOKUP(B616,'cuentas bancarias'!$A$2:$E$201,5,FALSE)</f>
        <v>237439047</v>
      </c>
      <c r="AJ616" t="e">
        <f>VLOOKUP(B616,'MATRIZ 2026'!$G$2:$Q$667,25,FALSE)</f>
        <v>#N/A</v>
      </c>
      <c r="AL616" t="e">
        <f>VLOOKUP(AH616,'MATRIZ 2026'!$G$2:$Q$667,3,FALSE)</f>
        <v>#N/A</v>
      </c>
      <c r="AM616" t="e">
        <f>VLOOKUP(AI616,'MATRIZ 2026'!$G$2:$Q$667,3,FALSE)</f>
        <v>#N/A</v>
      </c>
      <c r="AN616" t="e">
        <f>VLOOKUP(AJ616,'MATRIZ 2026'!$G$2:$Q$667,3,FALSE)</f>
        <v>#N/A</v>
      </c>
      <c r="AO616" t="e">
        <f>VLOOKUP(AK616,'MATRIZ 2026'!$G$2:$Q$667,3,FALSE)</f>
        <v>#N/A</v>
      </c>
      <c r="AP616" t="e">
        <f>VLOOKUP(AL616,'MATRIZ 2026'!$G$2:$Q$667,3,FALSE)</f>
        <v>#N/A</v>
      </c>
    </row>
    <row r="617" spans="2:42">
      <c r="B617" s="19" t="s">
        <v>6914</v>
      </c>
      <c r="C617" t="e">
        <v>#REF!</v>
      </c>
      <c r="D617" t="str">
        <f t="shared" si="14"/>
        <v>623-2026</v>
      </c>
      <c r="E617" t="e">
        <f>VLOOKUP(D617,'MATRIZ 2026'!$G$2:$Q$667,14,FALSE)</f>
        <v>#N/A</v>
      </c>
      <c r="F617" t="e">
        <f>VLOOKUP(B617,'MATRIZ 2026'!$G$2:$Q$667,3,FALSE)</f>
        <v>#N/A</v>
      </c>
      <c r="G617" t="e">
        <f>VLOOKUP(B617,'MATRIZ 2026'!$G$2:$Q$667,22,FALSE)</f>
        <v>#N/A</v>
      </c>
      <c r="I617" t="e">
        <f>VLOOKUP(B617,'MATRIZ 2026'!$G$2:$Q$667,84,FALSE)</f>
        <v>#N/A</v>
      </c>
      <c r="J617" t="e">
        <f>VLOOKUP(B617,'MATRIZ 2026'!$G$2:$Q$667,49,FALSE)</f>
        <v>#N/A</v>
      </c>
      <c r="K617" t="e">
        <f>VLOOKUP(B617,'MATRIZ 2026'!$G$2:$Q$667,50,FALSE)</f>
        <v>#N/A</v>
      </c>
      <c r="L617" s="48" t="e">
        <f>VLOOKUP(B617,'MATRIZ 2026'!$G$2:$Q$667,45,FALSE)</f>
        <v>#N/A</v>
      </c>
      <c r="M617" s="48" t="e">
        <f>VLOOKUP(B617,'MATRIZ 2026'!$G$2:$Q$667,46,FALSE)</f>
        <v>#N/A</v>
      </c>
      <c r="N617" t="e">
        <f>VLOOKUP(B617,'MATRIZ 2026'!$G$2:$Q$667,16,FALSE)</f>
        <v>#N/A</v>
      </c>
      <c r="O617" t="e">
        <f>VLOOKUP(B617,'MATRIZ 2026'!$G$2:$Q$667,93,FALSE)</f>
        <v>#N/A</v>
      </c>
      <c r="P617" t="e">
        <f>VLOOKUP(D617,'MATRIZ 2026'!$G$2:$Q$667,31,FALSE)</f>
        <v>#N/A</v>
      </c>
      <c r="Q617" t="e">
        <f>VLOOKUP(M617,'MATRIZ 2026'!$G$2:$Q$667,3,FALSE)</f>
        <v>#N/A</v>
      </c>
      <c r="R617" t="e">
        <f>VLOOKUP(B617,'MATRIZ 2026'!$G$2:$Q$667,32,FALSE)</f>
        <v>#N/A</v>
      </c>
      <c r="S617" t="e">
        <f>VLOOKUP(O617,'MATRIZ 2026'!$G$2:$Q$667,3,FALSE)</f>
        <v>#N/A</v>
      </c>
      <c r="T617" t="e">
        <f>VLOOKUP(B617,'MATRIZ 2026'!$G$2:$Q$667,95,FALSE)</f>
        <v>#N/A</v>
      </c>
      <c r="U617">
        <f>VLOOKUP(B617,Hoja3!A616:B1278,2,FALSE)</f>
        <v>147365</v>
      </c>
      <c r="V617" t="e">
        <f>VLOOKUP(B617,'MATRIZ 2026'!$G$2:$Q$667,40,FALSE)</f>
        <v>#N/A</v>
      </c>
      <c r="W617" t="e">
        <f>VLOOKUP(S617,'MATRIZ 2026'!$G$2:$Q$667,3,FALSE)</f>
        <v>#N/A</v>
      </c>
      <c r="X617" t="e">
        <f>VLOOKUP(T617,'MATRIZ 2026'!$G$2:$Q$667,3,FALSE)</f>
        <v>#N/A</v>
      </c>
      <c r="Y617" t="e">
        <f>VLOOKUP(U617,'MATRIZ 2026'!$G$2:$Q$667,3,FALSE)</f>
        <v>#N/A</v>
      </c>
      <c r="Z617" t="e">
        <f>VLOOKUP(V617,'MATRIZ 2026'!$G$2:$Q$667,3,FALSE)</f>
        <v>#N/A</v>
      </c>
      <c r="AA617" t="e">
        <f>VLOOKUP(W617,'MATRIZ 2026'!$G$2:$Q$667,3,FALSE)</f>
        <v>#N/A</v>
      </c>
      <c r="AB617" t="e">
        <f>VLOOKUP(B617,'MATRIZ 2026'!$G$2:$Q$667,28,FALSE)</f>
        <v>#N/A</v>
      </c>
      <c r="AC617" t="e">
        <f>VLOOKUP(B617,'MATRIZ 2026'!$G$2:$Q$667,27,FALSE)</f>
        <v>#N/A</v>
      </c>
      <c r="AD617" t="e">
        <f>VLOOKUP(B617,'MATRIZ 2026'!$G$2:$Q$667,29,FALSE)</f>
        <v>#N/A</v>
      </c>
      <c r="AE617" t="e">
        <f>VLOOKUP(B617,'MATRIZ 2026'!$G$2:$Q$667,96,FALSE)</f>
        <v>#N/A</v>
      </c>
      <c r="AF617" t="e">
        <f>VLOOKUP(B617,'MATRIZ 2026'!$G$2:$Q$667,30,FALSE)</f>
        <v>#N/A</v>
      </c>
      <c r="AG617" t="str">
        <f>VLOOKUP(B617,'cuentas bancarias'!$A$2:$E$201,3,FALSE)</f>
        <v>BANCOLOMBIA</v>
      </c>
      <c r="AH617" t="str">
        <f>VLOOKUP(B617,'cuentas bancarias'!$A$2:$E$201,4,FALSE)</f>
        <v>AHORROS</v>
      </c>
      <c r="AI617">
        <f>VLOOKUP(B617,'cuentas bancarias'!$A$2:$E$201,5,FALSE)</f>
        <v>4503503404</v>
      </c>
      <c r="AJ617" t="e">
        <f>VLOOKUP(B617,'MATRIZ 2026'!$G$2:$Q$667,25,FALSE)</f>
        <v>#N/A</v>
      </c>
      <c r="AL617" t="e">
        <f>VLOOKUP(AH617,'MATRIZ 2026'!$G$2:$Q$667,3,FALSE)</f>
        <v>#N/A</v>
      </c>
      <c r="AM617" t="e">
        <f>VLOOKUP(AI617,'MATRIZ 2026'!$G$2:$Q$667,3,FALSE)</f>
        <v>#N/A</v>
      </c>
      <c r="AN617" t="e">
        <f>VLOOKUP(AJ617,'MATRIZ 2026'!$G$2:$Q$667,3,FALSE)</f>
        <v>#N/A</v>
      </c>
      <c r="AO617" t="e">
        <f>VLOOKUP(AK617,'MATRIZ 2026'!$G$2:$Q$667,3,FALSE)</f>
        <v>#N/A</v>
      </c>
      <c r="AP617" t="e">
        <f>VLOOKUP(AL617,'MATRIZ 2026'!$G$2:$Q$667,3,FALSE)</f>
        <v>#N/A</v>
      </c>
    </row>
    <row r="618" spans="2:42">
      <c r="B618" s="21" t="s">
        <v>6923</v>
      </c>
      <c r="C618" t="e">
        <v>#REF!</v>
      </c>
      <c r="D618" t="str">
        <f t="shared" si="14"/>
        <v>624-2026</v>
      </c>
      <c r="E618" t="e">
        <f>VLOOKUP(D618,'MATRIZ 2026'!$G$2:$Q$667,14,FALSE)</f>
        <v>#N/A</v>
      </c>
      <c r="F618" t="e">
        <f>VLOOKUP(B618,'MATRIZ 2026'!$G$2:$Q$667,3,FALSE)</f>
        <v>#N/A</v>
      </c>
      <c r="G618" t="e">
        <f>VLOOKUP(B618,'MATRIZ 2026'!$G$2:$Q$667,22,FALSE)</f>
        <v>#N/A</v>
      </c>
      <c r="I618" t="e">
        <f>VLOOKUP(B618,'MATRIZ 2026'!$G$2:$Q$667,84,FALSE)</f>
        <v>#N/A</v>
      </c>
      <c r="J618" t="e">
        <f>VLOOKUP(B618,'MATRIZ 2026'!$G$2:$Q$667,49,FALSE)</f>
        <v>#N/A</v>
      </c>
      <c r="K618" t="e">
        <f>VLOOKUP(B618,'MATRIZ 2026'!$G$2:$Q$667,50,FALSE)</f>
        <v>#N/A</v>
      </c>
      <c r="L618" s="48" t="e">
        <f>VLOOKUP(B618,'MATRIZ 2026'!$G$2:$Q$667,45,FALSE)</f>
        <v>#N/A</v>
      </c>
      <c r="M618" s="48" t="e">
        <f>VLOOKUP(B618,'MATRIZ 2026'!$G$2:$Q$667,46,FALSE)</f>
        <v>#N/A</v>
      </c>
      <c r="N618" t="e">
        <f>VLOOKUP(B618,'MATRIZ 2026'!$G$2:$Q$667,16,FALSE)</f>
        <v>#N/A</v>
      </c>
      <c r="O618" t="e">
        <f>VLOOKUP(B618,'MATRIZ 2026'!$G$2:$Q$667,93,FALSE)</f>
        <v>#N/A</v>
      </c>
      <c r="P618" t="e">
        <f>VLOOKUP(D618,'MATRIZ 2026'!$G$2:$Q$667,31,FALSE)</f>
        <v>#N/A</v>
      </c>
      <c r="Q618" t="e">
        <f>VLOOKUP(M618,'MATRIZ 2026'!$G$2:$Q$667,3,FALSE)</f>
        <v>#N/A</v>
      </c>
      <c r="R618" t="e">
        <f>VLOOKUP(B618,'MATRIZ 2026'!$G$2:$Q$667,32,FALSE)</f>
        <v>#N/A</v>
      </c>
      <c r="S618" t="e">
        <f>VLOOKUP(O618,'MATRIZ 2026'!$G$2:$Q$667,3,FALSE)</f>
        <v>#N/A</v>
      </c>
      <c r="T618" t="e">
        <f>VLOOKUP(B618,'MATRIZ 2026'!$G$2:$Q$667,95,FALSE)</f>
        <v>#N/A</v>
      </c>
      <c r="U618">
        <f>VLOOKUP(B618,Hoja3!A617:B1279,2,FALSE)</f>
        <v>147120</v>
      </c>
      <c r="V618" t="e">
        <f>VLOOKUP(B618,'MATRIZ 2026'!$G$2:$Q$667,40,FALSE)</f>
        <v>#N/A</v>
      </c>
      <c r="W618" t="e">
        <f>VLOOKUP(S618,'MATRIZ 2026'!$G$2:$Q$667,3,FALSE)</f>
        <v>#N/A</v>
      </c>
      <c r="X618" t="e">
        <f>VLOOKUP(T618,'MATRIZ 2026'!$G$2:$Q$667,3,FALSE)</f>
        <v>#N/A</v>
      </c>
      <c r="Y618" t="e">
        <f>VLOOKUP(U618,'MATRIZ 2026'!$G$2:$Q$667,3,FALSE)</f>
        <v>#N/A</v>
      </c>
      <c r="Z618" t="e">
        <f>VLOOKUP(V618,'MATRIZ 2026'!$G$2:$Q$667,3,FALSE)</f>
        <v>#N/A</v>
      </c>
      <c r="AA618" t="e">
        <f>VLOOKUP(W618,'MATRIZ 2026'!$G$2:$Q$667,3,FALSE)</f>
        <v>#N/A</v>
      </c>
      <c r="AB618" t="e">
        <f>VLOOKUP(B618,'MATRIZ 2026'!$G$2:$Q$667,28,FALSE)</f>
        <v>#N/A</v>
      </c>
      <c r="AC618" t="e">
        <f>VLOOKUP(B618,'MATRIZ 2026'!$G$2:$Q$667,27,FALSE)</f>
        <v>#N/A</v>
      </c>
      <c r="AD618" t="e">
        <f>VLOOKUP(B618,'MATRIZ 2026'!$G$2:$Q$667,29,FALSE)</f>
        <v>#N/A</v>
      </c>
      <c r="AE618" t="e">
        <f>VLOOKUP(B618,'MATRIZ 2026'!$G$2:$Q$667,96,FALSE)</f>
        <v>#N/A</v>
      </c>
      <c r="AF618" t="e">
        <f>VLOOKUP(B618,'MATRIZ 2026'!$G$2:$Q$667,30,FALSE)</f>
        <v>#N/A</v>
      </c>
      <c r="AG618" t="str">
        <f>VLOOKUP(B618,'cuentas bancarias'!$A$2:$E$201,3,FALSE)</f>
        <v>DAVIVIENDA</v>
      </c>
      <c r="AH618" t="str">
        <f>VLOOKUP(B618,'cuentas bancarias'!$A$2:$E$201,4,FALSE)</f>
        <v>AHORROS</v>
      </c>
      <c r="AI618">
        <f>VLOOKUP(B618,'cuentas bancarias'!$A$2:$E$201,5,FALSE)</f>
        <v>488408622311</v>
      </c>
      <c r="AJ618" t="e">
        <f>VLOOKUP(B618,'MATRIZ 2026'!$G$2:$Q$667,25,FALSE)</f>
        <v>#N/A</v>
      </c>
      <c r="AL618" t="e">
        <f>VLOOKUP(AH618,'MATRIZ 2026'!$G$2:$Q$667,3,FALSE)</f>
        <v>#N/A</v>
      </c>
      <c r="AM618" t="e">
        <f>VLOOKUP(AI618,'MATRIZ 2026'!$G$2:$Q$667,3,FALSE)</f>
        <v>#N/A</v>
      </c>
      <c r="AN618" t="e">
        <f>VLOOKUP(AJ618,'MATRIZ 2026'!$G$2:$Q$667,3,FALSE)</f>
        <v>#N/A</v>
      </c>
      <c r="AO618" t="e">
        <f>VLOOKUP(AK618,'MATRIZ 2026'!$G$2:$Q$667,3,FALSE)</f>
        <v>#N/A</v>
      </c>
      <c r="AP618" t="e">
        <f>VLOOKUP(AL618,'MATRIZ 2026'!$G$2:$Q$667,3,FALSE)</f>
        <v>#N/A</v>
      </c>
    </row>
    <row r="619" spans="2:42">
      <c r="B619" s="19" t="s">
        <v>6934</v>
      </c>
      <c r="C619" t="e">
        <v>#REF!</v>
      </c>
      <c r="D619" t="str">
        <f t="shared" si="14"/>
        <v>625-2026</v>
      </c>
      <c r="E619" t="e">
        <f>VLOOKUP(D619,'MATRIZ 2026'!$G$2:$Q$667,14,FALSE)</f>
        <v>#N/A</v>
      </c>
      <c r="F619" t="e">
        <f>VLOOKUP(B619,'MATRIZ 2026'!$G$2:$Q$667,3,FALSE)</f>
        <v>#N/A</v>
      </c>
      <c r="G619" t="e">
        <f>VLOOKUP(B619,'MATRIZ 2026'!$G$2:$Q$667,22,FALSE)</f>
        <v>#N/A</v>
      </c>
      <c r="I619" t="e">
        <f>VLOOKUP(B619,'MATRIZ 2026'!$G$2:$Q$667,84,FALSE)</f>
        <v>#N/A</v>
      </c>
      <c r="J619" t="e">
        <f>VLOOKUP(B619,'MATRIZ 2026'!$G$2:$Q$667,49,FALSE)</f>
        <v>#N/A</v>
      </c>
      <c r="K619" t="e">
        <f>VLOOKUP(B619,'MATRIZ 2026'!$G$2:$Q$667,50,FALSE)</f>
        <v>#N/A</v>
      </c>
      <c r="L619" s="48" t="e">
        <f>VLOOKUP(B619,'MATRIZ 2026'!$G$2:$Q$667,45,FALSE)</f>
        <v>#N/A</v>
      </c>
      <c r="M619" s="48" t="e">
        <f>VLOOKUP(B619,'MATRIZ 2026'!$G$2:$Q$667,46,FALSE)</f>
        <v>#N/A</v>
      </c>
      <c r="N619" t="e">
        <f>VLOOKUP(B619,'MATRIZ 2026'!$G$2:$Q$667,16,FALSE)</f>
        <v>#N/A</v>
      </c>
      <c r="O619" t="e">
        <f>VLOOKUP(B619,'MATRIZ 2026'!$G$2:$Q$667,93,FALSE)</f>
        <v>#N/A</v>
      </c>
      <c r="P619" t="e">
        <f>VLOOKUP(D619,'MATRIZ 2026'!$G$2:$Q$667,31,FALSE)</f>
        <v>#N/A</v>
      </c>
      <c r="Q619" t="e">
        <f>VLOOKUP(M619,'MATRIZ 2026'!$G$2:$Q$667,3,FALSE)</f>
        <v>#N/A</v>
      </c>
      <c r="R619" t="e">
        <f>VLOOKUP(B619,'MATRIZ 2026'!$G$2:$Q$667,32,FALSE)</f>
        <v>#N/A</v>
      </c>
      <c r="S619" t="e">
        <f>VLOOKUP(O619,'MATRIZ 2026'!$G$2:$Q$667,3,FALSE)</f>
        <v>#N/A</v>
      </c>
      <c r="T619" t="e">
        <f>VLOOKUP(B619,'MATRIZ 2026'!$G$2:$Q$667,95,FALSE)</f>
        <v>#N/A</v>
      </c>
      <c r="U619">
        <f>VLOOKUP(B619,Hoja3!A618:B1280,2,FALSE)</f>
        <v>152611</v>
      </c>
      <c r="V619" t="e">
        <f>VLOOKUP(B619,'MATRIZ 2026'!$G$2:$Q$667,40,FALSE)</f>
        <v>#N/A</v>
      </c>
      <c r="W619" t="e">
        <f>VLOOKUP(S619,'MATRIZ 2026'!$G$2:$Q$667,3,FALSE)</f>
        <v>#N/A</v>
      </c>
      <c r="X619" t="e">
        <f>VLOOKUP(T619,'MATRIZ 2026'!$G$2:$Q$667,3,FALSE)</f>
        <v>#N/A</v>
      </c>
      <c r="Y619" t="e">
        <f>VLOOKUP(U619,'MATRIZ 2026'!$G$2:$Q$667,3,FALSE)</f>
        <v>#N/A</v>
      </c>
      <c r="Z619" t="e">
        <f>VLOOKUP(V619,'MATRIZ 2026'!$G$2:$Q$667,3,FALSE)</f>
        <v>#N/A</v>
      </c>
      <c r="AA619" t="e">
        <f>VLOOKUP(W619,'MATRIZ 2026'!$G$2:$Q$667,3,FALSE)</f>
        <v>#N/A</v>
      </c>
      <c r="AB619" t="e">
        <f>VLOOKUP(B619,'MATRIZ 2026'!$G$2:$Q$667,28,FALSE)</f>
        <v>#N/A</v>
      </c>
      <c r="AC619" t="e">
        <f>VLOOKUP(B619,'MATRIZ 2026'!$G$2:$Q$667,27,FALSE)</f>
        <v>#N/A</v>
      </c>
      <c r="AD619" t="e">
        <f>VLOOKUP(B619,'MATRIZ 2026'!$G$2:$Q$667,29,FALSE)</f>
        <v>#N/A</v>
      </c>
      <c r="AE619" t="e">
        <f>VLOOKUP(B619,'MATRIZ 2026'!$G$2:$Q$667,96,FALSE)</f>
        <v>#N/A</v>
      </c>
      <c r="AF619" t="e">
        <f>VLOOKUP(B619,'MATRIZ 2026'!$G$2:$Q$667,30,FALSE)</f>
        <v>#N/A</v>
      </c>
      <c r="AG619" t="str">
        <f>VLOOKUP(B619,'cuentas bancarias'!$A$2:$E$201,3,FALSE)</f>
        <v>DAVIVIENDA</v>
      </c>
      <c r="AH619" t="str">
        <f>VLOOKUP(B619,'cuentas bancarias'!$A$2:$E$201,4,FALSE)</f>
        <v>AHORROS</v>
      </c>
      <c r="AI619">
        <f>VLOOKUP(B619,'cuentas bancarias'!$A$2:$E$201,5,FALSE)</f>
        <v>550455900086915</v>
      </c>
      <c r="AJ619" t="e">
        <f>VLOOKUP(B619,'MATRIZ 2026'!$G$2:$Q$667,25,FALSE)</f>
        <v>#N/A</v>
      </c>
      <c r="AL619" t="e">
        <f>VLOOKUP(AH619,'MATRIZ 2026'!$G$2:$Q$667,3,FALSE)</f>
        <v>#N/A</v>
      </c>
      <c r="AM619" t="e">
        <f>VLOOKUP(AI619,'MATRIZ 2026'!$G$2:$Q$667,3,FALSE)</f>
        <v>#N/A</v>
      </c>
      <c r="AN619" t="e">
        <f>VLOOKUP(AJ619,'MATRIZ 2026'!$G$2:$Q$667,3,FALSE)</f>
        <v>#N/A</v>
      </c>
      <c r="AO619" t="e">
        <f>VLOOKUP(AK619,'MATRIZ 2026'!$G$2:$Q$667,3,FALSE)</f>
        <v>#N/A</v>
      </c>
      <c r="AP619" t="e">
        <f>VLOOKUP(AL619,'MATRIZ 2026'!$G$2:$Q$667,3,FALSE)</f>
        <v>#N/A</v>
      </c>
    </row>
    <row r="620" spans="2:42">
      <c r="B620" s="21" t="s">
        <v>6947</v>
      </c>
      <c r="C620" t="e">
        <v>#REF!</v>
      </c>
      <c r="D620" t="str">
        <f t="shared" si="14"/>
        <v>626-2026</v>
      </c>
      <c r="E620" t="e">
        <f>VLOOKUP(D620,'MATRIZ 2026'!$G$2:$Q$667,14,FALSE)</f>
        <v>#N/A</v>
      </c>
      <c r="F620" t="e">
        <f>VLOOKUP(B620,'MATRIZ 2026'!$G$2:$Q$667,3,FALSE)</f>
        <v>#N/A</v>
      </c>
      <c r="G620" t="e">
        <f>VLOOKUP(B620,'MATRIZ 2026'!$G$2:$Q$667,22,FALSE)</f>
        <v>#N/A</v>
      </c>
      <c r="I620" t="e">
        <f>VLOOKUP(B620,'MATRIZ 2026'!$G$2:$Q$667,84,FALSE)</f>
        <v>#N/A</v>
      </c>
      <c r="J620" t="e">
        <f>VLOOKUP(B620,'MATRIZ 2026'!$G$2:$Q$667,49,FALSE)</f>
        <v>#N/A</v>
      </c>
      <c r="K620" t="e">
        <f>VLOOKUP(B620,'MATRIZ 2026'!$G$2:$Q$667,50,FALSE)</f>
        <v>#N/A</v>
      </c>
      <c r="L620" s="48" t="e">
        <f>VLOOKUP(B620,'MATRIZ 2026'!$G$2:$Q$667,45,FALSE)</f>
        <v>#N/A</v>
      </c>
      <c r="M620" s="48" t="e">
        <f>VLOOKUP(B620,'MATRIZ 2026'!$G$2:$Q$667,46,FALSE)</f>
        <v>#N/A</v>
      </c>
      <c r="N620" t="e">
        <f>VLOOKUP(B620,'MATRIZ 2026'!$G$2:$Q$667,16,FALSE)</f>
        <v>#N/A</v>
      </c>
      <c r="O620" t="e">
        <f>VLOOKUP(B620,'MATRIZ 2026'!$G$2:$Q$667,93,FALSE)</f>
        <v>#N/A</v>
      </c>
      <c r="P620" t="e">
        <f>VLOOKUP(D620,'MATRIZ 2026'!$G$2:$Q$667,31,FALSE)</f>
        <v>#N/A</v>
      </c>
      <c r="Q620" t="e">
        <f>VLOOKUP(M620,'MATRIZ 2026'!$G$2:$Q$667,3,FALSE)</f>
        <v>#N/A</v>
      </c>
      <c r="R620" t="e">
        <f>VLOOKUP(B620,'MATRIZ 2026'!$G$2:$Q$667,32,FALSE)</f>
        <v>#N/A</v>
      </c>
      <c r="S620" t="e">
        <f>VLOOKUP(O620,'MATRIZ 2026'!$G$2:$Q$667,3,FALSE)</f>
        <v>#N/A</v>
      </c>
      <c r="T620" t="e">
        <f>VLOOKUP(B620,'MATRIZ 2026'!$G$2:$Q$667,95,FALSE)</f>
        <v>#N/A</v>
      </c>
      <c r="U620">
        <f>VLOOKUP(B620,Hoja3!A619:B1281,2,FALSE)</f>
        <v>147458</v>
      </c>
      <c r="V620" t="e">
        <f>VLOOKUP(B620,'MATRIZ 2026'!$G$2:$Q$667,40,FALSE)</f>
        <v>#N/A</v>
      </c>
      <c r="W620" t="e">
        <f>VLOOKUP(S620,'MATRIZ 2026'!$G$2:$Q$667,3,FALSE)</f>
        <v>#N/A</v>
      </c>
      <c r="X620" t="e">
        <f>VLOOKUP(T620,'MATRIZ 2026'!$G$2:$Q$667,3,FALSE)</f>
        <v>#N/A</v>
      </c>
      <c r="Y620" t="e">
        <f>VLOOKUP(U620,'MATRIZ 2026'!$G$2:$Q$667,3,FALSE)</f>
        <v>#N/A</v>
      </c>
      <c r="Z620" t="e">
        <f>VLOOKUP(V620,'MATRIZ 2026'!$G$2:$Q$667,3,FALSE)</f>
        <v>#N/A</v>
      </c>
      <c r="AA620" t="e">
        <f>VLOOKUP(W620,'MATRIZ 2026'!$G$2:$Q$667,3,FALSE)</f>
        <v>#N/A</v>
      </c>
      <c r="AB620" t="e">
        <f>VLOOKUP(B620,'MATRIZ 2026'!$G$2:$Q$667,28,FALSE)</f>
        <v>#N/A</v>
      </c>
      <c r="AC620" t="e">
        <f>VLOOKUP(B620,'MATRIZ 2026'!$G$2:$Q$667,27,FALSE)</f>
        <v>#N/A</v>
      </c>
      <c r="AD620" t="e">
        <f>VLOOKUP(B620,'MATRIZ 2026'!$G$2:$Q$667,29,FALSE)</f>
        <v>#N/A</v>
      </c>
      <c r="AE620" t="e">
        <f>VLOOKUP(B620,'MATRIZ 2026'!$G$2:$Q$667,96,FALSE)</f>
        <v>#N/A</v>
      </c>
      <c r="AF620" t="e">
        <f>VLOOKUP(B620,'MATRIZ 2026'!$G$2:$Q$667,30,FALSE)</f>
        <v>#N/A</v>
      </c>
      <c r="AG620" t="str">
        <f>VLOOKUP(B620,'cuentas bancarias'!$A$2:$E$201,3,FALSE)</f>
        <v>FALABELLA</v>
      </c>
      <c r="AH620" t="str">
        <f>VLOOKUP(B620,'cuentas bancarias'!$A$2:$E$201,4,FALSE)</f>
        <v>AHORROS</v>
      </c>
      <c r="AI620">
        <f>VLOOKUP(B620,'cuentas bancarias'!$A$2:$E$201,5,FALSE)</f>
        <v>111140464432</v>
      </c>
      <c r="AJ620" t="e">
        <f>VLOOKUP(B620,'MATRIZ 2026'!$G$2:$Q$667,25,FALSE)</f>
        <v>#N/A</v>
      </c>
      <c r="AL620" t="e">
        <f>VLOOKUP(AH620,'MATRIZ 2026'!$G$2:$Q$667,3,FALSE)</f>
        <v>#N/A</v>
      </c>
      <c r="AM620" t="e">
        <f>VLOOKUP(AI620,'MATRIZ 2026'!$G$2:$Q$667,3,FALSE)</f>
        <v>#N/A</v>
      </c>
      <c r="AN620" t="e">
        <f>VLOOKUP(AJ620,'MATRIZ 2026'!$G$2:$Q$667,3,FALSE)</f>
        <v>#N/A</v>
      </c>
      <c r="AO620" t="e">
        <f>VLOOKUP(AK620,'MATRIZ 2026'!$G$2:$Q$667,3,FALSE)</f>
        <v>#N/A</v>
      </c>
      <c r="AP620" t="e">
        <f>VLOOKUP(AL620,'MATRIZ 2026'!$G$2:$Q$667,3,FALSE)</f>
        <v>#N/A</v>
      </c>
    </row>
    <row r="621" spans="2:42">
      <c r="B621" s="19" t="s">
        <v>6959</v>
      </c>
      <c r="C621" t="e">
        <v>#REF!</v>
      </c>
      <c r="D621" t="str">
        <f t="shared" si="14"/>
        <v>627-2026</v>
      </c>
      <c r="E621" t="e">
        <f>VLOOKUP(D621,'MATRIZ 2026'!$G$2:$Q$667,14,FALSE)</f>
        <v>#N/A</v>
      </c>
      <c r="F621" t="e">
        <f>VLOOKUP(B621,'MATRIZ 2026'!$G$2:$Q$667,3,FALSE)</f>
        <v>#N/A</v>
      </c>
      <c r="G621" t="e">
        <f>VLOOKUP(B621,'MATRIZ 2026'!$G$2:$Q$667,22,FALSE)</f>
        <v>#N/A</v>
      </c>
      <c r="I621" t="e">
        <f>VLOOKUP(B621,'MATRIZ 2026'!$G$2:$Q$667,84,FALSE)</f>
        <v>#N/A</v>
      </c>
      <c r="J621" t="e">
        <f>VLOOKUP(B621,'MATRIZ 2026'!$G$2:$Q$667,49,FALSE)</f>
        <v>#N/A</v>
      </c>
      <c r="K621" t="e">
        <f>VLOOKUP(B621,'MATRIZ 2026'!$G$2:$Q$667,50,FALSE)</f>
        <v>#N/A</v>
      </c>
      <c r="L621" s="48" t="e">
        <f>VLOOKUP(B621,'MATRIZ 2026'!$G$2:$Q$667,45,FALSE)</f>
        <v>#N/A</v>
      </c>
      <c r="M621" s="48" t="e">
        <f>VLOOKUP(B621,'MATRIZ 2026'!$G$2:$Q$667,46,FALSE)</f>
        <v>#N/A</v>
      </c>
      <c r="N621" t="e">
        <f>VLOOKUP(B621,'MATRIZ 2026'!$G$2:$Q$667,16,FALSE)</f>
        <v>#N/A</v>
      </c>
      <c r="O621" t="e">
        <f>VLOOKUP(B621,'MATRIZ 2026'!$G$2:$Q$667,93,FALSE)</f>
        <v>#N/A</v>
      </c>
      <c r="P621" t="e">
        <f>VLOOKUP(D621,'MATRIZ 2026'!$G$2:$Q$667,31,FALSE)</f>
        <v>#N/A</v>
      </c>
      <c r="Q621" t="e">
        <f>VLOOKUP(M621,'MATRIZ 2026'!$G$2:$Q$667,3,FALSE)</f>
        <v>#N/A</v>
      </c>
      <c r="R621" t="e">
        <f>VLOOKUP(B621,'MATRIZ 2026'!$G$2:$Q$667,32,FALSE)</f>
        <v>#N/A</v>
      </c>
      <c r="S621" t="e">
        <f>VLOOKUP(O621,'MATRIZ 2026'!$G$2:$Q$667,3,FALSE)</f>
        <v>#N/A</v>
      </c>
      <c r="T621" t="e">
        <f>VLOOKUP(B621,'MATRIZ 2026'!$G$2:$Q$667,95,FALSE)</f>
        <v>#N/A</v>
      </c>
      <c r="U621">
        <f>VLOOKUP(B621,Hoja3!A620:B1282,2,FALSE)</f>
        <v>147307</v>
      </c>
      <c r="V621" t="e">
        <f>VLOOKUP(B621,'MATRIZ 2026'!$G$2:$Q$667,40,FALSE)</f>
        <v>#N/A</v>
      </c>
      <c r="W621" t="e">
        <f>VLOOKUP(S621,'MATRIZ 2026'!$G$2:$Q$667,3,FALSE)</f>
        <v>#N/A</v>
      </c>
      <c r="X621" t="e">
        <f>VLOOKUP(T621,'MATRIZ 2026'!$G$2:$Q$667,3,FALSE)</f>
        <v>#N/A</v>
      </c>
      <c r="Y621" t="e">
        <f>VLOOKUP(U621,'MATRIZ 2026'!$G$2:$Q$667,3,FALSE)</f>
        <v>#N/A</v>
      </c>
      <c r="Z621" t="e">
        <f>VLOOKUP(V621,'MATRIZ 2026'!$G$2:$Q$667,3,FALSE)</f>
        <v>#N/A</v>
      </c>
      <c r="AA621" t="e">
        <f>VLOOKUP(W621,'MATRIZ 2026'!$G$2:$Q$667,3,FALSE)</f>
        <v>#N/A</v>
      </c>
      <c r="AB621" t="e">
        <f>VLOOKUP(B621,'MATRIZ 2026'!$G$2:$Q$667,28,FALSE)</f>
        <v>#N/A</v>
      </c>
      <c r="AC621" t="e">
        <f>VLOOKUP(B621,'MATRIZ 2026'!$G$2:$Q$667,27,FALSE)</f>
        <v>#N/A</v>
      </c>
      <c r="AD621" t="e">
        <f>VLOOKUP(B621,'MATRIZ 2026'!$G$2:$Q$667,29,FALSE)</f>
        <v>#N/A</v>
      </c>
      <c r="AE621" t="e">
        <f>VLOOKUP(B621,'MATRIZ 2026'!$G$2:$Q$667,96,FALSE)</f>
        <v>#N/A</v>
      </c>
      <c r="AF621" t="e">
        <f>VLOOKUP(B621,'MATRIZ 2026'!$G$2:$Q$667,30,FALSE)</f>
        <v>#N/A</v>
      </c>
      <c r="AG621" t="str">
        <f>VLOOKUP(B621,'cuentas bancarias'!$A$2:$E$201,3,FALSE)</f>
        <v>BANCOLOMBIA</v>
      </c>
      <c r="AH621" t="str">
        <f>VLOOKUP(B621,'cuentas bancarias'!$A$2:$E$201,4,FALSE)</f>
        <v>AHORROS</v>
      </c>
      <c r="AI621">
        <f>VLOOKUP(B621,'cuentas bancarias'!$A$2:$E$201,5,FALSE)</f>
        <v>91219579913</v>
      </c>
      <c r="AJ621" t="e">
        <f>VLOOKUP(B621,'MATRIZ 2026'!$G$2:$Q$667,25,FALSE)</f>
        <v>#N/A</v>
      </c>
      <c r="AL621" t="e">
        <f>VLOOKUP(AH621,'MATRIZ 2026'!$G$2:$Q$667,3,FALSE)</f>
        <v>#N/A</v>
      </c>
      <c r="AM621" t="e">
        <f>VLOOKUP(AI621,'MATRIZ 2026'!$G$2:$Q$667,3,FALSE)</f>
        <v>#N/A</v>
      </c>
      <c r="AN621" t="e">
        <f>VLOOKUP(AJ621,'MATRIZ 2026'!$G$2:$Q$667,3,FALSE)</f>
        <v>#N/A</v>
      </c>
      <c r="AO621" t="e">
        <f>VLOOKUP(AK621,'MATRIZ 2026'!$G$2:$Q$667,3,FALSE)</f>
        <v>#N/A</v>
      </c>
      <c r="AP621" t="e">
        <f>VLOOKUP(AL621,'MATRIZ 2026'!$G$2:$Q$667,3,FALSE)</f>
        <v>#N/A</v>
      </c>
    </row>
    <row r="622" spans="2:42">
      <c r="B622" s="21" t="s">
        <v>6967</v>
      </c>
      <c r="C622" t="e">
        <v>#REF!</v>
      </c>
      <c r="D622" t="str">
        <f t="shared" si="14"/>
        <v>628-2026</v>
      </c>
      <c r="E622" t="e">
        <f>VLOOKUP(D622,'MATRIZ 2026'!$G$2:$Q$667,14,FALSE)</f>
        <v>#N/A</v>
      </c>
      <c r="F622" t="e">
        <f>VLOOKUP(B622,'MATRIZ 2026'!$G$2:$Q$667,3,FALSE)</f>
        <v>#N/A</v>
      </c>
      <c r="G622" t="e">
        <f>VLOOKUP(B622,'MATRIZ 2026'!$G$2:$Q$667,22,FALSE)</f>
        <v>#N/A</v>
      </c>
      <c r="I622" t="e">
        <f>VLOOKUP(B622,'MATRIZ 2026'!$G$2:$Q$667,84,FALSE)</f>
        <v>#N/A</v>
      </c>
      <c r="J622" t="e">
        <f>VLOOKUP(B622,'MATRIZ 2026'!$G$2:$Q$667,49,FALSE)</f>
        <v>#N/A</v>
      </c>
      <c r="K622" t="e">
        <f>VLOOKUP(B622,'MATRIZ 2026'!$G$2:$Q$667,50,FALSE)</f>
        <v>#N/A</v>
      </c>
      <c r="L622" s="48" t="e">
        <f>VLOOKUP(B622,'MATRIZ 2026'!$G$2:$Q$667,45,FALSE)</f>
        <v>#N/A</v>
      </c>
      <c r="M622" s="48" t="e">
        <f>VLOOKUP(B622,'MATRIZ 2026'!$G$2:$Q$667,46,FALSE)</f>
        <v>#N/A</v>
      </c>
      <c r="N622" t="e">
        <f>VLOOKUP(B622,'MATRIZ 2026'!$G$2:$Q$667,16,FALSE)</f>
        <v>#N/A</v>
      </c>
      <c r="O622" t="e">
        <f>VLOOKUP(B622,'MATRIZ 2026'!$G$2:$Q$667,93,FALSE)</f>
        <v>#N/A</v>
      </c>
      <c r="P622" t="e">
        <f>VLOOKUP(D622,'MATRIZ 2026'!$G$2:$Q$667,31,FALSE)</f>
        <v>#N/A</v>
      </c>
      <c r="Q622" t="e">
        <f>VLOOKUP(M622,'MATRIZ 2026'!$G$2:$Q$667,3,FALSE)</f>
        <v>#N/A</v>
      </c>
      <c r="R622" t="e">
        <f>VLOOKUP(B622,'MATRIZ 2026'!$G$2:$Q$667,32,FALSE)</f>
        <v>#N/A</v>
      </c>
      <c r="S622" t="e">
        <f>VLOOKUP(O622,'MATRIZ 2026'!$G$2:$Q$667,3,FALSE)</f>
        <v>#N/A</v>
      </c>
      <c r="T622" t="e">
        <f>VLOOKUP(B622,'MATRIZ 2026'!$G$2:$Q$667,95,FALSE)</f>
        <v>#N/A</v>
      </c>
      <c r="U622">
        <f>VLOOKUP(B622,Hoja3!A621:B1283,2,FALSE)</f>
        <v>147365</v>
      </c>
      <c r="V622" t="e">
        <f>VLOOKUP(B622,'MATRIZ 2026'!$G$2:$Q$667,40,FALSE)</f>
        <v>#N/A</v>
      </c>
      <c r="W622" t="e">
        <f>VLOOKUP(S622,'MATRIZ 2026'!$G$2:$Q$667,3,FALSE)</f>
        <v>#N/A</v>
      </c>
      <c r="X622" t="e">
        <f>VLOOKUP(T622,'MATRIZ 2026'!$G$2:$Q$667,3,FALSE)</f>
        <v>#N/A</v>
      </c>
      <c r="Y622" t="e">
        <f>VLOOKUP(U622,'MATRIZ 2026'!$G$2:$Q$667,3,FALSE)</f>
        <v>#N/A</v>
      </c>
      <c r="Z622" t="e">
        <f>VLOOKUP(V622,'MATRIZ 2026'!$G$2:$Q$667,3,FALSE)</f>
        <v>#N/A</v>
      </c>
      <c r="AA622" t="e">
        <f>VLOOKUP(W622,'MATRIZ 2026'!$G$2:$Q$667,3,FALSE)</f>
        <v>#N/A</v>
      </c>
      <c r="AB622" t="e">
        <f>VLOOKUP(B622,'MATRIZ 2026'!$G$2:$Q$667,28,FALSE)</f>
        <v>#N/A</v>
      </c>
      <c r="AC622" t="e">
        <f>VLOOKUP(B622,'MATRIZ 2026'!$G$2:$Q$667,27,FALSE)</f>
        <v>#N/A</v>
      </c>
      <c r="AD622" t="e">
        <f>VLOOKUP(B622,'MATRIZ 2026'!$G$2:$Q$667,29,FALSE)</f>
        <v>#N/A</v>
      </c>
      <c r="AE622" t="e">
        <f>VLOOKUP(B622,'MATRIZ 2026'!$G$2:$Q$667,96,FALSE)</f>
        <v>#N/A</v>
      </c>
      <c r="AF622" t="e">
        <f>VLOOKUP(B622,'MATRIZ 2026'!$G$2:$Q$667,30,FALSE)</f>
        <v>#N/A</v>
      </c>
      <c r="AG622" t="str">
        <f>VLOOKUP(B622,'cuentas bancarias'!$A$2:$E$201,3,FALSE)</f>
        <v>CAJA SOCIAL</v>
      </c>
      <c r="AH622" t="str">
        <f>VLOOKUP(B622,'cuentas bancarias'!$A$2:$E$201,4,FALSE)</f>
        <v>AHORROS</v>
      </c>
      <c r="AI622">
        <f>VLOOKUP(B622,'cuentas bancarias'!$A$2:$E$201,5,FALSE)</f>
        <v>24051820169</v>
      </c>
      <c r="AJ622" t="e">
        <f>VLOOKUP(B622,'MATRIZ 2026'!$G$2:$Q$667,25,FALSE)</f>
        <v>#N/A</v>
      </c>
      <c r="AL622" t="e">
        <f>VLOOKUP(AH622,'MATRIZ 2026'!$G$2:$Q$667,3,FALSE)</f>
        <v>#N/A</v>
      </c>
      <c r="AM622" t="e">
        <f>VLOOKUP(AI622,'MATRIZ 2026'!$G$2:$Q$667,3,FALSE)</f>
        <v>#N/A</v>
      </c>
      <c r="AN622" t="e">
        <f>VLOOKUP(AJ622,'MATRIZ 2026'!$G$2:$Q$667,3,FALSE)</f>
        <v>#N/A</v>
      </c>
      <c r="AO622" t="e">
        <f>VLOOKUP(AK622,'MATRIZ 2026'!$G$2:$Q$667,3,FALSE)</f>
        <v>#N/A</v>
      </c>
      <c r="AP622" t="e">
        <f>VLOOKUP(AL622,'MATRIZ 2026'!$G$2:$Q$667,3,FALSE)</f>
        <v>#N/A</v>
      </c>
    </row>
    <row r="623" spans="2:42">
      <c r="B623" s="19" t="s">
        <v>6976</v>
      </c>
      <c r="C623" t="e">
        <v>#REF!</v>
      </c>
      <c r="D623" t="str">
        <f t="shared" ref="D623:D664" si="15">B623</f>
        <v>629-2026</v>
      </c>
      <c r="E623" t="e">
        <f>VLOOKUP(D623,'MATRIZ 2026'!$G$2:$Q$667,14,FALSE)</f>
        <v>#N/A</v>
      </c>
      <c r="F623" t="e">
        <f>VLOOKUP(B623,'MATRIZ 2026'!$G$2:$Q$667,3,FALSE)</f>
        <v>#N/A</v>
      </c>
      <c r="G623" t="e">
        <f>VLOOKUP(B623,'MATRIZ 2026'!$G$2:$Q$667,22,FALSE)</f>
        <v>#N/A</v>
      </c>
      <c r="I623" t="e">
        <f>VLOOKUP(B623,'MATRIZ 2026'!$G$2:$Q$667,84,FALSE)</f>
        <v>#N/A</v>
      </c>
      <c r="J623" t="e">
        <f>VLOOKUP(B623,'MATRIZ 2026'!$G$2:$Q$667,49,FALSE)</f>
        <v>#N/A</v>
      </c>
      <c r="K623" t="e">
        <f>VLOOKUP(B623,'MATRIZ 2026'!$G$2:$Q$667,50,FALSE)</f>
        <v>#N/A</v>
      </c>
      <c r="L623" s="48" t="e">
        <f>VLOOKUP(B623,'MATRIZ 2026'!$G$2:$Q$667,45,FALSE)</f>
        <v>#N/A</v>
      </c>
      <c r="M623" s="48" t="e">
        <f>VLOOKUP(B623,'MATRIZ 2026'!$G$2:$Q$667,46,FALSE)</f>
        <v>#N/A</v>
      </c>
      <c r="N623" t="e">
        <f>VLOOKUP(B623,'MATRIZ 2026'!$G$2:$Q$667,16,FALSE)</f>
        <v>#N/A</v>
      </c>
      <c r="O623" t="e">
        <f>VLOOKUP(B623,'MATRIZ 2026'!$G$2:$Q$667,93,FALSE)</f>
        <v>#N/A</v>
      </c>
      <c r="P623" t="e">
        <f>VLOOKUP(D623,'MATRIZ 2026'!$G$2:$Q$667,31,FALSE)</f>
        <v>#N/A</v>
      </c>
      <c r="Q623" t="e">
        <f>VLOOKUP(M623,'MATRIZ 2026'!$G$2:$Q$667,3,FALSE)</f>
        <v>#N/A</v>
      </c>
      <c r="R623" t="e">
        <f>VLOOKUP(B623,'MATRIZ 2026'!$G$2:$Q$667,32,FALSE)</f>
        <v>#N/A</v>
      </c>
      <c r="S623" t="e">
        <f>VLOOKUP(O623,'MATRIZ 2026'!$G$2:$Q$667,3,FALSE)</f>
        <v>#N/A</v>
      </c>
      <c r="T623" t="e">
        <f>VLOOKUP(B623,'MATRIZ 2026'!$G$2:$Q$667,95,FALSE)</f>
        <v>#N/A</v>
      </c>
      <c r="U623">
        <f>VLOOKUP(B623,Hoja3!A622:B1284,2,FALSE)</f>
        <v>144831</v>
      </c>
      <c r="V623" t="e">
        <f>VLOOKUP(B623,'MATRIZ 2026'!$G$2:$Q$667,40,FALSE)</f>
        <v>#N/A</v>
      </c>
      <c r="W623" t="e">
        <f>VLOOKUP(S623,'MATRIZ 2026'!$G$2:$Q$667,3,FALSE)</f>
        <v>#N/A</v>
      </c>
      <c r="X623" t="e">
        <f>VLOOKUP(T623,'MATRIZ 2026'!$G$2:$Q$667,3,FALSE)</f>
        <v>#N/A</v>
      </c>
      <c r="Y623" t="e">
        <f>VLOOKUP(U623,'MATRIZ 2026'!$G$2:$Q$667,3,FALSE)</f>
        <v>#N/A</v>
      </c>
      <c r="Z623" t="e">
        <f>VLOOKUP(V623,'MATRIZ 2026'!$G$2:$Q$667,3,FALSE)</f>
        <v>#N/A</v>
      </c>
      <c r="AA623" t="e">
        <f>VLOOKUP(W623,'MATRIZ 2026'!$G$2:$Q$667,3,FALSE)</f>
        <v>#N/A</v>
      </c>
      <c r="AB623" t="e">
        <f>VLOOKUP(B623,'MATRIZ 2026'!$G$2:$Q$667,28,FALSE)</f>
        <v>#N/A</v>
      </c>
      <c r="AC623" t="e">
        <f>VLOOKUP(B623,'MATRIZ 2026'!$G$2:$Q$667,27,FALSE)</f>
        <v>#N/A</v>
      </c>
      <c r="AD623" t="e">
        <f>VLOOKUP(B623,'MATRIZ 2026'!$G$2:$Q$667,29,FALSE)</f>
        <v>#N/A</v>
      </c>
      <c r="AE623" t="e">
        <f>VLOOKUP(B623,'MATRIZ 2026'!$G$2:$Q$667,96,FALSE)</f>
        <v>#N/A</v>
      </c>
      <c r="AF623" t="e">
        <f>VLOOKUP(B623,'MATRIZ 2026'!$G$2:$Q$667,30,FALSE)</f>
        <v>#N/A</v>
      </c>
      <c r="AG623" t="str">
        <f>VLOOKUP(B623,'cuentas bancarias'!$A$2:$E$201,3,FALSE)</f>
        <v>BBVA</v>
      </c>
      <c r="AH623" t="str">
        <f>VLOOKUP(B623,'cuentas bancarias'!$A$2:$E$201,4,FALSE)</f>
        <v>AHORROS</v>
      </c>
      <c r="AI623">
        <f>VLOOKUP(B623,'cuentas bancarias'!$A$2:$E$201,5,FALSE)</f>
        <v>883050221</v>
      </c>
      <c r="AJ623" t="e">
        <f>VLOOKUP(B623,'MATRIZ 2026'!$G$2:$Q$667,25,FALSE)</f>
        <v>#N/A</v>
      </c>
      <c r="AL623" t="e">
        <f>VLOOKUP(AH623,'MATRIZ 2026'!$G$2:$Q$667,3,FALSE)</f>
        <v>#N/A</v>
      </c>
      <c r="AM623" t="e">
        <f>VLOOKUP(AI623,'MATRIZ 2026'!$G$2:$Q$667,3,FALSE)</f>
        <v>#N/A</v>
      </c>
      <c r="AN623" t="e">
        <f>VLOOKUP(AJ623,'MATRIZ 2026'!$G$2:$Q$667,3,FALSE)</f>
        <v>#N/A</v>
      </c>
      <c r="AO623" t="e">
        <f>VLOOKUP(AK623,'MATRIZ 2026'!$G$2:$Q$667,3,FALSE)</f>
        <v>#N/A</v>
      </c>
      <c r="AP623" t="e">
        <f>VLOOKUP(AL623,'MATRIZ 2026'!$G$2:$Q$667,3,FALSE)</f>
        <v>#N/A</v>
      </c>
    </row>
    <row r="624" spans="2:42">
      <c r="B624" s="21" t="s">
        <v>6985</v>
      </c>
      <c r="C624" t="e">
        <v>#REF!</v>
      </c>
      <c r="D624" t="str">
        <f t="shared" si="15"/>
        <v>630-2026</v>
      </c>
      <c r="E624" t="e">
        <f>VLOOKUP(D624,'MATRIZ 2026'!$G$2:$Q$667,14,FALSE)</f>
        <v>#N/A</v>
      </c>
      <c r="F624" t="e">
        <f>VLOOKUP(B624,'MATRIZ 2026'!$G$2:$Q$667,3,FALSE)</f>
        <v>#N/A</v>
      </c>
      <c r="G624" t="e">
        <f>VLOOKUP(B624,'MATRIZ 2026'!$G$2:$Q$667,22,FALSE)</f>
        <v>#N/A</v>
      </c>
      <c r="I624" t="e">
        <f>VLOOKUP(B624,'MATRIZ 2026'!$G$2:$Q$667,84,FALSE)</f>
        <v>#N/A</v>
      </c>
      <c r="J624" t="e">
        <f>VLOOKUP(B624,'MATRIZ 2026'!$G$2:$Q$667,49,FALSE)</f>
        <v>#N/A</v>
      </c>
      <c r="K624" t="e">
        <f>VLOOKUP(B624,'MATRIZ 2026'!$G$2:$Q$667,50,FALSE)</f>
        <v>#N/A</v>
      </c>
      <c r="L624" s="48" t="e">
        <f>VLOOKUP(B624,'MATRIZ 2026'!$G$2:$Q$667,45,FALSE)</f>
        <v>#N/A</v>
      </c>
      <c r="M624" s="48" t="e">
        <f>VLOOKUP(B624,'MATRIZ 2026'!$G$2:$Q$667,46,FALSE)</f>
        <v>#N/A</v>
      </c>
      <c r="N624" t="e">
        <f>VLOOKUP(B624,'MATRIZ 2026'!$G$2:$Q$667,16,FALSE)</f>
        <v>#N/A</v>
      </c>
      <c r="O624" t="e">
        <f>VLOOKUP(B624,'MATRIZ 2026'!$G$2:$Q$667,93,FALSE)</f>
        <v>#N/A</v>
      </c>
      <c r="P624" t="e">
        <f>VLOOKUP(D624,'MATRIZ 2026'!$G$2:$Q$667,31,FALSE)</f>
        <v>#N/A</v>
      </c>
      <c r="Q624" t="e">
        <f>VLOOKUP(M624,'MATRIZ 2026'!$G$2:$Q$667,3,FALSE)</f>
        <v>#N/A</v>
      </c>
      <c r="R624" t="e">
        <f>VLOOKUP(B624,'MATRIZ 2026'!$G$2:$Q$667,32,FALSE)</f>
        <v>#N/A</v>
      </c>
      <c r="S624" t="e">
        <f>VLOOKUP(O624,'MATRIZ 2026'!$G$2:$Q$667,3,FALSE)</f>
        <v>#N/A</v>
      </c>
      <c r="T624" t="e">
        <f>VLOOKUP(B624,'MATRIZ 2026'!$G$2:$Q$667,95,FALSE)</f>
        <v>#N/A</v>
      </c>
      <c r="U624">
        <f>VLOOKUP(B624,Hoja3!A623:B1285,2,FALSE)</f>
        <v>146679</v>
      </c>
      <c r="V624" t="e">
        <f>VLOOKUP(B624,'MATRIZ 2026'!$G$2:$Q$667,40,FALSE)</f>
        <v>#N/A</v>
      </c>
      <c r="W624" t="e">
        <f>VLOOKUP(S624,'MATRIZ 2026'!$G$2:$Q$667,3,FALSE)</f>
        <v>#N/A</v>
      </c>
      <c r="X624" t="e">
        <f>VLOOKUP(T624,'MATRIZ 2026'!$G$2:$Q$667,3,FALSE)</f>
        <v>#N/A</v>
      </c>
      <c r="Y624" t="e">
        <f>VLOOKUP(U624,'MATRIZ 2026'!$G$2:$Q$667,3,FALSE)</f>
        <v>#N/A</v>
      </c>
      <c r="Z624" t="e">
        <f>VLOOKUP(V624,'MATRIZ 2026'!$G$2:$Q$667,3,FALSE)</f>
        <v>#N/A</v>
      </c>
      <c r="AA624" t="e">
        <f>VLOOKUP(W624,'MATRIZ 2026'!$G$2:$Q$667,3,FALSE)</f>
        <v>#N/A</v>
      </c>
      <c r="AB624" t="e">
        <f>VLOOKUP(B624,'MATRIZ 2026'!$G$2:$Q$667,28,FALSE)</f>
        <v>#N/A</v>
      </c>
      <c r="AC624" t="e">
        <f>VLOOKUP(B624,'MATRIZ 2026'!$G$2:$Q$667,27,FALSE)</f>
        <v>#N/A</v>
      </c>
      <c r="AD624" t="e">
        <f>VLOOKUP(B624,'MATRIZ 2026'!$G$2:$Q$667,29,FALSE)</f>
        <v>#N/A</v>
      </c>
      <c r="AE624" t="e">
        <f>VLOOKUP(B624,'MATRIZ 2026'!$G$2:$Q$667,96,FALSE)</f>
        <v>#N/A</v>
      </c>
      <c r="AF624" t="e">
        <f>VLOOKUP(B624,'MATRIZ 2026'!$G$2:$Q$667,30,FALSE)</f>
        <v>#N/A</v>
      </c>
      <c r="AG624" t="str">
        <f>VLOOKUP(B624,'cuentas bancarias'!$A$2:$E$201,3,FALSE)</f>
        <v>DAVIVIENDA</v>
      </c>
      <c r="AH624" t="str">
        <f>VLOOKUP(B624,'cuentas bancarias'!$A$2:$E$201,4,FALSE)</f>
        <v>AHORROS</v>
      </c>
      <c r="AI624">
        <f>VLOOKUP(B624,'cuentas bancarias'!$A$2:$E$201,5,FALSE)</f>
        <v>550000800124653</v>
      </c>
      <c r="AJ624" t="e">
        <f>VLOOKUP(B624,'MATRIZ 2026'!$G$2:$Q$667,25,FALSE)</f>
        <v>#N/A</v>
      </c>
      <c r="AL624" t="e">
        <f>VLOOKUP(AH624,'MATRIZ 2026'!$G$2:$Q$667,3,FALSE)</f>
        <v>#N/A</v>
      </c>
      <c r="AM624" t="e">
        <f>VLOOKUP(AI624,'MATRIZ 2026'!$G$2:$Q$667,3,FALSE)</f>
        <v>#N/A</v>
      </c>
      <c r="AN624" t="e">
        <f>VLOOKUP(AJ624,'MATRIZ 2026'!$G$2:$Q$667,3,FALSE)</f>
        <v>#N/A</v>
      </c>
      <c r="AO624" t="e">
        <f>VLOOKUP(AK624,'MATRIZ 2026'!$G$2:$Q$667,3,FALSE)</f>
        <v>#N/A</v>
      </c>
      <c r="AP624" t="e">
        <f>VLOOKUP(AL624,'MATRIZ 2026'!$G$2:$Q$667,3,FALSE)</f>
        <v>#N/A</v>
      </c>
    </row>
    <row r="625" spans="2:42">
      <c r="B625" s="19" t="s">
        <v>6994</v>
      </c>
      <c r="C625" t="e">
        <v>#REF!</v>
      </c>
      <c r="D625" t="str">
        <f t="shared" si="15"/>
        <v>631-2026</v>
      </c>
      <c r="E625" t="e">
        <f>VLOOKUP(D625,'MATRIZ 2026'!$G$2:$Q$667,14,FALSE)</f>
        <v>#N/A</v>
      </c>
      <c r="F625" t="e">
        <f>VLOOKUP(B625,'MATRIZ 2026'!$G$2:$Q$667,3,FALSE)</f>
        <v>#N/A</v>
      </c>
      <c r="G625" t="e">
        <f>VLOOKUP(B625,'MATRIZ 2026'!$G$2:$Q$667,22,FALSE)</f>
        <v>#N/A</v>
      </c>
      <c r="I625" t="e">
        <f>VLOOKUP(B625,'MATRIZ 2026'!$G$2:$Q$667,84,FALSE)</f>
        <v>#N/A</v>
      </c>
      <c r="J625" t="e">
        <f>VLOOKUP(B625,'MATRIZ 2026'!$G$2:$Q$667,49,FALSE)</f>
        <v>#N/A</v>
      </c>
      <c r="K625" t="e">
        <f>VLOOKUP(B625,'MATRIZ 2026'!$G$2:$Q$667,50,FALSE)</f>
        <v>#N/A</v>
      </c>
      <c r="L625" s="48" t="e">
        <f>VLOOKUP(B625,'MATRIZ 2026'!$G$2:$Q$667,45,FALSE)</f>
        <v>#N/A</v>
      </c>
      <c r="M625" s="48" t="e">
        <f>VLOOKUP(B625,'MATRIZ 2026'!$G$2:$Q$667,46,FALSE)</f>
        <v>#N/A</v>
      </c>
      <c r="N625" t="e">
        <f>VLOOKUP(B625,'MATRIZ 2026'!$G$2:$Q$667,16,FALSE)</f>
        <v>#N/A</v>
      </c>
      <c r="O625" t="e">
        <f>VLOOKUP(B625,'MATRIZ 2026'!$G$2:$Q$667,93,FALSE)</f>
        <v>#N/A</v>
      </c>
      <c r="P625" t="e">
        <f>VLOOKUP(D625,'MATRIZ 2026'!$G$2:$Q$667,31,FALSE)</f>
        <v>#N/A</v>
      </c>
      <c r="Q625" t="e">
        <f>VLOOKUP(M625,'MATRIZ 2026'!$G$2:$Q$667,3,FALSE)</f>
        <v>#N/A</v>
      </c>
      <c r="R625" t="e">
        <f>VLOOKUP(B625,'MATRIZ 2026'!$G$2:$Q$667,32,FALSE)</f>
        <v>#N/A</v>
      </c>
      <c r="S625" t="e">
        <f>VLOOKUP(O625,'MATRIZ 2026'!$G$2:$Q$667,3,FALSE)</f>
        <v>#N/A</v>
      </c>
      <c r="T625" t="e">
        <f>VLOOKUP(B625,'MATRIZ 2026'!$G$2:$Q$667,95,FALSE)</f>
        <v>#N/A</v>
      </c>
      <c r="U625">
        <f>VLOOKUP(B625,Hoja3!A624:B1286,2,FALSE)</f>
        <v>146572</v>
      </c>
      <c r="V625" t="e">
        <f>VLOOKUP(B625,'MATRIZ 2026'!$G$2:$Q$667,40,FALSE)</f>
        <v>#N/A</v>
      </c>
      <c r="W625" t="e">
        <f>VLOOKUP(S625,'MATRIZ 2026'!$G$2:$Q$667,3,FALSE)</f>
        <v>#N/A</v>
      </c>
      <c r="X625" t="e">
        <f>VLOOKUP(T625,'MATRIZ 2026'!$G$2:$Q$667,3,FALSE)</f>
        <v>#N/A</v>
      </c>
      <c r="Y625" t="e">
        <f>VLOOKUP(U625,'MATRIZ 2026'!$G$2:$Q$667,3,FALSE)</f>
        <v>#N/A</v>
      </c>
      <c r="Z625" t="e">
        <f>VLOOKUP(V625,'MATRIZ 2026'!$G$2:$Q$667,3,FALSE)</f>
        <v>#N/A</v>
      </c>
      <c r="AA625" t="e">
        <f>VLOOKUP(W625,'MATRIZ 2026'!$G$2:$Q$667,3,FALSE)</f>
        <v>#N/A</v>
      </c>
      <c r="AB625" t="e">
        <f>VLOOKUP(B625,'MATRIZ 2026'!$G$2:$Q$667,28,FALSE)</f>
        <v>#N/A</v>
      </c>
      <c r="AC625" t="e">
        <f>VLOOKUP(B625,'MATRIZ 2026'!$G$2:$Q$667,27,FALSE)</f>
        <v>#N/A</v>
      </c>
      <c r="AD625" t="e">
        <f>VLOOKUP(B625,'MATRIZ 2026'!$G$2:$Q$667,29,FALSE)</f>
        <v>#N/A</v>
      </c>
      <c r="AE625" t="e">
        <f>VLOOKUP(B625,'MATRIZ 2026'!$G$2:$Q$667,96,FALSE)</f>
        <v>#N/A</v>
      </c>
      <c r="AF625" t="e">
        <f>VLOOKUP(B625,'MATRIZ 2026'!$G$2:$Q$667,30,FALSE)</f>
        <v>#N/A</v>
      </c>
      <c r="AG625" t="str">
        <f>VLOOKUP(B625,'cuentas bancarias'!$A$2:$E$201,3,FALSE)</f>
        <v>BANCOLOMBIA</v>
      </c>
      <c r="AH625" t="str">
        <f>VLOOKUP(B625,'cuentas bancarias'!$A$2:$E$201,4,FALSE)</f>
        <v>AHORROS</v>
      </c>
      <c r="AI625">
        <f>VLOOKUP(B625,'cuentas bancarias'!$A$2:$E$201,5,FALSE)</f>
        <v>54730395755</v>
      </c>
      <c r="AJ625" t="e">
        <f>VLOOKUP(B625,'MATRIZ 2026'!$G$2:$Q$667,25,FALSE)</f>
        <v>#N/A</v>
      </c>
      <c r="AL625" t="e">
        <f>VLOOKUP(AH625,'MATRIZ 2026'!$G$2:$Q$667,3,FALSE)</f>
        <v>#N/A</v>
      </c>
      <c r="AM625" t="e">
        <f>VLOOKUP(AI625,'MATRIZ 2026'!$G$2:$Q$667,3,FALSE)</f>
        <v>#N/A</v>
      </c>
      <c r="AN625" t="e">
        <f>VLOOKUP(AJ625,'MATRIZ 2026'!$G$2:$Q$667,3,FALSE)</f>
        <v>#N/A</v>
      </c>
      <c r="AO625" t="e">
        <f>VLOOKUP(AK625,'MATRIZ 2026'!$G$2:$Q$667,3,FALSE)</f>
        <v>#N/A</v>
      </c>
      <c r="AP625" t="e">
        <f>VLOOKUP(AL625,'MATRIZ 2026'!$G$2:$Q$667,3,FALSE)</f>
        <v>#N/A</v>
      </c>
    </row>
    <row r="626" spans="2:42">
      <c r="B626" s="21" t="s">
        <v>7003</v>
      </c>
      <c r="C626" t="e">
        <v>#REF!</v>
      </c>
      <c r="D626" t="str">
        <f t="shared" si="15"/>
        <v>632-2026</v>
      </c>
      <c r="E626" t="e">
        <f>VLOOKUP(D626,'MATRIZ 2026'!$G$2:$Q$667,14,FALSE)</f>
        <v>#N/A</v>
      </c>
      <c r="F626" t="e">
        <f>VLOOKUP(B626,'MATRIZ 2026'!$G$2:$Q$667,3,FALSE)</f>
        <v>#N/A</v>
      </c>
      <c r="G626" t="e">
        <f>VLOOKUP(B626,'MATRIZ 2026'!$G$2:$Q$667,22,FALSE)</f>
        <v>#N/A</v>
      </c>
      <c r="I626" t="e">
        <f>VLOOKUP(B626,'MATRIZ 2026'!$G$2:$Q$667,84,FALSE)</f>
        <v>#N/A</v>
      </c>
      <c r="J626" t="e">
        <f>VLOOKUP(B626,'MATRIZ 2026'!$G$2:$Q$667,49,FALSE)</f>
        <v>#N/A</v>
      </c>
      <c r="K626" t="e">
        <f>VLOOKUP(B626,'MATRIZ 2026'!$G$2:$Q$667,50,FALSE)</f>
        <v>#N/A</v>
      </c>
      <c r="L626" s="48" t="e">
        <f>VLOOKUP(B626,'MATRIZ 2026'!$G$2:$Q$667,45,FALSE)</f>
        <v>#N/A</v>
      </c>
      <c r="M626" s="48" t="e">
        <f>VLOOKUP(B626,'MATRIZ 2026'!$G$2:$Q$667,46,FALSE)</f>
        <v>#N/A</v>
      </c>
      <c r="N626" t="e">
        <f>VLOOKUP(B626,'MATRIZ 2026'!$G$2:$Q$667,16,FALSE)</f>
        <v>#N/A</v>
      </c>
      <c r="O626" t="e">
        <f>VLOOKUP(B626,'MATRIZ 2026'!$G$2:$Q$667,93,FALSE)</f>
        <v>#N/A</v>
      </c>
      <c r="P626" t="e">
        <f>VLOOKUP(D626,'MATRIZ 2026'!$G$2:$Q$667,31,FALSE)</f>
        <v>#N/A</v>
      </c>
      <c r="Q626" t="e">
        <f>VLOOKUP(M626,'MATRIZ 2026'!$G$2:$Q$667,3,FALSE)</f>
        <v>#N/A</v>
      </c>
      <c r="R626" t="e">
        <f>VLOOKUP(B626,'MATRIZ 2026'!$G$2:$Q$667,32,FALSE)</f>
        <v>#N/A</v>
      </c>
      <c r="S626" t="e">
        <f>VLOOKUP(O626,'MATRIZ 2026'!$G$2:$Q$667,3,FALSE)</f>
        <v>#N/A</v>
      </c>
      <c r="T626" t="e">
        <f>VLOOKUP(B626,'MATRIZ 2026'!$G$2:$Q$667,95,FALSE)</f>
        <v>#N/A</v>
      </c>
      <c r="U626">
        <f>VLOOKUP(B626,Hoja3!A625:B1287,2,FALSE)</f>
        <v>144779</v>
      </c>
      <c r="V626" t="e">
        <f>VLOOKUP(B626,'MATRIZ 2026'!$G$2:$Q$667,40,FALSE)</f>
        <v>#N/A</v>
      </c>
      <c r="W626" t="e">
        <f>VLOOKUP(S626,'MATRIZ 2026'!$G$2:$Q$667,3,FALSE)</f>
        <v>#N/A</v>
      </c>
      <c r="X626" t="e">
        <f>VLOOKUP(T626,'MATRIZ 2026'!$G$2:$Q$667,3,FALSE)</f>
        <v>#N/A</v>
      </c>
      <c r="Y626" t="e">
        <f>VLOOKUP(U626,'MATRIZ 2026'!$G$2:$Q$667,3,FALSE)</f>
        <v>#N/A</v>
      </c>
      <c r="Z626" t="e">
        <f>VLOOKUP(V626,'MATRIZ 2026'!$G$2:$Q$667,3,FALSE)</f>
        <v>#N/A</v>
      </c>
      <c r="AA626" t="e">
        <f>VLOOKUP(W626,'MATRIZ 2026'!$G$2:$Q$667,3,FALSE)</f>
        <v>#N/A</v>
      </c>
      <c r="AB626" t="e">
        <f>VLOOKUP(B626,'MATRIZ 2026'!$G$2:$Q$667,28,FALSE)</f>
        <v>#N/A</v>
      </c>
      <c r="AC626" t="e">
        <f>VLOOKUP(B626,'MATRIZ 2026'!$G$2:$Q$667,27,FALSE)</f>
        <v>#N/A</v>
      </c>
      <c r="AD626" t="e">
        <f>VLOOKUP(B626,'MATRIZ 2026'!$G$2:$Q$667,29,FALSE)</f>
        <v>#N/A</v>
      </c>
      <c r="AE626" t="e">
        <f>VLOOKUP(B626,'MATRIZ 2026'!$G$2:$Q$667,96,FALSE)</f>
        <v>#N/A</v>
      </c>
      <c r="AF626" t="e">
        <f>VLOOKUP(B626,'MATRIZ 2026'!$G$2:$Q$667,30,FALSE)</f>
        <v>#N/A</v>
      </c>
      <c r="AG626" t="str">
        <f>VLOOKUP(B626,'cuentas bancarias'!$A$2:$E$201,3,FALSE)</f>
        <v>BANCOLOMBIA</v>
      </c>
      <c r="AH626" t="str">
        <f>VLOOKUP(B626,'cuentas bancarias'!$A$2:$E$201,4,FALSE)</f>
        <v>AHORROS</v>
      </c>
      <c r="AI626">
        <f>VLOOKUP(B626,'cuentas bancarias'!$A$2:$E$201,5,FALSE)</f>
        <v>66260497856</v>
      </c>
      <c r="AJ626" t="e">
        <f>VLOOKUP(B626,'MATRIZ 2026'!$G$2:$Q$667,25,FALSE)</f>
        <v>#N/A</v>
      </c>
      <c r="AL626" t="e">
        <f>VLOOKUP(AH626,'MATRIZ 2026'!$G$2:$Q$667,3,FALSE)</f>
        <v>#N/A</v>
      </c>
      <c r="AM626" t="e">
        <f>VLOOKUP(AI626,'MATRIZ 2026'!$G$2:$Q$667,3,FALSE)</f>
        <v>#N/A</v>
      </c>
      <c r="AN626" t="e">
        <f>VLOOKUP(AJ626,'MATRIZ 2026'!$G$2:$Q$667,3,FALSE)</f>
        <v>#N/A</v>
      </c>
      <c r="AO626" t="e">
        <f>VLOOKUP(AK626,'MATRIZ 2026'!$G$2:$Q$667,3,FALSE)</f>
        <v>#N/A</v>
      </c>
      <c r="AP626" t="e">
        <f>VLOOKUP(AL626,'MATRIZ 2026'!$G$2:$Q$667,3,FALSE)</f>
        <v>#N/A</v>
      </c>
    </row>
    <row r="627" spans="2:42">
      <c r="B627" s="19" t="s">
        <v>7012</v>
      </c>
      <c r="C627" t="e">
        <v>#REF!</v>
      </c>
      <c r="D627" t="str">
        <f t="shared" si="15"/>
        <v>633-2026</v>
      </c>
      <c r="E627" t="e">
        <f>VLOOKUP(D627,'MATRIZ 2026'!$G$2:$Q$667,14,FALSE)</f>
        <v>#N/A</v>
      </c>
      <c r="F627" t="e">
        <f>VLOOKUP(B627,'MATRIZ 2026'!$G$2:$Q$667,3,FALSE)</f>
        <v>#N/A</v>
      </c>
      <c r="G627" t="e">
        <f>VLOOKUP(B627,'MATRIZ 2026'!$G$2:$Q$667,22,FALSE)</f>
        <v>#N/A</v>
      </c>
      <c r="I627" t="e">
        <f>VLOOKUP(B627,'MATRIZ 2026'!$G$2:$Q$667,84,FALSE)</f>
        <v>#N/A</v>
      </c>
      <c r="J627" t="e">
        <f>VLOOKUP(B627,'MATRIZ 2026'!$G$2:$Q$667,49,FALSE)</f>
        <v>#N/A</v>
      </c>
      <c r="K627" t="e">
        <f>VLOOKUP(B627,'MATRIZ 2026'!$G$2:$Q$667,50,FALSE)</f>
        <v>#N/A</v>
      </c>
      <c r="L627" s="48" t="e">
        <f>VLOOKUP(B627,'MATRIZ 2026'!$G$2:$Q$667,45,FALSE)</f>
        <v>#N/A</v>
      </c>
      <c r="M627" s="48" t="e">
        <f>VLOOKUP(B627,'MATRIZ 2026'!$G$2:$Q$667,46,FALSE)</f>
        <v>#N/A</v>
      </c>
      <c r="N627" t="e">
        <f>VLOOKUP(B627,'MATRIZ 2026'!$G$2:$Q$667,16,FALSE)</f>
        <v>#N/A</v>
      </c>
      <c r="O627" t="e">
        <f>VLOOKUP(B627,'MATRIZ 2026'!$G$2:$Q$667,93,FALSE)</f>
        <v>#N/A</v>
      </c>
      <c r="P627" t="e">
        <f>VLOOKUP(D627,'MATRIZ 2026'!$G$2:$Q$667,31,FALSE)</f>
        <v>#N/A</v>
      </c>
      <c r="Q627" t="e">
        <f>VLOOKUP(M627,'MATRIZ 2026'!$G$2:$Q$667,3,FALSE)</f>
        <v>#N/A</v>
      </c>
      <c r="R627" t="e">
        <f>VLOOKUP(B627,'MATRIZ 2026'!$G$2:$Q$667,32,FALSE)</f>
        <v>#N/A</v>
      </c>
      <c r="S627" t="e">
        <f>VLOOKUP(O627,'MATRIZ 2026'!$G$2:$Q$667,3,FALSE)</f>
        <v>#N/A</v>
      </c>
      <c r="T627" t="e">
        <f>VLOOKUP(B627,'MATRIZ 2026'!$G$2:$Q$667,95,FALSE)</f>
        <v>#N/A</v>
      </c>
      <c r="U627">
        <f>VLOOKUP(B627,Hoja3!A626:B1288,2,FALSE)</f>
        <v>146631</v>
      </c>
      <c r="V627" t="e">
        <f>VLOOKUP(B627,'MATRIZ 2026'!$G$2:$Q$667,40,FALSE)</f>
        <v>#N/A</v>
      </c>
      <c r="W627" t="e">
        <f>VLOOKUP(S627,'MATRIZ 2026'!$G$2:$Q$667,3,FALSE)</f>
        <v>#N/A</v>
      </c>
      <c r="X627" t="e">
        <f>VLOOKUP(T627,'MATRIZ 2026'!$G$2:$Q$667,3,FALSE)</f>
        <v>#N/A</v>
      </c>
      <c r="Y627" t="e">
        <f>VLOOKUP(U627,'MATRIZ 2026'!$G$2:$Q$667,3,FALSE)</f>
        <v>#N/A</v>
      </c>
      <c r="Z627" t="e">
        <f>VLOOKUP(V627,'MATRIZ 2026'!$G$2:$Q$667,3,FALSE)</f>
        <v>#N/A</v>
      </c>
      <c r="AA627" t="e">
        <f>VLOOKUP(W627,'MATRIZ 2026'!$G$2:$Q$667,3,FALSE)</f>
        <v>#N/A</v>
      </c>
      <c r="AB627" t="e">
        <f>VLOOKUP(B627,'MATRIZ 2026'!$G$2:$Q$667,28,FALSE)</f>
        <v>#N/A</v>
      </c>
      <c r="AC627" t="e">
        <f>VLOOKUP(B627,'MATRIZ 2026'!$G$2:$Q$667,27,FALSE)</f>
        <v>#N/A</v>
      </c>
      <c r="AD627" t="e">
        <f>VLOOKUP(B627,'MATRIZ 2026'!$G$2:$Q$667,29,FALSE)</f>
        <v>#N/A</v>
      </c>
      <c r="AE627" t="e">
        <f>VLOOKUP(B627,'MATRIZ 2026'!$G$2:$Q$667,96,FALSE)</f>
        <v>#N/A</v>
      </c>
      <c r="AF627" t="e">
        <f>VLOOKUP(B627,'MATRIZ 2026'!$G$2:$Q$667,30,FALSE)</f>
        <v>#N/A</v>
      </c>
      <c r="AG627" t="str">
        <f>VLOOKUP(B627,'cuentas bancarias'!$A$2:$E$201,3,FALSE)</f>
        <v>BOGOTÁ</v>
      </c>
      <c r="AH627" t="str">
        <f>VLOOKUP(B627,'cuentas bancarias'!$A$2:$E$201,4,FALSE)</f>
        <v>AHORROS</v>
      </c>
      <c r="AI627">
        <f>VLOOKUP(B627,'cuentas bancarias'!$A$2:$E$201,5,FALSE)</f>
        <v>5361860</v>
      </c>
      <c r="AJ627" t="e">
        <f>VLOOKUP(B627,'MATRIZ 2026'!$G$2:$Q$667,25,FALSE)</f>
        <v>#N/A</v>
      </c>
      <c r="AL627" t="e">
        <f>VLOOKUP(AH627,'MATRIZ 2026'!$G$2:$Q$667,3,FALSE)</f>
        <v>#N/A</v>
      </c>
      <c r="AM627" t="e">
        <f>VLOOKUP(AI627,'MATRIZ 2026'!$G$2:$Q$667,3,FALSE)</f>
        <v>#N/A</v>
      </c>
      <c r="AN627" t="e">
        <f>VLOOKUP(AJ627,'MATRIZ 2026'!$G$2:$Q$667,3,FALSE)</f>
        <v>#N/A</v>
      </c>
      <c r="AO627" t="e">
        <f>VLOOKUP(AK627,'MATRIZ 2026'!$G$2:$Q$667,3,FALSE)</f>
        <v>#N/A</v>
      </c>
      <c r="AP627" t="e">
        <f>VLOOKUP(AL627,'MATRIZ 2026'!$G$2:$Q$667,3,FALSE)</f>
        <v>#N/A</v>
      </c>
    </row>
    <row r="628" spans="2:42">
      <c r="B628" s="21" t="s">
        <v>7020</v>
      </c>
      <c r="C628" t="e">
        <v>#REF!</v>
      </c>
      <c r="D628" t="str">
        <f t="shared" si="15"/>
        <v>634-2026</v>
      </c>
      <c r="E628" t="e">
        <f>VLOOKUP(D628,'MATRIZ 2026'!$G$2:$Q$667,14,FALSE)</f>
        <v>#N/A</v>
      </c>
      <c r="F628" t="e">
        <f>VLOOKUP(B628,'MATRIZ 2026'!$G$2:$Q$667,3,FALSE)</f>
        <v>#N/A</v>
      </c>
      <c r="G628" t="e">
        <f>VLOOKUP(B628,'MATRIZ 2026'!$G$2:$Q$667,22,FALSE)</f>
        <v>#N/A</v>
      </c>
      <c r="I628" t="e">
        <f>VLOOKUP(B628,'MATRIZ 2026'!$G$2:$Q$667,84,FALSE)</f>
        <v>#N/A</v>
      </c>
      <c r="J628" t="e">
        <f>VLOOKUP(B628,'MATRIZ 2026'!$G$2:$Q$667,49,FALSE)</f>
        <v>#N/A</v>
      </c>
      <c r="K628" t="e">
        <f>VLOOKUP(B628,'MATRIZ 2026'!$G$2:$Q$667,50,FALSE)</f>
        <v>#N/A</v>
      </c>
      <c r="L628" s="48" t="e">
        <f>VLOOKUP(B628,'MATRIZ 2026'!$G$2:$Q$667,45,FALSE)</f>
        <v>#N/A</v>
      </c>
      <c r="M628" s="48" t="e">
        <f>VLOOKUP(B628,'MATRIZ 2026'!$G$2:$Q$667,46,FALSE)</f>
        <v>#N/A</v>
      </c>
      <c r="N628" t="e">
        <f>VLOOKUP(B628,'MATRIZ 2026'!$G$2:$Q$667,16,FALSE)</f>
        <v>#N/A</v>
      </c>
      <c r="O628" t="e">
        <f>VLOOKUP(B628,'MATRIZ 2026'!$G$2:$Q$667,93,FALSE)</f>
        <v>#N/A</v>
      </c>
      <c r="P628" t="e">
        <f>VLOOKUP(D628,'MATRIZ 2026'!$G$2:$Q$667,31,FALSE)</f>
        <v>#N/A</v>
      </c>
      <c r="Q628" t="e">
        <f>VLOOKUP(M628,'MATRIZ 2026'!$G$2:$Q$667,3,FALSE)</f>
        <v>#N/A</v>
      </c>
      <c r="R628" t="e">
        <f>VLOOKUP(B628,'MATRIZ 2026'!$G$2:$Q$667,32,FALSE)</f>
        <v>#N/A</v>
      </c>
      <c r="S628" t="e">
        <f>VLOOKUP(O628,'MATRIZ 2026'!$G$2:$Q$667,3,FALSE)</f>
        <v>#N/A</v>
      </c>
      <c r="T628" t="e">
        <f>VLOOKUP(B628,'MATRIZ 2026'!$G$2:$Q$667,95,FALSE)</f>
        <v>#N/A</v>
      </c>
      <c r="U628">
        <f>VLOOKUP(B628,Hoja3!A627:B1289,2,FALSE)</f>
        <v>145522</v>
      </c>
      <c r="V628" t="e">
        <f>VLOOKUP(B628,'MATRIZ 2026'!$G$2:$Q$667,40,FALSE)</f>
        <v>#N/A</v>
      </c>
      <c r="W628" t="e">
        <f>VLOOKUP(S628,'MATRIZ 2026'!$G$2:$Q$667,3,FALSE)</f>
        <v>#N/A</v>
      </c>
      <c r="X628" t="e">
        <f>VLOOKUP(T628,'MATRIZ 2026'!$G$2:$Q$667,3,FALSE)</f>
        <v>#N/A</v>
      </c>
      <c r="Y628" t="e">
        <f>VLOOKUP(U628,'MATRIZ 2026'!$G$2:$Q$667,3,FALSE)</f>
        <v>#N/A</v>
      </c>
      <c r="Z628" t="e">
        <f>VLOOKUP(V628,'MATRIZ 2026'!$G$2:$Q$667,3,FALSE)</f>
        <v>#N/A</v>
      </c>
      <c r="AA628" t="e">
        <f>VLOOKUP(W628,'MATRIZ 2026'!$G$2:$Q$667,3,FALSE)</f>
        <v>#N/A</v>
      </c>
      <c r="AB628" t="e">
        <f>VLOOKUP(B628,'MATRIZ 2026'!$G$2:$Q$667,28,FALSE)</f>
        <v>#N/A</v>
      </c>
      <c r="AC628" t="e">
        <f>VLOOKUP(B628,'MATRIZ 2026'!$G$2:$Q$667,27,FALSE)</f>
        <v>#N/A</v>
      </c>
      <c r="AD628" t="e">
        <f>VLOOKUP(B628,'MATRIZ 2026'!$G$2:$Q$667,29,FALSE)</f>
        <v>#N/A</v>
      </c>
      <c r="AE628" t="e">
        <f>VLOOKUP(B628,'MATRIZ 2026'!$G$2:$Q$667,96,FALSE)</f>
        <v>#N/A</v>
      </c>
      <c r="AF628" t="e">
        <f>VLOOKUP(B628,'MATRIZ 2026'!$G$2:$Q$667,30,FALSE)</f>
        <v>#N/A</v>
      </c>
      <c r="AG628" t="str">
        <f>VLOOKUP(B628,'cuentas bancarias'!$A$2:$E$201,3,FALSE)</f>
        <v>DAVIVIENDA</v>
      </c>
      <c r="AH628" t="str">
        <f>VLOOKUP(B628,'cuentas bancarias'!$A$2:$E$201,4,FALSE)</f>
        <v>AHORROS</v>
      </c>
      <c r="AI628">
        <f>VLOOKUP(B628,'cuentas bancarias'!$A$2:$E$201,5,FALSE)</f>
        <v>550488404004977</v>
      </c>
      <c r="AJ628" t="e">
        <f>VLOOKUP(B628,'MATRIZ 2026'!$G$2:$Q$667,25,FALSE)</f>
        <v>#N/A</v>
      </c>
      <c r="AL628" t="e">
        <f>VLOOKUP(AH628,'MATRIZ 2026'!$G$2:$Q$667,3,FALSE)</f>
        <v>#N/A</v>
      </c>
      <c r="AM628" t="e">
        <f>VLOOKUP(AI628,'MATRIZ 2026'!$G$2:$Q$667,3,FALSE)</f>
        <v>#N/A</v>
      </c>
      <c r="AN628" t="e">
        <f>VLOOKUP(AJ628,'MATRIZ 2026'!$G$2:$Q$667,3,FALSE)</f>
        <v>#N/A</v>
      </c>
      <c r="AO628" t="e">
        <f>VLOOKUP(AK628,'MATRIZ 2026'!$G$2:$Q$667,3,FALSE)</f>
        <v>#N/A</v>
      </c>
      <c r="AP628" t="e">
        <f>VLOOKUP(AL628,'MATRIZ 2026'!$G$2:$Q$667,3,FALSE)</f>
        <v>#N/A</v>
      </c>
    </row>
    <row r="629" spans="2:42">
      <c r="B629" s="19" t="s">
        <v>7028</v>
      </c>
      <c r="C629" t="e">
        <v>#REF!</v>
      </c>
      <c r="D629" t="str">
        <f t="shared" si="15"/>
        <v>635-2026</v>
      </c>
      <c r="E629" t="e">
        <f>VLOOKUP(D629,'MATRIZ 2026'!$G$2:$Q$667,14,FALSE)</f>
        <v>#N/A</v>
      </c>
      <c r="F629" t="e">
        <f>VLOOKUP(B629,'MATRIZ 2026'!$G$2:$Q$667,3,FALSE)</f>
        <v>#N/A</v>
      </c>
      <c r="G629" t="e">
        <f>VLOOKUP(B629,'MATRIZ 2026'!$G$2:$Q$667,22,FALSE)</f>
        <v>#N/A</v>
      </c>
      <c r="I629" t="e">
        <f>VLOOKUP(B629,'MATRIZ 2026'!$G$2:$Q$667,84,FALSE)</f>
        <v>#N/A</v>
      </c>
      <c r="J629" t="e">
        <f>VLOOKUP(B629,'MATRIZ 2026'!$G$2:$Q$667,49,FALSE)</f>
        <v>#N/A</v>
      </c>
      <c r="K629" t="e">
        <f>VLOOKUP(B629,'MATRIZ 2026'!$G$2:$Q$667,50,FALSE)</f>
        <v>#N/A</v>
      </c>
      <c r="L629" s="48" t="e">
        <f>VLOOKUP(B629,'MATRIZ 2026'!$G$2:$Q$667,45,FALSE)</f>
        <v>#N/A</v>
      </c>
      <c r="M629" s="48" t="e">
        <f>VLOOKUP(B629,'MATRIZ 2026'!$G$2:$Q$667,46,FALSE)</f>
        <v>#N/A</v>
      </c>
      <c r="N629" t="e">
        <f>VLOOKUP(B629,'MATRIZ 2026'!$G$2:$Q$667,16,FALSE)</f>
        <v>#N/A</v>
      </c>
      <c r="O629" t="e">
        <f>VLOOKUP(B629,'MATRIZ 2026'!$G$2:$Q$667,93,FALSE)</f>
        <v>#N/A</v>
      </c>
      <c r="P629" t="e">
        <f>VLOOKUP(D629,'MATRIZ 2026'!$G$2:$Q$667,31,FALSE)</f>
        <v>#N/A</v>
      </c>
      <c r="Q629" t="e">
        <f>VLOOKUP(M629,'MATRIZ 2026'!$G$2:$Q$667,3,FALSE)</f>
        <v>#N/A</v>
      </c>
      <c r="R629" t="e">
        <f>VLOOKUP(B629,'MATRIZ 2026'!$G$2:$Q$667,32,FALSE)</f>
        <v>#N/A</v>
      </c>
      <c r="S629" t="e">
        <f>VLOOKUP(O629,'MATRIZ 2026'!$G$2:$Q$667,3,FALSE)</f>
        <v>#N/A</v>
      </c>
      <c r="T629" t="e">
        <f>VLOOKUP(B629,'MATRIZ 2026'!$G$2:$Q$667,95,FALSE)</f>
        <v>#N/A</v>
      </c>
      <c r="U629">
        <f>VLOOKUP(B629,Hoja3!A628:B1290,2,FALSE)</f>
        <v>146521</v>
      </c>
      <c r="V629" t="e">
        <f>VLOOKUP(B629,'MATRIZ 2026'!$G$2:$Q$667,40,FALSE)</f>
        <v>#N/A</v>
      </c>
      <c r="W629" t="e">
        <f>VLOOKUP(S629,'MATRIZ 2026'!$G$2:$Q$667,3,FALSE)</f>
        <v>#N/A</v>
      </c>
      <c r="X629" t="e">
        <f>VLOOKUP(T629,'MATRIZ 2026'!$G$2:$Q$667,3,FALSE)</f>
        <v>#N/A</v>
      </c>
      <c r="Y629" t="e">
        <f>VLOOKUP(U629,'MATRIZ 2026'!$G$2:$Q$667,3,FALSE)</f>
        <v>#N/A</v>
      </c>
      <c r="Z629" t="e">
        <f>VLOOKUP(V629,'MATRIZ 2026'!$G$2:$Q$667,3,FALSE)</f>
        <v>#N/A</v>
      </c>
      <c r="AA629" t="e">
        <f>VLOOKUP(W629,'MATRIZ 2026'!$G$2:$Q$667,3,FALSE)</f>
        <v>#N/A</v>
      </c>
      <c r="AB629" t="e">
        <f>VLOOKUP(B629,'MATRIZ 2026'!$G$2:$Q$667,28,FALSE)</f>
        <v>#N/A</v>
      </c>
      <c r="AC629" t="e">
        <f>VLOOKUP(B629,'MATRIZ 2026'!$G$2:$Q$667,27,FALSE)</f>
        <v>#N/A</v>
      </c>
      <c r="AD629" t="e">
        <f>VLOOKUP(B629,'MATRIZ 2026'!$G$2:$Q$667,29,FALSE)</f>
        <v>#N/A</v>
      </c>
      <c r="AE629" t="e">
        <f>VLOOKUP(B629,'MATRIZ 2026'!$G$2:$Q$667,96,FALSE)</f>
        <v>#N/A</v>
      </c>
      <c r="AF629" t="e">
        <f>VLOOKUP(B629,'MATRIZ 2026'!$G$2:$Q$667,30,FALSE)</f>
        <v>#N/A</v>
      </c>
      <c r="AG629" t="str">
        <f>VLOOKUP(B629,'cuentas bancarias'!$A$2:$E$201,3,FALSE)</f>
        <v>NEQUI</v>
      </c>
      <c r="AH629" t="str">
        <f>VLOOKUP(B629,'cuentas bancarias'!$A$2:$E$201,4,FALSE)</f>
        <v>AHORROS</v>
      </c>
      <c r="AI629">
        <f>VLOOKUP(B629,'cuentas bancarias'!$A$2:$E$201,5,FALSE)</f>
        <v>3002643061</v>
      </c>
      <c r="AJ629" t="e">
        <f>VLOOKUP(B629,'MATRIZ 2026'!$G$2:$Q$667,25,FALSE)</f>
        <v>#N/A</v>
      </c>
      <c r="AL629" t="e">
        <f>VLOOKUP(AH629,'MATRIZ 2026'!$G$2:$Q$667,3,FALSE)</f>
        <v>#N/A</v>
      </c>
      <c r="AM629" t="e">
        <f>VLOOKUP(AI629,'MATRIZ 2026'!$G$2:$Q$667,3,FALSE)</f>
        <v>#N/A</v>
      </c>
      <c r="AN629" t="e">
        <f>VLOOKUP(AJ629,'MATRIZ 2026'!$G$2:$Q$667,3,FALSE)</f>
        <v>#N/A</v>
      </c>
      <c r="AO629" t="e">
        <f>VLOOKUP(AK629,'MATRIZ 2026'!$G$2:$Q$667,3,FALSE)</f>
        <v>#N/A</v>
      </c>
      <c r="AP629" t="e">
        <f>VLOOKUP(AL629,'MATRIZ 2026'!$G$2:$Q$667,3,FALSE)</f>
        <v>#N/A</v>
      </c>
    </row>
    <row r="630" spans="2:42">
      <c r="B630" s="21" t="s">
        <v>7037</v>
      </c>
      <c r="C630" t="e">
        <v>#REF!</v>
      </c>
      <c r="D630" t="str">
        <f t="shared" si="15"/>
        <v>636-2026</v>
      </c>
      <c r="E630" t="e">
        <f>VLOOKUP(D630,'MATRIZ 2026'!$G$2:$Q$667,14,FALSE)</f>
        <v>#N/A</v>
      </c>
      <c r="F630" t="e">
        <f>VLOOKUP(B630,'MATRIZ 2026'!$G$2:$Q$667,3,FALSE)</f>
        <v>#N/A</v>
      </c>
      <c r="G630" t="e">
        <f>VLOOKUP(B630,'MATRIZ 2026'!$G$2:$Q$667,22,FALSE)</f>
        <v>#N/A</v>
      </c>
      <c r="I630" t="e">
        <f>VLOOKUP(B630,'MATRIZ 2026'!$G$2:$Q$667,84,FALSE)</f>
        <v>#N/A</v>
      </c>
      <c r="J630" t="e">
        <f>VLOOKUP(B630,'MATRIZ 2026'!$G$2:$Q$667,49,FALSE)</f>
        <v>#N/A</v>
      </c>
      <c r="K630" t="e">
        <f>VLOOKUP(B630,'MATRIZ 2026'!$G$2:$Q$667,50,FALSE)</f>
        <v>#N/A</v>
      </c>
      <c r="L630" s="48" t="e">
        <f>VLOOKUP(B630,'MATRIZ 2026'!$G$2:$Q$667,45,FALSE)</f>
        <v>#N/A</v>
      </c>
      <c r="M630" s="48" t="e">
        <f>VLOOKUP(B630,'MATRIZ 2026'!$G$2:$Q$667,46,FALSE)</f>
        <v>#N/A</v>
      </c>
      <c r="N630" t="e">
        <f>VLOOKUP(B630,'MATRIZ 2026'!$G$2:$Q$667,16,FALSE)</f>
        <v>#N/A</v>
      </c>
      <c r="O630" t="e">
        <f>VLOOKUP(B630,'MATRIZ 2026'!$G$2:$Q$667,93,FALSE)</f>
        <v>#N/A</v>
      </c>
      <c r="P630" t="e">
        <f>VLOOKUP(D630,'MATRIZ 2026'!$G$2:$Q$667,31,FALSE)</f>
        <v>#N/A</v>
      </c>
      <c r="Q630" t="e">
        <f>VLOOKUP(M630,'MATRIZ 2026'!$G$2:$Q$667,3,FALSE)</f>
        <v>#N/A</v>
      </c>
      <c r="R630" t="e">
        <f>VLOOKUP(B630,'MATRIZ 2026'!$G$2:$Q$667,32,FALSE)</f>
        <v>#N/A</v>
      </c>
      <c r="S630" t="e">
        <f>VLOOKUP(O630,'MATRIZ 2026'!$G$2:$Q$667,3,FALSE)</f>
        <v>#N/A</v>
      </c>
      <c r="T630" t="e">
        <f>VLOOKUP(B630,'MATRIZ 2026'!$G$2:$Q$667,95,FALSE)</f>
        <v>#N/A</v>
      </c>
      <c r="U630">
        <f>VLOOKUP(B630,Hoja3!A629:B1291,2,FALSE)</f>
        <v>147441</v>
      </c>
      <c r="V630" t="e">
        <f>VLOOKUP(B630,'MATRIZ 2026'!$G$2:$Q$667,40,FALSE)</f>
        <v>#N/A</v>
      </c>
      <c r="W630" t="e">
        <f>VLOOKUP(S630,'MATRIZ 2026'!$G$2:$Q$667,3,FALSE)</f>
        <v>#N/A</v>
      </c>
      <c r="X630" t="e">
        <f>VLOOKUP(T630,'MATRIZ 2026'!$G$2:$Q$667,3,FALSE)</f>
        <v>#N/A</v>
      </c>
      <c r="Y630" t="e">
        <f>VLOOKUP(U630,'MATRIZ 2026'!$G$2:$Q$667,3,FALSE)</f>
        <v>#N/A</v>
      </c>
      <c r="Z630" t="e">
        <f>VLOOKUP(V630,'MATRIZ 2026'!$G$2:$Q$667,3,FALSE)</f>
        <v>#N/A</v>
      </c>
      <c r="AA630" t="e">
        <f>VLOOKUP(W630,'MATRIZ 2026'!$G$2:$Q$667,3,FALSE)</f>
        <v>#N/A</v>
      </c>
      <c r="AB630" t="e">
        <f>VLOOKUP(B630,'MATRIZ 2026'!$G$2:$Q$667,28,FALSE)</f>
        <v>#N/A</v>
      </c>
      <c r="AC630" t="e">
        <f>VLOOKUP(B630,'MATRIZ 2026'!$G$2:$Q$667,27,FALSE)</f>
        <v>#N/A</v>
      </c>
      <c r="AD630" t="e">
        <f>VLOOKUP(B630,'MATRIZ 2026'!$G$2:$Q$667,29,FALSE)</f>
        <v>#N/A</v>
      </c>
      <c r="AE630" t="e">
        <f>VLOOKUP(B630,'MATRIZ 2026'!$G$2:$Q$667,96,FALSE)</f>
        <v>#N/A</v>
      </c>
      <c r="AF630" t="e">
        <f>VLOOKUP(B630,'MATRIZ 2026'!$G$2:$Q$667,30,FALSE)</f>
        <v>#N/A</v>
      </c>
      <c r="AG630" t="str">
        <f>VLOOKUP(B630,'cuentas bancarias'!$A$2:$E$201,3,FALSE)</f>
        <v>DAVIVIENDA</v>
      </c>
      <c r="AH630" t="str">
        <f>VLOOKUP(B630,'cuentas bancarias'!$A$2:$E$201,4,FALSE)</f>
        <v>AHORROS</v>
      </c>
      <c r="AI630">
        <f>VLOOKUP(B630,'cuentas bancarias'!$A$2:$E$201,5,FALSE)</f>
        <v>488407200986</v>
      </c>
      <c r="AJ630" t="e">
        <f>VLOOKUP(B630,'MATRIZ 2026'!$G$2:$Q$667,25,FALSE)</f>
        <v>#N/A</v>
      </c>
      <c r="AL630" t="e">
        <f>VLOOKUP(AH630,'MATRIZ 2026'!$G$2:$Q$667,3,FALSE)</f>
        <v>#N/A</v>
      </c>
      <c r="AM630" t="e">
        <f>VLOOKUP(AI630,'MATRIZ 2026'!$G$2:$Q$667,3,FALSE)</f>
        <v>#N/A</v>
      </c>
      <c r="AN630" t="e">
        <f>VLOOKUP(AJ630,'MATRIZ 2026'!$G$2:$Q$667,3,FALSE)</f>
        <v>#N/A</v>
      </c>
      <c r="AO630" t="e">
        <f>VLOOKUP(AK630,'MATRIZ 2026'!$G$2:$Q$667,3,FALSE)</f>
        <v>#N/A</v>
      </c>
      <c r="AP630" t="e">
        <f>VLOOKUP(AL630,'MATRIZ 2026'!$G$2:$Q$667,3,FALSE)</f>
        <v>#N/A</v>
      </c>
    </row>
    <row r="631" spans="2:42">
      <c r="B631" s="19" t="s">
        <v>7050</v>
      </c>
      <c r="C631" t="e">
        <v>#REF!</v>
      </c>
      <c r="D631" t="str">
        <f t="shared" si="15"/>
        <v>637-2026</v>
      </c>
      <c r="E631" t="e">
        <f>VLOOKUP(D631,'MATRIZ 2026'!$G$2:$Q$667,14,FALSE)</f>
        <v>#N/A</v>
      </c>
      <c r="F631" t="e">
        <f>VLOOKUP(B631,'MATRIZ 2026'!$G$2:$Q$667,3,FALSE)</f>
        <v>#N/A</v>
      </c>
      <c r="G631" t="e">
        <f>VLOOKUP(B631,'MATRIZ 2026'!$G$2:$Q$667,22,FALSE)</f>
        <v>#N/A</v>
      </c>
      <c r="I631" t="e">
        <f>VLOOKUP(B631,'MATRIZ 2026'!$G$2:$Q$667,84,FALSE)</f>
        <v>#N/A</v>
      </c>
      <c r="J631" t="e">
        <f>VLOOKUP(B631,'MATRIZ 2026'!$G$2:$Q$667,49,FALSE)</f>
        <v>#N/A</v>
      </c>
      <c r="K631" t="e">
        <f>VLOOKUP(B631,'MATRIZ 2026'!$G$2:$Q$667,50,FALSE)</f>
        <v>#N/A</v>
      </c>
      <c r="L631" s="48" t="e">
        <f>VLOOKUP(B631,'MATRIZ 2026'!$G$2:$Q$667,45,FALSE)</f>
        <v>#N/A</v>
      </c>
      <c r="M631" s="48" t="e">
        <f>VLOOKUP(B631,'MATRIZ 2026'!$G$2:$Q$667,46,FALSE)</f>
        <v>#N/A</v>
      </c>
      <c r="N631" t="e">
        <f>VLOOKUP(B631,'MATRIZ 2026'!$G$2:$Q$667,16,FALSE)</f>
        <v>#N/A</v>
      </c>
      <c r="O631" t="e">
        <f>VLOOKUP(B631,'MATRIZ 2026'!$G$2:$Q$667,93,FALSE)</f>
        <v>#N/A</v>
      </c>
      <c r="P631" t="e">
        <f>VLOOKUP(D631,'MATRIZ 2026'!$G$2:$Q$667,31,FALSE)</f>
        <v>#N/A</v>
      </c>
      <c r="Q631" t="e">
        <f>VLOOKUP(M631,'MATRIZ 2026'!$G$2:$Q$667,3,FALSE)</f>
        <v>#N/A</v>
      </c>
      <c r="R631" t="e">
        <f>VLOOKUP(B631,'MATRIZ 2026'!$G$2:$Q$667,32,FALSE)</f>
        <v>#N/A</v>
      </c>
      <c r="S631" t="e">
        <f>VLOOKUP(O631,'MATRIZ 2026'!$G$2:$Q$667,3,FALSE)</f>
        <v>#N/A</v>
      </c>
      <c r="T631" t="e">
        <f>VLOOKUP(B631,'MATRIZ 2026'!$G$2:$Q$667,95,FALSE)</f>
        <v>#N/A</v>
      </c>
      <c r="U631">
        <f>VLOOKUP(B631,Hoja3!A630:B1292,2,FALSE)</f>
        <v>147458</v>
      </c>
      <c r="V631" t="e">
        <f>VLOOKUP(B631,'MATRIZ 2026'!$G$2:$Q$667,40,FALSE)</f>
        <v>#N/A</v>
      </c>
      <c r="W631" t="e">
        <f>VLOOKUP(S631,'MATRIZ 2026'!$G$2:$Q$667,3,FALSE)</f>
        <v>#N/A</v>
      </c>
      <c r="X631" t="e">
        <f>VLOOKUP(T631,'MATRIZ 2026'!$G$2:$Q$667,3,FALSE)</f>
        <v>#N/A</v>
      </c>
      <c r="Y631" t="e">
        <f>VLOOKUP(U631,'MATRIZ 2026'!$G$2:$Q$667,3,FALSE)</f>
        <v>#N/A</v>
      </c>
      <c r="Z631" t="e">
        <f>VLOOKUP(V631,'MATRIZ 2026'!$G$2:$Q$667,3,FALSE)</f>
        <v>#N/A</v>
      </c>
      <c r="AA631" t="e">
        <f>VLOOKUP(W631,'MATRIZ 2026'!$G$2:$Q$667,3,FALSE)</f>
        <v>#N/A</v>
      </c>
      <c r="AB631" t="e">
        <f>VLOOKUP(B631,'MATRIZ 2026'!$G$2:$Q$667,28,FALSE)</f>
        <v>#N/A</v>
      </c>
      <c r="AC631" t="e">
        <f>VLOOKUP(B631,'MATRIZ 2026'!$G$2:$Q$667,27,FALSE)</f>
        <v>#N/A</v>
      </c>
      <c r="AD631" t="e">
        <f>VLOOKUP(B631,'MATRIZ 2026'!$G$2:$Q$667,29,FALSE)</f>
        <v>#N/A</v>
      </c>
      <c r="AE631" t="e">
        <f>VLOOKUP(B631,'MATRIZ 2026'!$G$2:$Q$667,96,FALSE)</f>
        <v>#N/A</v>
      </c>
      <c r="AF631" t="e">
        <f>VLOOKUP(B631,'MATRIZ 2026'!$G$2:$Q$667,30,FALSE)</f>
        <v>#N/A</v>
      </c>
      <c r="AG631" t="str">
        <f>VLOOKUP(B631,'cuentas bancarias'!$A$2:$E$201,3,FALSE)</f>
        <v>DAVIVIENDA</v>
      </c>
      <c r="AH631" t="str">
        <f>VLOOKUP(B631,'cuentas bancarias'!$A$2:$E$201,4,FALSE)</f>
        <v>AHORROS</v>
      </c>
      <c r="AI631">
        <f>VLOOKUP(B631,'cuentas bancarias'!$A$2:$E$201,5,FALSE)</f>
        <v>550077300146436</v>
      </c>
      <c r="AJ631" t="e">
        <f>VLOOKUP(B631,'MATRIZ 2026'!$G$2:$Q$667,25,FALSE)</f>
        <v>#N/A</v>
      </c>
      <c r="AL631" t="e">
        <f>VLOOKUP(AH631,'MATRIZ 2026'!$G$2:$Q$667,3,FALSE)</f>
        <v>#N/A</v>
      </c>
      <c r="AM631" t="e">
        <f>VLOOKUP(AI631,'MATRIZ 2026'!$G$2:$Q$667,3,FALSE)</f>
        <v>#N/A</v>
      </c>
      <c r="AN631" t="e">
        <f>VLOOKUP(AJ631,'MATRIZ 2026'!$G$2:$Q$667,3,FALSE)</f>
        <v>#N/A</v>
      </c>
      <c r="AO631" t="e">
        <f>VLOOKUP(AK631,'MATRIZ 2026'!$G$2:$Q$667,3,FALSE)</f>
        <v>#N/A</v>
      </c>
      <c r="AP631" t="e">
        <f>VLOOKUP(AL631,'MATRIZ 2026'!$G$2:$Q$667,3,FALSE)</f>
        <v>#N/A</v>
      </c>
    </row>
    <row r="632" spans="2:42">
      <c r="B632" s="21" t="s">
        <v>7058</v>
      </c>
      <c r="C632" t="e">
        <v>#REF!</v>
      </c>
      <c r="D632" t="str">
        <f t="shared" si="15"/>
        <v>638-2026</v>
      </c>
      <c r="E632" t="e">
        <f>VLOOKUP(D632,'MATRIZ 2026'!$G$2:$Q$667,14,FALSE)</f>
        <v>#N/A</v>
      </c>
      <c r="F632" t="e">
        <f>VLOOKUP(B632,'MATRIZ 2026'!$G$2:$Q$667,3,FALSE)</f>
        <v>#N/A</v>
      </c>
      <c r="G632" t="e">
        <f>VLOOKUP(B632,'MATRIZ 2026'!$G$2:$Q$667,22,FALSE)</f>
        <v>#N/A</v>
      </c>
      <c r="I632" t="e">
        <f>VLOOKUP(B632,'MATRIZ 2026'!$G$2:$Q$667,84,FALSE)</f>
        <v>#N/A</v>
      </c>
      <c r="J632" t="e">
        <f>VLOOKUP(B632,'MATRIZ 2026'!$G$2:$Q$667,49,FALSE)</f>
        <v>#N/A</v>
      </c>
      <c r="K632" t="e">
        <f>VLOOKUP(B632,'MATRIZ 2026'!$G$2:$Q$667,50,FALSE)</f>
        <v>#N/A</v>
      </c>
      <c r="L632" s="48" t="e">
        <f>VLOOKUP(B632,'MATRIZ 2026'!$G$2:$Q$667,45,FALSE)</f>
        <v>#N/A</v>
      </c>
      <c r="M632" s="48" t="e">
        <f>VLOOKUP(B632,'MATRIZ 2026'!$G$2:$Q$667,46,FALSE)</f>
        <v>#N/A</v>
      </c>
      <c r="N632" t="e">
        <f>VLOOKUP(B632,'MATRIZ 2026'!$G$2:$Q$667,16,FALSE)</f>
        <v>#N/A</v>
      </c>
      <c r="O632" t="e">
        <f>VLOOKUP(B632,'MATRIZ 2026'!$G$2:$Q$667,93,FALSE)</f>
        <v>#N/A</v>
      </c>
      <c r="P632" t="e">
        <f>VLOOKUP(D632,'MATRIZ 2026'!$G$2:$Q$667,31,FALSE)</f>
        <v>#N/A</v>
      </c>
      <c r="Q632" t="e">
        <f>VLOOKUP(M632,'MATRIZ 2026'!$G$2:$Q$667,3,FALSE)</f>
        <v>#N/A</v>
      </c>
      <c r="R632" t="e">
        <f>VLOOKUP(B632,'MATRIZ 2026'!$G$2:$Q$667,32,FALSE)</f>
        <v>#N/A</v>
      </c>
      <c r="S632" t="e">
        <f>VLOOKUP(O632,'MATRIZ 2026'!$G$2:$Q$667,3,FALSE)</f>
        <v>#N/A</v>
      </c>
      <c r="T632" t="e">
        <f>VLOOKUP(B632,'MATRIZ 2026'!$G$2:$Q$667,95,FALSE)</f>
        <v>#N/A</v>
      </c>
      <c r="U632">
        <f>VLOOKUP(B632,Hoja3!A631:B1293,2,FALSE)</f>
        <v>145419</v>
      </c>
      <c r="V632" t="e">
        <f>VLOOKUP(B632,'MATRIZ 2026'!$G$2:$Q$667,40,FALSE)</f>
        <v>#N/A</v>
      </c>
      <c r="W632" t="e">
        <f>VLOOKUP(S632,'MATRIZ 2026'!$G$2:$Q$667,3,FALSE)</f>
        <v>#N/A</v>
      </c>
      <c r="X632" t="e">
        <f>VLOOKUP(T632,'MATRIZ 2026'!$G$2:$Q$667,3,FALSE)</f>
        <v>#N/A</v>
      </c>
      <c r="Y632" t="e">
        <f>VLOOKUP(U632,'MATRIZ 2026'!$G$2:$Q$667,3,FALSE)</f>
        <v>#N/A</v>
      </c>
      <c r="Z632" t="e">
        <f>VLOOKUP(V632,'MATRIZ 2026'!$G$2:$Q$667,3,FALSE)</f>
        <v>#N/A</v>
      </c>
      <c r="AA632" t="e">
        <f>VLOOKUP(W632,'MATRIZ 2026'!$G$2:$Q$667,3,FALSE)</f>
        <v>#N/A</v>
      </c>
      <c r="AB632" t="e">
        <f>VLOOKUP(B632,'MATRIZ 2026'!$G$2:$Q$667,28,FALSE)</f>
        <v>#N/A</v>
      </c>
      <c r="AC632" t="e">
        <f>VLOOKUP(B632,'MATRIZ 2026'!$G$2:$Q$667,27,FALSE)</f>
        <v>#N/A</v>
      </c>
      <c r="AD632" t="e">
        <f>VLOOKUP(B632,'MATRIZ 2026'!$G$2:$Q$667,29,FALSE)</f>
        <v>#N/A</v>
      </c>
      <c r="AE632" t="e">
        <f>VLOOKUP(B632,'MATRIZ 2026'!$G$2:$Q$667,96,FALSE)</f>
        <v>#N/A</v>
      </c>
      <c r="AF632" t="e">
        <f>VLOOKUP(B632,'MATRIZ 2026'!$G$2:$Q$667,30,FALSE)</f>
        <v>#N/A</v>
      </c>
      <c r="AG632" t="str">
        <f>VLOOKUP(B632,'cuentas bancarias'!$A$2:$E$201,3,FALSE)</f>
        <v>DAVIVIENDA</v>
      </c>
      <c r="AH632" t="str">
        <f>VLOOKUP(B632,'cuentas bancarias'!$A$2:$E$201,4,FALSE)</f>
        <v>AHORROS</v>
      </c>
      <c r="AI632">
        <f>VLOOKUP(B632,'cuentas bancarias'!$A$2:$E$201,5,FALSE)</f>
        <v>570457670046780</v>
      </c>
      <c r="AJ632" t="e">
        <f>VLOOKUP(B632,'MATRIZ 2026'!$G$2:$Q$667,25,FALSE)</f>
        <v>#N/A</v>
      </c>
      <c r="AL632" t="e">
        <f>VLOOKUP(AH632,'MATRIZ 2026'!$G$2:$Q$667,3,FALSE)</f>
        <v>#N/A</v>
      </c>
      <c r="AM632" t="e">
        <f>VLOOKUP(AI632,'MATRIZ 2026'!$G$2:$Q$667,3,FALSE)</f>
        <v>#N/A</v>
      </c>
      <c r="AN632" t="e">
        <f>VLOOKUP(AJ632,'MATRIZ 2026'!$G$2:$Q$667,3,FALSE)</f>
        <v>#N/A</v>
      </c>
      <c r="AO632" t="e">
        <f>VLOOKUP(AK632,'MATRIZ 2026'!$G$2:$Q$667,3,FALSE)</f>
        <v>#N/A</v>
      </c>
      <c r="AP632" t="e">
        <f>VLOOKUP(AL632,'MATRIZ 2026'!$G$2:$Q$667,3,FALSE)</f>
        <v>#N/A</v>
      </c>
    </row>
    <row r="633" spans="2:42">
      <c r="B633" s="19" t="s">
        <v>7066</v>
      </c>
      <c r="C633" t="e">
        <v>#REF!</v>
      </c>
      <c r="D633" t="str">
        <f t="shared" si="15"/>
        <v>639-2026</v>
      </c>
      <c r="E633" t="e">
        <f>VLOOKUP(D633,'MATRIZ 2026'!$G$2:$Q$667,14,FALSE)</f>
        <v>#N/A</v>
      </c>
      <c r="F633" t="e">
        <f>VLOOKUP(B633,'MATRIZ 2026'!$G$2:$Q$667,3,FALSE)</f>
        <v>#N/A</v>
      </c>
      <c r="G633" t="e">
        <f>VLOOKUP(B633,'MATRIZ 2026'!$G$2:$Q$667,22,FALSE)</f>
        <v>#N/A</v>
      </c>
      <c r="I633" t="e">
        <f>VLOOKUP(B633,'MATRIZ 2026'!$G$2:$Q$667,84,FALSE)</f>
        <v>#N/A</v>
      </c>
      <c r="J633" t="e">
        <f>VLOOKUP(B633,'MATRIZ 2026'!$G$2:$Q$667,49,FALSE)</f>
        <v>#N/A</v>
      </c>
      <c r="K633" t="e">
        <f>VLOOKUP(B633,'MATRIZ 2026'!$G$2:$Q$667,50,FALSE)</f>
        <v>#N/A</v>
      </c>
      <c r="L633" s="48" t="e">
        <f>VLOOKUP(B633,'MATRIZ 2026'!$G$2:$Q$667,45,FALSE)</f>
        <v>#N/A</v>
      </c>
      <c r="M633" s="48" t="e">
        <f>VLOOKUP(B633,'MATRIZ 2026'!$G$2:$Q$667,46,FALSE)</f>
        <v>#N/A</v>
      </c>
      <c r="N633" t="e">
        <f>VLOOKUP(B633,'MATRIZ 2026'!$G$2:$Q$667,16,FALSE)</f>
        <v>#N/A</v>
      </c>
      <c r="O633" t="e">
        <f>VLOOKUP(B633,'MATRIZ 2026'!$G$2:$Q$667,93,FALSE)</f>
        <v>#N/A</v>
      </c>
      <c r="P633" t="e">
        <f>VLOOKUP(D633,'MATRIZ 2026'!$G$2:$Q$667,31,FALSE)</f>
        <v>#N/A</v>
      </c>
      <c r="Q633" t="e">
        <f>VLOOKUP(M633,'MATRIZ 2026'!$G$2:$Q$667,3,FALSE)</f>
        <v>#N/A</v>
      </c>
      <c r="R633" t="e">
        <f>VLOOKUP(B633,'MATRIZ 2026'!$G$2:$Q$667,32,FALSE)</f>
        <v>#N/A</v>
      </c>
      <c r="S633" t="e">
        <f>VLOOKUP(O633,'MATRIZ 2026'!$G$2:$Q$667,3,FALSE)</f>
        <v>#N/A</v>
      </c>
      <c r="T633" t="e">
        <f>VLOOKUP(B633,'MATRIZ 2026'!$G$2:$Q$667,95,FALSE)</f>
        <v>#N/A</v>
      </c>
      <c r="U633">
        <f>VLOOKUP(B633,Hoja3!A632:B1294,2,FALSE)</f>
        <v>146631</v>
      </c>
      <c r="V633" t="e">
        <f>VLOOKUP(B633,'MATRIZ 2026'!$G$2:$Q$667,40,FALSE)</f>
        <v>#N/A</v>
      </c>
      <c r="W633" t="e">
        <f>VLOOKUP(S633,'MATRIZ 2026'!$G$2:$Q$667,3,FALSE)</f>
        <v>#N/A</v>
      </c>
      <c r="X633" t="e">
        <f>VLOOKUP(T633,'MATRIZ 2026'!$G$2:$Q$667,3,FALSE)</f>
        <v>#N/A</v>
      </c>
      <c r="Y633" t="e">
        <f>VLOOKUP(U633,'MATRIZ 2026'!$G$2:$Q$667,3,FALSE)</f>
        <v>#N/A</v>
      </c>
      <c r="Z633" t="e">
        <f>VLOOKUP(V633,'MATRIZ 2026'!$G$2:$Q$667,3,FALSE)</f>
        <v>#N/A</v>
      </c>
      <c r="AA633" t="e">
        <f>VLOOKUP(W633,'MATRIZ 2026'!$G$2:$Q$667,3,FALSE)</f>
        <v>#N/A</v>
      </c>
      <c r="AB633" t="e">
        <f>VLOOKUP(B633,'MATRIZ 2026'!$G$2:$Q$667,28,FALSE)</f>
        <v>#N/A</v>
      </c>
      <c r="AC633" t="e">
        <f>VLOOKUP(B633,'MATRIZ 2026'!$G$2:$Q$667,27,FALSE)</f>
        <v>#N/A</v>
      </c>
      <c r="AD633" t="e">
        <f>VLOOKUP(B633,'MATRIZ 2026'!$G$2:$Q$667,29,FALSE)</f>
        <v>#N/A</v>
      </c>
      <c r="AE633" t="e">
        <f>VLOOKUP(B633,'MATRIZ 2026'!$G$2:$Q$667,96,FALSE)</f>
        <v>#N/A</v>
      </c>
      <c r="AF633" t="e">
        <f>VLOOKUP(B633,'MATRIZ 2026'!$G$2:$Q$667,30,FALSE)</f>
        <v>#N/A</v>
      </c>
      <c r="AG633" t="str">
        <f>VLOOKUP(B633,'cuentas bancarias'!$A$2:$E$201,3,FALSE)</f>
        <v>DAVIVIENDA</v>
      </c>
      <c r="AH633" t="str">
        <f>VLOOKUP(B633,'cuentas bancarias'!$A$2:$E$201,4,FALSE)</f>
        <v>AHORROS</v>
      </c>
      <c r="AI633">
        <f>VLOOKUP(B633,'cuentas bancarias'!$A$2:$E$201,5,FALSE)</f>
        <v>550015500001159</v>
      </c>
      <c r="AJ633" t="e">
        <f>VLOOKUP(B633,'MATRIZ 2026'!$G$2:$Q$667,25,FALSE)</f>
        <v>#N/A</v>
      </c>
      <c r="AL633" t="e">
        <f>VLOOKUP(AH633,'MATRIZ 2026'!$G$2:$Q$667,3,FALSE)</f>
        <v>#N/A</v>
      </c>
      <c r="AM633" t="e">
        <f>VLOOKUP(AI633,'MATRIZ 2026'!$G$2:$Q$667,3,FALSE)</f>
        <v>#N/A</v>
      </c>
      <c r="AN633" t="e">
        <f>VLOOKUP(AJ633,'MATRIZ 2026'!$G$2:$Q$667,3,FALSE)</f>
        <v>#N/A</v>
      </c>
      <c r="AO633" t="e">
        <f>VLOOKUP(AK633,'MATRIZ 2026'!$G$2:$Q$667,3,FALSE)</f>
        <v>#N/A</v>
      </c>
      <c r="AP633" t="e">
        <f>VLOOKUP(AL633,'MATRIZ 2026'!$G$2:$Q$667,3,FALSE)</f>
        <v>#N/A</v>
      </c>
    </row>
    <row r="634" spans="2:42">
      <c r="B634" s="21" t="s">
        <v>7075</v>
      </c>
      <c r="C634" t="e">
        <v>#REF!</v>
      </c>
      <c r="D634" t="str">
        <f t="shared" si="15"/>
        <v>640-2026</v>
      </c>
      <c r="E634" t="e">
        <f>VLOOKUP(D634,'MATRIZ 2026'!$G$2:$Q$667,14,FALSE)</f>
        <v>#N/A</v>
      </c>
      <c r="F634" t="e">
        <f>VLOOKUP(B634,'MATRIZ 2026'!$G$2:$Q$667,3,FALSE)</f>
        <v>#N/A</v>
      </c>
      <c r="G634" t="e">
        <f>VLOOKUP(B634,'MATRIZ 2026'!$G$2:$Q$667,22,FALSE)</f>
        <v>#N/A</v>
      </c>
      <c r="I634" t="e">
        <f>VLOOKUP(B634,'MATRIZ 2026'!$G$2:$Q$667,84,FALSE)</f>
        <v>#N/A</v>
      </c>
      <c r="J634" t="e">
        <f>VLOOKUP(B634,'MATRIZ 2026'!$G$2:$Q$667,49,FALSE)</f>
        <v>#N/A</v>
      </c>
      <c r="K634" t="e">
        <f>VLOOKUP(B634,'MATRIZ 2026'!$G$2:$Q$667,50,FALSE)</f>
        <v>#N/A</v>
      </c>
      <c r="L634" s="48" t="e">
        <f>VLOOKUP(B634,'MATRIZ 2026'!$G$2:$Q$667,45,FALSE)</f>
        <v>#N/A</v>
      </c>
      <c r="M634" s="48" t="e">
        <f>VLOOKUP(B634,'MATRIZ 2026'!$G$2:$Q$667,46,FALSE)</f>
        <v>#N/A</v>
      </c>
      <c r="N634" t="e">
        <f>VLOOKUP(B634,'MATRIZ 2026'!$G$2:$Q$667,16,FALSE)</f>
        <v>#N/A</v>
      </c>
      <c r="O634" t="e">
        <f>VLOOKUP(B634,'MATRIZ 2026'!$G$2:$Q$667,93,FALSE)</f>
        <v>#N/A</v>
      </c>
      <c r="P634" t="e">
        <f>VLOOKUP(D634,'MATRIZ 2026'!$G$2:$Q$667,31,FALSE)</f>
        <v>#N/A</v>
      </c>
      <c r="Q634" t="e">
        <f>VLOOKUP(M634,'MATRIZ 2026'!$G$2:$Q$667,3,FALSE)</f>
        <v>#N/A</v>
      </c>
      <c r="R634" t="e">
        <f>VLOOKUP(B634,'MATRIZ 2026'!$G$2:$Q$667,32,FALSE)</f>
        <v>#N/A</v>
      </c>
      <c r="S634" t="e">
        <f>VLOOKUP(O634,'MATRIZ 2026'!$G$2:$Q$667,3,FALSE)</f>
        <v>#N/A</v>
      </c>
      <c r="T634" t="e">
        <f>VLOOKUP(B634,'MATRIZ 2026'!$G$2:$Q$667,95,FALSE)</f>
        <v>#N/A</v>
      </c>
      <c r="U634">
        <f>VLOOKUP(B634,Hoja3!A633:B1295,2,FALSE)</f>
        <v>153247</v>
      </c>
      <c r="V634" t="e">
        <f>VLOOKUP(B634,'MATRIZ 2026'!$G$2:$Q$667,40,FALSE)</f>
        <v>#N/A</v>
      </c>
      <c r="W634" t="e">
        <f>VLOOKUP(S634,'MATRIZ 2026'!$G$2:$Q$667,3,FALSE)</f>
        <v>#N/A</v>
      </c>
      <c r="X634" t="e">
        <f>VLOOKUP(T634,'MATRIZ 2026'!$G$2:$Q$667,3,FALSE)</f>
        <v>#N/A</v>
      </c>
      <c r="Y634" t="e">
        <f>VLOOKUP(U634,'MATRIZ 2026'!$G$2:$Q$667,3,FALSE)</f>
        <v>#N/A</v>
      </c>
      <c r="Z634" t="e">
        <f>VLOOKUP(V634,'MATRIZ 2026'!$G$2:$Q$667,3,FALSE)</f>
        <v>#N/A</v>
      </c>
      <c r="AA634" t="e">
        <f>VLOOKUP(W634,'MATRIZ 2026'!$G$2:$Q$667,3,FALSE)</f>
        <v>#N/A</v>
      </c>
      <c r="AB634" t="e">
        <f>VLOOKUP(B634,'MATRIZ 2026'!$G$2:$Q$667,28,FALSE)</f>
        <v>#N/A</v>
      </c>
      <c r="AC634" t="e">
        <f>VLOOKUP(B634,'MATRIZ 2026'!$G$2:$Q$667,27,FALSE)</f>
        <v>#N/A</v>
      </c>
      <c r="AD634" t="e">
        <f>VLOOKUP(B634,'MATRIZ 2026'!$G$2:$Q$667,29,FALSE)</f>
        <v>#N/A</v>
      </c>
      <c r="AE634" t="e">
        <f>VLOOKUP(B634,'MATRIZ 2026'!$G$2:$Q$667,96,FALSE)</f>
        <v>#N/A</v>
      </c>
      <c r="AF634" t="e">
        <f>VLOOKUP(B634,'MATRIZ 2026'!$G$2:$Q$667,30,FALSE)</f>
        <v>#N/A</v>
      </c>
      <c r="AG634" t="str">
        <f>VLOOKUP(B634,'cuentas bancarias'!$A$2:$E$201,3,FALSE)</f>
        <v>SCOTIABANK COLPATRIA</v>
      </c>
      <c r="AH634" t="str">
        <f>VLOOKUP(B634,'cuentas bancarias'!$A$2:$E$201,4,FALSE)</f>
        <v>AHORROS</v>
      </c>
      <c r="AI634">
        <f>VLOOKUP(B634,'cuentas bancarias'!$A$2:$E$201,5,FALSE)</f>
        <v>122016070</v>
      </c>
      <c r="AJ634" t="e">
        <f>VLOOKUP(B634,'MATRIZ 2026'!$G$2:$Q$667,25,FALSE)</f>
        <v>#N/A</v>
      </c>
      <c r="AL634" t="e">
        <f>VLOOKUP(AH634,'MATRIZ 2026'!$G$2:$Q$667,3,FALSE)</f>
        <v>#N/A</v>
      </c>
      <c r="AM634" t="e">
        <f>VLOOKUP(AI634,'MATRIZ 2026'!$G$2:$Q$667,3,FALSE)</f>
        <v>#N/A</v>
      </c>
      <c r="AN634" t="e">
        <f>VLOOKUP(AJ634,'MATRIZ 2026'!$G$2:$Q$667,3,FALSE)</f>
        <v>#N/A</v>
      </c>
      <c r="AO634" t="e">
        <f>VLOOKUP(AK634,'MATRIZ 2026'!$G$2:$Q$667,3,FALSE)</f>
        <v>#N/A</v>
      </c>
      <c r="AP634" t="e">
        <f>VLOOKUP(AL634,'MATRIZ 2026'!$G$2:$Q$667,3,FALSE)</f>
        <v>#N/A</v>
      </c>
    </row>
    <row r="635" spans="2:42">
      <c r="B635" s="19" t="s">
        <v>7086</v>
      </c>
      <c r="C635" t="e">
        <v>#REF!</v>
      </c>
      <c r="D635" t="str">
        <f t="shared" si="15"/>
        <v>641-2026</v>
      </c>
      <c r="E635" t="e">
        <f>VLOOKUP(D635,'MATRIZ 2026'!$G$2:$Q$667,14,FALSE)</f>
        <v>#N/A</v>
      </c>
      <c r="F635" t="e">
        <f>VLOOKUP(B635,'MATRIZ 2026'!$G$2:$Q$667,3,FALSE)</f>
        <v>#N/A</v>
      </c>
      <c r="G635" t="e">
        <f>VLOOKUP(B635,'MATRIZ 2026'!$G$2:$Q$667,22,FALSE)</f>
        <v>#N/A</v>
      </c>
      <c r="I635" t="e">
        <f>VLOOKUP(B635,'MATRIZ 2026'!$G$2:$Q$667,84,FALSE)</f>
        <v>#N/A</v>
      </c>
      <c r="J635" t="e">
        <f>VLOOKUP(B635,'MATRIZ 2026'!$G$2:$Q$667,49,FALSE)</f>
        <v>#N/A</v>
      </c>
      <c r="K635" t="e">
        <f>VLOOKUP(B635,'MATRIZ 2026'!$G$2:$Q$667,50,FALSE)</f>
        <v>#N/A</v>
      </c>
      <c r="L635" s="48" t="e">
        <f>VLOOKUP(B635,'MATRIZ 2026'!$G$2:$Q$667,45,FALSE)</f>
        <v>#N/A</v>
      </c>
      <c r="M635" s="48" t="e">
        <f>VLOOKUP(B635,'MATRIZ 2026'!$G$2:$Q$667,46,FALSE)</f>
        <v>#N/A</v>
      </c>
      <c r="N635" t="e">
        <f>VLOOKUP(B635,'MATRIZ 2026'!$G$2:$Q$667,16,FALSE)</f>
        <v>#N/A</v>
      </c>
      <c r="O635" t="e">
        <f>VLOOKUP(B635,'MATRIZ 2026'!$G$2:$Q$667,93,FALSE)</f>
        <v>#N/A</v>
      </c>
      <c r="P635" t="e">
        <f>VLOOKUP(D635,'MATRIZ 2026'!$G$2:$Q$667,31,FALSE)</f>
        <v>#N/A</v>
      </c>
      <c r="Q635" t="e">
        <f>VLOOKUP(M635,'MATRIZ 2026'!$G$2:$Q$667,3,FALSE)</f>
        <v>#N/A</v>
      </c>
      <c r="R635" t="e">
        <f>VLOOKUP(B635,'MATRIZ 2026'!$G$2:$Q$667,32,FALSE)</f>
        <v>#N/A</v>
      </c>
      <c r="S635" t="e">
        <f>VLOOKUP(O635,'MATRIZ 2026'!$G$2:$Q$667,3,FALSE)</f>
        <v>#N/A</v>
      </c>
      <c r="T635" t="e">
        <f>VLOOKUP(B635,'MATRIZ 2026'!$G$2:$Q$667,95,FALSE)</f>
        <v>#N/A</v>
      </c>
      <c r="U635">
        <f>VLOOKUP(B635,Hoja3!A634:B1296,2,FALSE)</f>
        <v>145515</v>
      </c>
      <c r="V635" t="e">
        <f>VLOOKUP(B635,'MATRIZ 2026'!$G$2:$Q$667,40,FALSE)</f>
        <v>#N/A</v>
      </c>
      <c r="W635" t="e">
        <f>VLOOKUP(S635,'MATRIZ 2026'!$G$2:$Q$667,3,FALSE)</f>
        <v>#N/A</v>
      </c>
      <c r="X635" t="e">
        <f>VLOOKUP(T635,'MATRIZ 2026'!$G$2:$Q$667,3,FALSE)</f>
        <v>#N/A</v>
      </c>
      <c r="Y635" t="e">
        <f>VLOOKUP(U635,'MATRIZ 2026'!$G$2:$Q$667,3,FALSE)</f>
        <v>#N/A</v>
      </c>
      <c r="Z635" t="e">
        <f>VLOOKUP(V635,'MATRIZ 2026'!$G$2:$Q$667,3,FALSE)</f>
        <v>#N/A</v>
      </c>
      <c r="AA635" t="e">
        <f>VLOOKUP(W635,'MATRIZ 2026'!$G$2:$Q$667,3,FALSE)</f>
        <v>#N/A</v>
      </c>
      <c r="AB635" t="e">
        <f>VLOOKUP(B635,'MATRIZ 2026'!$G$2:$Q$667,28,FALSE)</f>
        <v>#N/A</v>
      </c>
      <c r="AC635" t="e">
        <f>VLOOKUP(B635,'MATRIZ 2026'!$G$2:$Q$667,27,FALSE)</f>
        <v>#N/A</v>
      </c>
      <c r="AD635" t="e">
        <f>VLOOKUP(B635,'MATRIZ 2026'!$G$2:$Q$667,29,FALSE)</f>
        <v>#N/A</v>
      </c>
      <c r="AE635" t="e">
        <f>VLOOKUP(B635,'MATRIZ 2026'!$G$2:$Q$667,96,FALSE)</f>
        <v>#N/A</v>
      </c>
      <c r="AF635" t="e">
        <f>VLOOKUP(B635,'MATRIZ 2026'!$G$2:$Q$667,30,FALSE)</f>
        <v>#N/A</v>
      </c>
      <c r="AG635" t="str">
        <f>VLOOKUP(B635,'cuentas bancarias'!$A$2:$E$201,3,FALSE)</f>
        <v>DAVIVIENDA</v>
      </c>
      <c r="AH635" t="str">
        <f>VLOOKUP(B635,'cuentas bancarias'!$A$2:$E$201,4,FALSE)</f>
        <v>AHORROS</v>
      </c>
      <c r="AI635">
        <f>VLOOKUP(B635,'cuentas bancarias'!$A$2:$E$201,5,FALSE)</f>
        <v>550462400134286</v>
      </c>
      <c r="AJ635" t="e">
        <f>VLOOKUP(B635,'MATRIZ 2026'!$G$2:$Q$667,25,FALSE)</f>
        <v>#N/A</v>
      </c>
      <c r="AL635" t="e">
        <f>VLOOKUP(AH635,'MATRIZ 2026'!$G$2:$Q$667,3,FALSE)</f>
        <v>#N/A</v>
      </c>
      <c r="AM635" t="e">
        <f>VLOOKUP(AI635,'MATRIZ 2026'!$G$2:$Q$667,3,FALSE)</f>
        <v>#N/A</v>
      </c>
      <c r="AN635" t="e">
        <f>VLOOKUP(AJ635,'MATRIZ 2026'!$G$2:$Q$667,3,FALSE)</f>
        <v>#N/A</v>
      </c>
      <c r="AO635" t="e">
        <f>VLOOKUP(AK635,'MATRIZ 2026'!$G$2:$Q$667,3,FALSE)</f>
        <v>#N/A</v>
      </c>
      <c r="AP635" t="e">
        <f>VLOOKUP(AL635,'MATRIZ 2026'!$G$2:$Q$667,3,FALSE)</f>
        <v>#N/A</v>
      </c>
    </row>
    <row r="636" spans="2:42">
      <c r="B636" s="21" t="s">
        <v>7094</v>
      </c>
      <c r="C636" t="e">
        <v>#REF!</v>
      </c>
      <c r="D636" t="str">
        <f t="shared" si="15"/>
        <v>642-2026</v>
      </c>
      <c r="E636" t="e">
        <f>VLOOKUP(D636,'MATRIZ 2026'!$G$2:$Q$667,14,FALSE)</f>
        <v>#N/A</v>
      </c>
      <c r="F636" t="e">
        <f>VLOOKUP(B636,'MATRIZ 2026'!$G$2:$Q$667,3,FALSE)</f>
        <v>#N/A</v>
      </c>
      <c r="G636" t="e">
        <f>VLOOKUP(B636,'MATRIZ 2026'!$G$2:$Q$667,22,FALSE)</f>
        <v>#N/A</v>
      </c>
      <c r="I636" t="e">
        <f>VLOOKUP(B636,'MATRIZ 2026'!$G$2:$Q$667,84,FALSE)</f>
        <v>#N/A</v>
      </c>
      <c r="J636" t="e">
        <f>VLOOKUP(B636,'MATRIZ 2026'!$G$2:$Q$667,49,FALSE)</f>
        <v>#N/A</v>
      </c>
      <c r="K636" t="e">
        <f>VLOOKUP(B636,'MATRIZ 2026'!$G$2:$Q$667,50,FALSE)</f>
        <v>#N/A</v>
      </c>
      <c r="L636" s="48" t="e">
        <f>VLOOKUP(B636,'MATRIZ 2026'!$G$2:$Q$667,45,FALSE)</f>
        <v>#N/A</v>
      </c>
      <c r="M636" s="48" t="e">
        <f>VLOOKUP(B636,'MATRIZ 2026'!$G$2:$Q$667,46,FALSE)</f>
        <v>#N/A</v>
      </c>
      <c r="N636" t="e">
        <f>VLOOKUP(B636,'MATRIZ 2026'!$G$2:$Q$667,16,FALSE)</f>
        <v>#N/A</v>
      </c>
      <c r="O636" t="e">
        <f>VLOOKUP(B636,'MATRIZ 2026'!$G$2:$Q$667,93,FALSE)</f>
        <v>#N/A</v>
      </c>
      <c r="P636" t="e">
        <f>VLOOKUP(D636,'MATRIZ 2026'!$G$2:$Q$667,31,FALSE)</f>
        <v>#N/A</v>
      </c>
      <c r="Q636" t="e">
        <f>VLOOKUP(M636,'MATRIZ 2026'!$G$2:$Q$667,3,FALSE)</f>
        <v>#N/A</v>
      </c>
      <c r="R636" t="e">
        <f>VLOOKUP(B636,'MATRIZ 2026'!$G$2:$Q$667,32,FALSE)</f>
        <v>#N/A</v>
      </c>
      <c r="S636" t="e">
        <f>VLOOKUP(O636,'MATRIZ 2026'!$G$2:$Q$667,3,FALSE)</f>
        <v>#N/A</v>
      </c>
      <c r="T636" t="e">
        <f>VLOOKUP(B636,'MATRIZ 2026'!$G$2:$Q$667,95,FALSE)</f>
        <v>#N/A</v>
      </c>
      <c r="U636">
        <f>VLOOKUP(B636,Hoja3!A635:B1297,2,FALSE)</f>
        <v>144899</v>
      </c>
      <c r="V636" t="e">
        <f>VLOOKUP(B636,'MATRIZ 2026'!$G$2:$Q$667,40,FALSE)</f>
        <v>#N/A</v>
      </c>
      <c r="W636" t="e">
        <f>VLOOKUP(S636,'MATRIZ 2026'!$G$2:$Q$667,3,FALSE)</f>
        <v>#N/A</v>
      </c>
      <c r="X636" t="e">
        <f>VLOOKUP(T636,'MATRIZ 2026'!$G$2:$Q$667,3,FALSE)</f>
        <v>#N/A</v>
      </c>
      <c r="Y636" t="e">
        <f>VLOOKUP(U636,'MATRIZ 2026'!$G$2:$Q$667,3,FALSE)</f>
        <v>#N/A</v>
      </c>
      <c r="Z636" t="e">
        <f>VLOOKUP(V636,'MATRIZ 2026'!$G$2:$Q$667,3,FALSE)</f>
        <v>#N/A</v>
      </c>
      <c r="AA636" t="e">
        <f>VLOOKUP(W636,'MATRIZ 2026'!$G$2:$Q$667,3,FALSE)</f>
        <v>#N/A</v>
      </c>
      <c r="AB636" t="e">
        <f>VLOOKUP(B636,'MATRIZ 2026'!$G$2:$Q$667,28,FALSE)</f>
        <v>#N/A</v>
      </c>
      <c r="AC636" t="e">
        <f>VLOOKUP(B636,'MATRIZ 2026'!$G$2:$Q$667,27,FALSE)</f>
        <v>#N/A</v>
      </c>
      <c r="AD636" t="e">
        <f>VLOOKUP(B636,'MATRIZ 2026'!$G$2:$Q$667,29,FALSE)</f>
        <v>#N/A</v>
      </c>
      <c r="AE636" t="e">
        <f>VLOOKUP(B636,'MATRIZ 2026'!$G$2:$Q$667,96,FALSE)</f>
        <v>#N/A</v>
      </c>
      <c r="AF636" t="e">
        <f>VLOOKUP(B636,'MATRIZ 2026'!$G$2:$Q$667,30,FALSE)</f>
        <v>#N/A</v>
      </c>
      <c r="AG636" t="str">
        <f>VLOOKUP(B636,'cuentas bancarias'!$A$2:$E$201,3,FALSE)</f>
        <v>BOGOTÁ</v>
      </c>
      <c r="AH636" t="str">
        <f>VLOOKUP(B636,'cuentas bancarias'!$A$2:$E$201,4,FALSE)</f>
        <v>AHORROS</v>
      </c>
      <c r="AI636">
        <f>VLOOKUP(B636,'cuentas bancarias'!$A$2:$E$201,5,FALSE)</f>
        <v>81628927</v>
      </c>
      <c r="AJ636" t="e">
        <f>VLOOKUP(B636,'MATRIZ 2026'!$G$2:$Q$667,25,FALSE)</f>
        <v>#N/A</v>
      </c>
      <c r="AL636" t="e">
        <f>VLOOKUP(AH636,'MATRIZ 2026'!$G$2:$Q$667,3,FALSE)</f>
        <v>#N/A</v>
      </c>
      <c r="AM636" t="e">
        <f>VLOOKUP(AI636,'MATRIZ 2026'!$G$2:$Q$667,3,FALSE)</f>
        <v>#N/A</v>
      </c>
      <c r="AN636" t="e">
        <f>VLOOKUP(AJ636,'MATRIZ 2026'!$G$2:$Q$667,3,FALSE)</f>
        <v>#N/A</v>
      </c>
      <c r="AO636" t="e">
        <f>VLOOKUP(AK636,'MATRIZ 2026'!$G$2:$Q$667,3,FALSE)</f>
        <v>#N/A</v>
      </c>
      <c r="AP636" t="e">
        <f>VLOOKUP(AL636,'MATRIZ 2026'!$G$2:$Q$667,3,FALSE)</f>
        <v>#N/A</v>
      </c>
    </row>
    <row r="637" spans="2:42">
      <c r="B637" s="19" t="s">
        <v>7103</v>
      </c>
      <c r="C637" t="e">
        <v>#REF!</v>
      </c>
      <c r="D637" t="str">
        <f t="shared" si="15"/>
        <v>643-2026</v>
      </c>
      <c r="E637" t="e">
        <f>VLOOKUP(D637,'MATRIZ 2026'!$G$2:$Q$667,14,FALSE)</f>
        <v>#N/A</v>
      </c>
      <c r="F637" t="e">
        <f>VLOOKUP(B637,'MATRIZ 2026'!$G$2:$Q$667,3,FALSE)</f>
        <v>#N/A</v>
      </c>
      <c r="G637" t="e">
        <f>VLOOKUP(B637,'MATRIZ 2026'!$G$2:$Q$667,22,FALSE)</f>
        <v>#N/A</v>
      </c>
      <c r="I637" t="e">
        <f>VLOOKUP(B637,'MATRIZ 2026'!$G$2:$Q$667,84,FALSE)</f>
        <v>#N/A</v>
      </c>
      <c r="J637" t="e">
        <f>VLOOKUP(B637,'MATRIZ 2026'!$G$2:$Q$667,49,FALSE)</f>
        <v>#N/A</v>
      </c>
      <c r="K637" t="e">
        <f>VLOOKUP(B637,'MATRIZ 2026'!$G$2:$Q$667,50,FALSE)</f>
        <v>#N/A</v>
      </c>
      <c r="L637" s="48" t="e">
        <f>VLOOKUP(B637,'MATRIZ 2026'!$G$2:$Q$667,45,FALSE)</f>
        <v>#N/A</v>
      </c>
      <c r="M637" s="48" t="e">
        <f>VLOOKUP(B637,'MATRIZ 2026'!$G$2:$Q$667,46,FALSE)</f>
        <v>#N/A</v>
      </c>
      <c r="N637" t="e">
        <f>VLOOKUP(B637,'MATRIZ 2026'!$G$2:$Q$667,16,FALSE)</f>
        <v>#N/A</v>
      </c>
      <c r="O637" t="e">
        <f>VLOOKUP(B637,'MATRIZ 2026'!$G$2:$Q$667,93,FALSE)</f>
        <v>#N/A</v>
      </c>
      <c r="P637" t="e">
        <f>VLOOKUP(D637,'MATRIZ 2026'!$G$2:$Q$667,31,FALSE)</f>
        <v>#N/A</v>
      </c>
      <c r="Q637" t="e">
        <f>VLOOKUP(M637,'MATRIZ 2026'!$G$2:$Q$667,3,FALSE)</f>
        <v>#N/A</v>
      </c>
      <c r="R637" t="e">
        <f>VLOOKUP(B637,'MATRIZ 2026'!$G$2:$Q$667,32,FALSE)</f>
        <v>#N/A</v>
      </c>
      <c r="S637" t="e">
        <f>VLOOKUP(O637,'MATRIZ 2026'!$G$2:$Q$667,3,FALSE)</f>
        <v>#N/A</v>
      </c>
      <c r="T637" t="e">
        <f>VLOOKUP(B637,'MATRIZ 2026'!$G$2:$Q$667,95,FALSE)</f>
        <v>#N/A</v>
      </c>
      <c r="U637">
        <f>VLOOKUP(B637,Hoja3!A636:B1298,2,FALSE)</f>
        <v>144899</v>
      </c>
      <c r="V637" t="e">
        <f>VLOOKUP(B637,'MATRIZ 2026'!$G$2:$Q$667,40,FALSE)</f>
        <v>#N/A</v>
      </c>
      <c r="W637" t="e">
        <f>VLOOKUP(S637,'MATRIZ 2026'!$G$2:$Q$667,3,FALSE)</f>
        <v>#N/A</v>
      </c>
      <c r="X637" t="e">
        <f>VLOOKUP(T637,'MATRIZ 2026'!$G$2:$Q$667,3,FALSE)</f>
        <v>#N/A</v>
      </c>
      <c r="Y637" t="e">
        <f>VLOOKUP(U637,'MATRIZ 2026'!$G$2:$Q$667,3,FALSE)</f>
        <v>#N/A</v>
      </c>
      <c r="Z637" t="e">
        <f>VLOOKUP(V637,'MATRIZ 2026'!$G$2:$Q$667,3,FALSE)</f>
        <v>#N/A</v>
      </c>
      <c r="AA637" t="e">
        <f>VLOOKUP(W637,'MATRIZ 2026'!$G$2:$Q$667,3,FALSE)</f>
        <v>#N/A</v>
      </c>
      <c r="AB637" t="e">
        <f>VLOOKUP(B637,'MATRIZ 2026'!$G$2:$Q$667,28,FALSE)</f>
        <v>#N/A</v>
      </c>
      <c r="AC637" t="e">
        <f>VLOOKUP(B637,'MATRIZ 2026'!$G$2:$Q$667,27,FALSE)</f>
        <v>#N/A</v>
      </c>
      <c r="AD637" t="e">
        <f>VLOOKUP(B637,'MATRIZ 2026'!$G$2:$Q$667,29,FALSE)</f>
        <v>#N/A</v>
      </c>
      <c r="AE637" t="e">
        <f>VLOOKUP(B637,'MATRIZ 2026'!$G$2:$Q$667,96,FALSE)</f>
        <v>#N/A</v>
      </c>
      <c r="AF637" t="e">
        <f>VLOOKUP(B637,'MATRIZ 2026'!$G$2:$Q$667,30,FALSE)</f>
        <v>#N/A</v>
      </c>
      <c r="AG637" t="str">
        <f>VLOOKUP(B637,'cuentas bancarias'!$A$2:$E$201,3,FALSE)</f>
        <v>BANCOLOMBIA</v>
      </c>
      <c r="AH637" t="str">
        <f>VLOOKUP(B637,'cuentas bancarias'!$A$2:$E$201,4,FALSE)</f>
        <v>AHORROS</v>
      </c>
      <c r="AI637">
        <f>VLOOKUP(B637,'cuentas bancarias'!$A$2:$E$201,5,FALSE)</f>
        <v>29934775978</v>
      </c>
      <c r="AJ637" t="e">
        <f>VLOOKUP(B637,'MATRIZ 2026'!$G$2:$Q$667,25,FALSE)</f>
        <v>#N/A</v>
      </c>
      <c r="AL637" t="e">
        <f>VLOOKUP(AH637,'MATRIZ 2026'!$G$2:$Q$667,3,FALSE)</f>
        <v>#N/A</v>
      </c>
      <c r="AM637" t="e">
        <f>VLOOKUP(AI637,'MATRIZ 2026'!$G$2:$Q$667,3,FALSE)</f>
        <v>#N/A</v>
      </c>
      <c r="AN637" t="e">
        <f>VLOOKUP(AJ637,'MATRIZ 2026'!$G$2:$Q$667,3,FALSE)</f>
        <v>#N/A</v>
      </c>
      <c r="AO637" t="e">
        <f>VLOOKUP(AK637,'MATRIZ 2026'!$G$2:$Q$667,3,FALSE)</f>
        <v>#N/A</v>
      </c>
      <c r="AP637" t="e">
        <f>VLOOKUP(AL637,'MATRIZ 2026'!$G$2:$Q$667,3,FALSE)</f>
        <v>#N/A</v>
      </c>
    </row>
    <row r="638" spans="2:42">
      <c r="B638" s="21" t="s">
        <v>7111</v>
      </c>
      <c r="C638" t="e">
        <v>#REF!</v>
      </c>
      <c r="D638" t="str">
        <f t="shared" si="15"/>
        <v>644-2026</v>
      </c>
      <c r="E638" t="e">
        <f>VLOOKUP(D638,'MATRIZ 2026'!$G$2:$Q$667,14,FALSE)</f>
        <v>#N/A</v>
      </c>
      <c r="F638" t="e">
        <f>VLOOKUP(B638,'MATRIZ 2026'!$G$2:$Q$667,3,FALSE)</f>
        <v>#N/A</v>
      </c>
      <c r="G638" t="e">
        <f>VLOOKUP(B638,'MATRIZ 2026'!$G$2:$Q$667,22,FALSE)</f>
        <v>#N/A</v>
      </c>
      <c r="I638" t="e">
        <f>VLOOKUP(B638,'MATRIZ 2026'!$G$2:$Q$667,84,FALSE)</f>
        <v>#N/A</v>
      </c>
      <c r="J638" t="e">
        <f>VLOOKUP(B638,'MATRIZ 2026'!$G$2:$Q$667,49,FALSE)</f>
        <v>#N/A</v>
      </c>
      <c r="K638" t="e">
        <f>VLOOKUP(B638,'MATRIZ 2026'!$G$2:$Q$667,50,FALSE)</f>
        <v>#N/A</v>
      </c>
      <c r="L638" s="48" t="e">
        <f>VLOOKUP(B638,'MATRIZ 2026'!$G$2:$Q$667,45,FALSE)</f>
        <v>#N/A</v>
      </c>
      <c r="M638" s="48" t="e">
        <f>VLOOKUP(B638,'MATRIZ 2026'!$G$2:$Q$667,46,FALSE)</f>
        <v>#N/A</v>
      </c>
      <c r="N638" t="e">
        <f>VLOOKUP(B638,'MATRIZ 2026'!$G$2:$Q$667,16,FALSE)</f>
        <v>#N/A</v>
      </c>
      <c r="O638" t="e">
        <f>VLOOKUP(B638,'MATRIZ 2026'!$G$2:$Q$667,93,FALSE)</f>
        <v>#N/A</v>
      </c>
      <c r="P638" t="e">
        <f>VLOOKUP(D638,'MATRIZ 2026'!$G$2:$Q$667,31,FALSE)</f>
        <v>#N/A</v>
      </c>
      <c r="Q638" t="e">
        <f>VLOOKUP(M638,'MATRIZ 2026'!$G$2:$Q$667,3,FALSE)</f>
        <v>#N/A</v>
      </c>
      <c r="R638" t="e">
        <f>VLOOKUP(B638,'MATRIZ 2026'!$G$2:$Q$667,32,FALSE)</f>
        <v>#N/A</v>
      </c>
      <c r="S638" t="e">
        <f>VLOOKUP(O638,'MATRIZ 2026'!$G$2:$Q$667,3,FALSE)</f>
        <v>#N/A</v>
      </c>
      <c r="T638" t="e">
        <f>VLOOKUP(B638,'MATRIZ 2026'!$G$2:$Q$667,95,FALSE)</f>
        <v>#N/A</v>
      </c>
      <c r="U638">
        <f>VLOOKUP(B638,Hoja3!A637:B1299,2,FALSE)</f>
        <v>153326</v>
      </c>
      <c r="V638" t="e">
        <f>VLOOKUP(B638,'MATRIZ 2026'!$G$2:$Q$667,40,FALSE)</f>
        <v>#N/A</v>
      </c>
      <c r="W638" t="e">
        <f>VLOOKUP(S638,'MATRIZ 2026'!$G$2:$Q$667,3,FALSE)</f>
        <v>#N/A</v>
      </c>
      <c r="X638" t="e">
        <f>VLOOKUP(T638,'MATRIZ 2026'!$G$2:$Q$667,3,FALSE)</f>
        <v>#N/A</v>
      </c>
      <c r="Y638" t="e">
        <f>VLOOKUP(U638,'MATRIZ 2026'!$G$2:$Q$667,3,FALSE)</f>
        <v>#N/A</v>
      </c>
      <c r="Z638" t="e">
        <f>VLOOKUP(V638,'MATRIZ 2026'!$G$2:$Q$667,3,FALSE)</f>
        <v>#N/A</v>
      </c>
      <c r="AA638" t="e">
        <f>VLOOKUP(W638,'MATRIZ 2026'!$G$2:$Q$667,3,FALSE)</f>
        <v>#N/A</v>
      </c>
      <c r="AB638" t="e">
        <f>VLOOKUP(B638,'MATRIZ 2026'!$G$2:$Q$667,28,FALSE)</f>
        <v>#N/A</v>
      </c>
      <c r="AC638" t="e">
        <f>VLOOKUP(B638,'MATRIZ 2026'!$G$2:$Q$667,27,FALSE)</f>
        <v>#N/A</v>
      </c>
      <c r="AD638" t="e">
        <f>VLOOKUP(B638,'MATRIZ 2026'!$G$2:$Q$667,29,FALSE)</f>
        <v>#N/A</v>
      </c>
      <c r="AE638" t="e">
        <f>VLOOKUP(B638,'MATRIZ 2026'!$G$2:$Q$667,96,FALSE)</f>
        <v>#N/A</v>
      </c>
      <c r="AF638" t="e">
        <f>VLOOKUP(B638,'MATRIZ 2026'!$G$2:$Q$667,30,FALSE)</f>
        <v>#N/A</v>
      </c>
      <c r="AG638" t="str">
        <f>VLOOKUP(B638,'cuentas bancarias'!$A$2:$E$201,3,FALSE)</f>
        <v>CAJA SOCIAL</v>
      </c>
      <c r="AH638" t="str">
        <f>VLOOKUP(B638,'cuentas bancarias'!$A$2:$E$201,4,FALSE)</f>
        <v>AHORROS</v>
      </c>
      <c r="AI638">
        <f>VLOOKUP(B638,'cuentas bancarias'!$A$2:$E$201,5,FALSE)</f>
        <v>24136171597</v>
      </c>
      <c r="AJ638" t="e">
        <f>VLOOKUP(B638,'MATRIZ 2026'!$G$2:$Q$667,25,FALSE)</f>
        <v>#N/A</v>
      </c>
      <c r="AL638" t="e">
        <f>VLOOKUP(AH638,'MATRIZ 2026'!$G$2:$Q$667,3,FALSE)</f>
        <v>#N/A</v>
      </c>
      <c r="AM638" t="e">
        <f>VLOOKUP(AI638,'MATRIZ 2026'!$G$2:$Q$667,3,FALSE)</f>
        <v>#N/A</v>
      </c>
      <c r="AN638" t="e">
        <f>VLOOKUP(AJ638,'MATRIZ 2026'!$G$2:$Q$667,3,FALSE)</f>
        <v>#N/A</v>
      </c>
      <c r="AO638" t="e">
        <f>VLOOKUP(AK638,'MATRIZ 2026'!$G$2:$Q$667,3,FALSE)</f>
        <v>#N/A</v>
      </c>
      <c r="AP638" t="e">
        <f>VLOOKUP(AL638,'MATRIZ 2026'!$G$2:$Q$667,3,FALSE)</f>
        <v>#N/A</v>
      </c>
    </row>
    <row r="639" spans="2:42">
      <c r="B639" s="19" t="s">
        <v>7124</v>
      </c>
      <c r="C639" t="e">
        <v>#REF!</v>
      </c>
      <c r="D639" t="str">
        <f t="shared" si="15"/>
        <v>645-2026</v>
      </c>
      <c r="E639" t="e">
        <f>VLOOKUP(D639,'MATRIZ 2026'!$G$2:$Q$667,14,FALSE)</f>
        <v>#N/A</v>
      </c>
      <c r="F639" t="e">
        <f>VLOOKUP(B639,'MATRIZ 2026'!$G$2:$Q$667,3,FALSE)</f>
        <v>#N/A</v>
      </c>
      <c r="G639" t="e">
        <f>VLOOKUP(B639,'MATRIZ 2026'!$G$2:$Q$667,22,FALSE)</f>
        <v>#N/A</v>
      </c>
      <c r="I639" t="e">
        <f>VLOOKUP(B639,'MATRIZ 2026'!$G$2:$Q$667,84,FALSE)</f>
        <v>#N/A</v>
      </c>
      <c r="J639" t="e">
        <f>VLOOKUP(B639,'MATRIZ 2026'!$G$2:$Q$667,49,FALSE)</f>
        <v>#N/A</v>
      </c>
      <c r="K639" t="e">
        <f>VLOOKUP(B639,'MATRIZ 2026'!$G$2:$Q$667,50,FALSE)</f>
        <v>#N/A</v>
      </c>
      <c r="L639" s="48" t="e">
        <f>VLOOKUP(B639,'MATRIZ 2026'!$G$2:$Q$667,45,FALSE)</f>
        <v>#N/A</v>
      </c>
      <c r="M639" s="48" t="e">
        <f>VLOOKUP(B639,'MATRIZ 2026'!$G$2:$Q$667,46,FALSE)</f>
        <v>#N/A</v>
      </c>
      <c r="N639" t="e">
        <f>VLOOKUP(B639,'MATRIZ 2026'!$G$2:$Q$667,16,FALSE)</f>
        <v>#N/A</v>
      </c>
      <c r="O639" t="e">
        <f>VLOOKUP(B639,'MATRIZ 2026'!$G$2:$Q$667,93,FALSE)</f>
        <v>#N/A</v>
      </c>
      <c r="P639" t="e">
        <f>VLOOKUP(D639,'MATRIZ 2026'!$G$2:$Q$667,31,FALSE)</f>
        <v>#N/A</v>
      </c>
      <c r="Q639" t="e">
        <f>VLOOKUP(M639,'MATRIZ 2026'!$G$2:$Q$667,3,FALSE)</f>
        <v>#N/A</v>
      </c>
      <c r="R639" t="e">
        <f>VLOOKUP(B639,'MATRIZ 2026'!$G$2:$Q$667,32,FALSE)</f>
        <v>#N/A</v>
      </c>
      <c r="S639" t="e">
        <f>VLOOKUP(O639,'MATRIZ 2026'!$G$2:$Q$667,3,FALSE)</f>
        <v>#N/A</v>
      </c>
      <c r="T639" t="e">
        <f>VLOOKUP(B639,'MATRIZ 2026'!$G$2:$Q$667,95,FALSE)</f>
        <v>#N/A</v>
      </c>
      <c r="U639">
        <f>VLOOKUP(B639,Hoja3!A638:B1300,2,FALSE)</f>
        <v>147181</v>
      </c>
      <c r="V639" t="e">
        <f>VLOOKUP(B639,'MATRIZ 2026'!$G$2:$Q$667,40,FALSE)</f>
        <v>#N/A</v>
      </c>
      <c r="W639" t="e">
        <f>VLOOKUP(S639,'MATRIZ 2026'!$G$2:$Q$667,3,FALSE)</f>
        <v>#N/A</v>
      </c>
      <c r="X639" t="e">
        <f>VLOOKUP(T639,'MATRIZ 2026'!$G$2:$Q$667,3,FALSE)</f>
        <v>#N/A</v>
      </c>
      <c r="Y639" t="e">
        <f>VLOOKUP(U639,'MATRIZ 2026'!$G$2:$Q$667,3,FALSE)</f>
        <v>#N/A</v>
      </c>
      <c r="Z639" t="e">
        <f>VLOOKUP(V639,'MATRIZ 2026'!$G$2:$Q$667,3,FALSE)</f>
        <v>#N/A</v>
      </c>
      <c r="AA639" t="e">
        <f>VLOOKUP(W639,'MATRIZ 2026'!$G$2:$Q$667,3,FALSE)</f>
        <v>#N/A</v>
      </c>
      <c r="AB639" t="e">
        <f>VLOOKUP(B639,'MATRIZ 2026'!$G$2:$Q$667,28,FALSE)</f>
        <v>#N/A</v>
      </c>
      <c r="AC639" t="e">
        <f>VLOOKUP(B639,'MATRIZ 2026'!$G$2:$Q$667,27,FALSE)</f>
        <v>#N/A</v>
      </c>
      <c r="AD639" t="e">
        <f>VLOOKUP(B639,'MATRIZ 2026'!$G$2:$Q$667,29,FALSE)</f>
        <v>#N/A</v>
      </c>
      <c r="AE639" t="e">
        <f>VLOOKUP(B639,'MATRIZ 2026'!$G$2:$Q$667,96,FALSE)</f>
        <v>#N/A</v>
      </c>
      <c r="AF639" t="e">
        <f>VLOOKUP(B639,'MATRIZ 2026'!$G$2:$Q$667,30,FALSE)</f>
        <v>#N/A</v>
      </c>
      <c r="AG639" t="str">
        <f>VLOOKUP(B639,'cuentas bancarias'!$A$2:$E$201,3,FALSE)</f>
        <v>BANCOLOMBIA</v>
      </c>
      <c r="AH639" t="str">
        <f>VLOOKUP(B639,'cuentas bancarias'!$A$2:$E$201,4,FALSE)</f>
        <v>AHORROS</v>
      </c>
      <c r="AI639">
        <f>VLOOKUP(B639,'cuentas bancarias'!$A$2:$E$201,5,FALSE)</f>
        <v>4212524331</v>
      </c>
      <c r="AJ639" t="e">
        <f>VLOOKUP(B639,'MATRIZ 2026'!$G$2:$Q$667,25,FALSE)</f>
        <v>#N/A</v>
      </c>
      <c r="AL639" t="e">
        <f>VLOOKUP(AH639,'MATRIZ 2026'!$G$2:$Q$667,3,FALSE)</f>
        <v>#N/A</v>
      </c>
      <c r="AM639" t="e">
        <f>VLOOKUP(AI639,'MATRIZ 2026'!$G$2:$Q$667,3,FALSE)</f>
        <v>#N/A</v>
      </c>
      <c r="AN639" t="e">
        <f>VLOOKUP(AJ639,'MATRIZ 2026'!$G$2:$Q$667,3,FALSE)</f>
        <v>#N/A</v>
      </c>
      <c r="AO639" t="e">
        <f>VLOOKUP(AK639,'MATRIZ 2026'!$G$2:$Q$667,3,FALSE)</f>
        <v>#N/A</v>
      </c>
      <c r="AP639" t="e">
        <f>VLOOKUP(AL639,'MATRIZ 2026'!$G$2:$Q$667,3,FALSE)</f>
        <v>#N/A</v>
      </c>
    </row>
    <row r="640" spans="2:42">
      <c r="B640" s="21" t="s">
        <v>7136</v>
      </c>
      <c r="C640" t="e">
        <v>#REF!</v>
      </c>
      <c r="D640" t="str">
        <f t="shared" si="15"/>
        <v>646-2026</v>
      </c>
      <c r="E640" t="e">
        <f>VLOOKUP(D640,'MATRIZ 2026'!$G$2:$Q$667,14,FALSE)</f>
        <v>#N/A</v>
      </c>
      <c r="F640" t="e">
        <f>VLOOKUP(B640,'MATRIZ 2026'!$G$2:$Q$667,3,FALSE)</f>
        <v>#N/A</v>
      </c>
      <c r="G640" t="e">
        <f>VLOOKUP(B640,'MATRIZ 2026'!$G$2:$Q$667,22,FALSE)</f>
        <v>#N/A</v>
      </c>
      <c r="I640" t="e">
        <f>VLOOKUP(B640,'MATRIZ 2026'!$G$2:$Q$667,84,FALSE)</f>
        <v>#N/A</v>
      </c>
      <c r="J640" t="e">
        <f>VLOOKUP(B640,'MATRIZ 2026'!$G$2:$Q$667,49,FALSE)</f>
        <v>#N/A</v>
      </c>
      <c r="K640" t="e">
        <f>VLOOKUP(B640,'MATRIZ 2026'!$G$2:$Q$667,50,FALSE)</f>
        <v>#N/A</v>
      </c>
      <c r="L640" s="48" t="e">
        <f>VLOOKUP(B640,'MATRIZ 2026'!$G$2:$Q$667,45,FALSE)</f>
        <v>#N/A</v>
      </c>
      <c r="M640" s="48" t="e">
        <f>VLOOKUP(B640,'MATRIZ 2026'!$G$2:$Q$667,46,FALSE)</f>
        <v>#N/A</v>
      </c>
      <c r="N640" t="e">
        <f>VLOOKUP(B640,'MATRIZ 2026'!$G$2:$Q$667,16,FALSE)</f>
        <v>#N/A</v>
      </c>
      <c r="O640" t="e">
        <f>VLOOKUP(B640,'MATRIZ 2026'!$G$2:$Q$667,93,FALSE)</f>
        <v>#N/A</v>
      </c>
      <c r="P640" t="e">
        <f>VLOOKUP(D640,'MATRIZ 2026'!$G$2:$Q$667,31,FALSE)</f>
        <v>#N/A</v>
      </c>
      <c r="Q640" t="e">
        <f>VLOOKUP(M640,'MATRIZ 2026'!$G$2:$Q$667,3,FALSE)</f>
        <v>#N/A</v>
      </c>
      <c r="R640" t="e">
        <f>VLOOKUP(B640,'MATRIZ 2026'!$G$2:$Q$667,32,FALSE)</f>
        <v>#N/A</v>
      </c>
      <c r="S640" t="e">
        <f>VLOOKUP(O640,'MATRIZ 2026'!$G$2:$Q$667,3,FALSE)</f>
        <v>#N/A</v>
      </c>
      <c r="T640" t="e">
        <f>VLOOKUP(B640,'MATRIZ 2026'!$G$2:$Q$667,95,FALSE)</f>
        <v>#N/A</v>
      </c>
      <c r="U640">
        <f>VLOOKUP(B640,Hoja3!A639:B1301,2,FALSE)</f>
        <v>146572</v>
      </c>
      <c r="V640" t="e">
        <f>VLOOKUP(B640,'MATRIZ 2026'!$G$2:$Q$667,40,FALSE)</f>
        <v>#N/A</v>
      </c>
      <c r="W640" t="e">
        <f>VLOOKUP(S640,'MATRIZ 2026'!$G$2:$Q$667,3,FALSE)</f>
        <v>#N/A</v>
      </c>
      <c r="X640" t="e">
        <f>VLOOKUP(T640,'MATRIZ 2026'!$G$2:$Q$667,3,FALSE)</f>
        <v>#N/A</v>
      </c>
      <c r="Y640" t="e">
        <f>VLOOKUP(U640,'MATRIZ 2026'!$G$2:$Q$667,3,FALSE)</f>
        <v>#N/A</v>
      </c>
      <c r="Z640" t="e">
        <f>VLOOKUP(V640,'MATRIZ 2026'!$G$2:$Q$667,3,FALSE)</f>
        <v>#N/A</v>
      </c>
      <c r="AA640" t="e">
        <f>VLOOKUP(W640,'MATRIZ 2026'!$G$2:$Q$667,3,FALSE)</f>
        <v>#N/A</v>
      </c>
      <c r="AB640" t="e">
        <f>VLOOKUP(B640,'MATRIZ 2026'!$G$2:$Q$667,28,FALSE)</f>
        <v>#N/A</v>
      </c>
      <c r="AC640" t="e">
        <f>VLOOKUP(B640,'MATRIZ 2026'!$G$2:$Q$667,27,FALSE)</f>
        <v>#N/A</v>
      </c>
      <c r="AD640" t="e">
        <f>VLOOKUP(B640,'MATRIZ 2026'!$G$2:$Q$667,29,FALSE)</f>
        <v>#N/A</v>
      </c>
      <c r="AE640" t="e">
        <f>VLOOKUP(B640,'MATRIZ 2026'!$G$2:$Q$667,96,FALSE)</f>
        <v>#N/A</v>
      </c>
      <c r="AF640" t="e">
        <f>VLOOKUP(B640,'MATRIZ 2026'!$G$2:$Q$667,30,FALSE)</f>
        <v>#N/A</v>
      </c>
      <c r="AG640" t="str">
        <f>VLOOKUP(B640,'cuentas bancarias'!$A$2:$E$201,3,FALSE)</f>
        <v>BANCOLOMBIA</v>
      </c>
      <c r="AH640" t="str">
        <f>VLOOKUP(B640,'cuentas bancarias'!$A$2:$E$201,4,FALSE)</f>
        <v>AHORROS</v>
      </c>
      <c r="AI640">
        <f>VLOOKUP(B640,'cuentas bancarias'!$A$2:$E$201,5,FALSE)</f>
        <v>54793858453</v>
      </c>
      <c r="AJ640" t="e">
        <f>VLOOKUP(B640,'MATRIZ 2026'!$G$2:$Q$667,25,FALSE)</f>
        <v>#N/A</v>
      </c>
      <c r="AL640" t="e">
        <f>VLOOKUP(AH640,'MATRIZ 2026'!$G$2:$Q$667,3,FALSE)</f>
        <v>#N/A</v>
      </c>
      <c r="AM640" t="e">
        <f>VLOOKUP(AI640,'MATRIZ 2026'!$G$2:$Q$667,3,FALSE)</f>
        <v>#N/A</v>
      </c>
      <c r="AN640" t="e">
        <f>VLOOKUP(AJ640,'MATRIZ 2026'!$G$2:$Q$667,3,FALSE)</f>
        <v>#N/A</v>
      </c>
      <c r="AO640" t="e">
        <f>VLOOKUP(AK640,'MATRIZ 2026'!$G$2:$Q$667,3,FALSE)</f>
        <v>#N/A</v>
      </c>
      <c r="AP640" t="e">
        <f>VLOOKUP(AL640,'MATRIZ 2026'!$G$2:$Q$667,3,FALSE)</f>
        <v>#N/A</v>
      </c>
    </row>
    <row r="641" spans="2:42">
      <c r="B641" s="19" t="s">
        <v>7144</v>
      </c>
      <c r="C641" t="e">
        <v>#REF!</v>
      </c>
      <c r="D641" t="str">
        <f t="shared" si="15"/>
        <v>647-2026</v>
      </c>
      <c r="E641" t="e">
        <f>VLOOKUP(D641,'MATRIZ 2026'!$G$2:$Q$667,14,FALSE)</f>
        <v>#N/A</v>
      </c>
      <c r="F641" t="e">
        <f>VLOOKUP(B641,'MATRIZ 2026'!$G$2:$Q$667,3,FALSE)</f>
        <v>#N/A</v>
      </c>
      <c r="G641" t="e">
        <f>VLOOKUP(B641,'MATRIZ 2026'!$G$2:$Q$667,22,FALSE)</f>
        <v>#N/A</v>
      </c>
      <c r="I641" t="e">
        <f>VLOOKUP(B641,'MATRIZ 2026'!$G$2:$Q$667,84,FALSE)</f>
        <v>#N/A</v>
      </c>
      <c r="J641" t="e">
        <f>VLOOKUP(B641,'MATRIZ 2026'!$G$2:$Q$667,49,FALSE)</f>
        <v>#N/A</v>
      </c>
      <c r="K641" t="e">
        <f>VLOOKUP(B641,'MATRIZ 2026'!$G$2:$Q$667,50,FALSE)</f>
        <v>#N/A</v>
      </c>
      <c r="L641" s="48" t="e">
        <f>VLOOKUP(B641,'MATRIZ 2026'!$G$2:$Q$667,45,FALSE)</f>
        <v>#N/A</v>
      </c>
      <c r="M641" s="48" t="e">
        <f>VLOOKUP(B641,'MATRIZ 2026'!$G$2:$Q$667,46,FALSE)</f>
        <v>#N/A</v>
      </c>
      <c r="N641" t="e">
        <f>VLOOKUP(B641,'MATRIZ 2026'!$G$2:$Q$667,16,FALSE)</f>
        <v>#N/A</v>
      </c>
      <c r="O641" t="e">
        <f>VLOOKUP(B641,'MATRIZ 2026'!$G$2:$Q$667,93,FALSE)</f>
        <v>#N/A</v>
      </c>
      <c r="P641" t="e">
        <f>VLOOKUP(D641,'MATRIZ 2026'!$G$2:$Q$667,31,FALSE)</f>
        <v>#N/A</v>
      </c>
      <c r="Q641" t="e">
        <f>VLOOKUP(M641,'MATRIZ 2026'!$G$2:$Q$667,3,FALSE)</f>
        <v>#N/A</v>
      </c>
      <c r="R641" t="e">
        <f>VLOOKUP(B641,'MATRIZ 2026'!$G$2:$Q$667,32,FALSE)</f>
        <v>#N/A</v>
      </c>
      <c r="S641" t="e">
        <f>VLOOKUP(O641,'MATRIZ 2026'!$G$2:$Q$667,3,FALSE)</f>
        <v>#N/A</v>
      </c>
      <c r="T641" t="e">
        <f>VLOOKUP(B641,'MATRIZ 2026'!$G$2:$Q$667,95,FALSE)</f>
        <v>#N/A</v>
      </c>
      <c r="U641">
        <f>VLOOKUP(B641,Hoja3!A640:B1302,2,FALSE)</f>
        <v>147307</v>
      </c>
      <c r="V641" t="e">
        <f>VLOOKUP(B641,'MATRIZ 2026'!$G$2:$Q$667,40,FALSE)</f>
        <v>#N/A</v>
      </c>
      <c r="W641" t="e">
        <f>VLOOKUP(S641,'MATRIZ 2026'!$G$2:$Q$667,3,FALSE)</f>
        <v>#N/A</v>
      </c>
      <c r="X641" t="e">
        <f>VLOOKUP(T641,'MATRIZ 2026'!$G$2:$Q$667,3,FALSE)</f>
        <v>#N/A</v>
      </c>
      <c r="Y641" t="e">
        <f>VLOOKUP(U641,'MATRIZ 2026'!$G$2:$Q$667,3,FALSE)</f>
        <v>#N/A</v>
      </c>
      <c r="Z641" t="e">
        <f>VLOOKUP(V641,'MATRIZ 2026'!$G$2:$Q$667,3,FALSE)</f>
        <v>#N/A</v>
      </c>
      <c r="AA641" t="e">
        <f>VLOOKUP(W641,'MATRIZ 2026'!$G$2:$Q$667,3,FALSE)</f>
        <v>#N/A</v>
      </c>
      <c r="AB641" t="e">
        <f>VLOOKUP(B641,'MATRIZ 2026'!$G$2:$Q$667,28,FALSE)</f>
        <v>#N/A</v>
      </c>
      <c r="AC641" t="e">
        <f>VLOOKUP(B641,'MATRIZ 2026'!$G$2:$Q$667,27,FALSE)</f>
        <v>#N/A</v>
      </c>
      <c r="AD641" t="e">
        <f>VLOOKUP(B641,'MATRIZ 2026'!$G$2:$Q$667,29,FALSE)</f>
        <v>#N/A</v>
      </c>
      <c r="AE641" t="e">
        <f>VLOOKUP(B641,'MATRIZ 2026'!$G$2:$Q$667,96,FALSE)</f>
        <v>#N/A</v>
      </c>
      <c r="AF641" t="e">
        <f>VLOOKUP(B641,'MATRIZ 2026'!$G$2:$Q$667,30,FALSE)</f>
        <v>#N/A</v>
      </c>
      <c r="AG641" t="str">
        <f>VLOOKUP(B641,'cuentas bancarias'!$A$2:$E$201,3,FALSE)</f>
        <v>BBVA</v>
      </c>
      <c r="AH641" t="str">
        <f>VLOOKUP(B641,'cuentas bancarias'!$A$2:$E$201,4,FALSE)</f>
        <v>AHORROS</v>
      </c>
      <c r="AI641">
        <f>VLOOKUP(B641,'cuentas bancarias'!$A$2:$E$201,5,FALSE)</f>
        <v>472216613</v>
      </c>
      <c r="AJ641" t="e">
        <f>VLOOKUP(B641,'MATRIZ 2026'!$G$2:$Q$667,25,FALSE)</f>
        <v>#N/A</v>
      </c>
      <c r="AL641" t="e">
        <f>VLOOKUP(AH641,'MATRIZ 2026'!$G$2:$Q$667,3,FALSE)</f>
        <v>#N/A</v>
      </c>
      <c r="AM641" t="e">
        <f>VLOOKUP(AI641,'MATRIZ 2026'!$G$2:$Q$667,3,FALSE)</f>
        <v>#N/A</v>
      </c>
      <c r="AN641" t="e">
        <f>VLOOKUP(AJ641,'MATRIZ 2026'!$G$2:$Q$667,3,FALSE)</f>
        <v>#N/A</v>
      </c>
      <c r="AO641" t="e">
        <f>VLOOKUP(AK641,'MATRIZ 2026'!$G$2:$Q$667,3,FALSE)</f>
        <v>#N/A</v>
      </c>
      <c r="AP641" t="e">
        <f>VLOOKUP(AL641,'MATRIZ 2026'!$G$2:$Q$667,3,FALSE)</f>
        <v>#N/A</v>
      </c>
    </row>
    <row r="642" spans="2:42">
      <c r="B642" s="21" t="s">
        <v>7153</v>
      </c>
      <c r="C642" t="e">
        <v>#REF!</v>
      </c>
      <c r="D642" t="str">
        <f t="shared" si="15"/>
        <v>648-2026</v>
      </c>
      <c r="E642" t="e">
        <f>VLOOKUP(D642,'MATRIZ 2026'!$G$2:$Q$667,14,FALSE)</f>
        <v>#N/A</v>
      </c>
      <c r="F642" t="e">
        <f>VLOOKUP(B642,'MATRIZ 2026'!$G$2:$Q$667,3,FALSE)</f>
        <v>#N/A</v>
      </c>
      <c r="G642" t="e">
        <f>VLOOKUP(B642,'MATRIZ 2026'!$G$2:$Q$667,22,FALSE)</f>
        <v>#N/A</v>
      </c>
      <c r="I642" t="e">
        <f>VLOOKUP(B642,'MATRIZ 2026'!$G$2:$Q$667,84,FALSE)</f>
        <v>#N/A</v>
      </c>
      <c r="J642" t="e">
        <f>VLOOKUP(B642,'MATRIZ 2026'!$G$2:$Q$667,49,FALSE)</f>
        <v>#N/A</v>
      </c>
      <c r="K642" t="e">
        <f>VLOOKUP(B642,'MATRIZ 2026'!$G$2:$Q$667,50,FALSE)</f>
        <v>#N/A</v>
      </c>
      <c r="L642" s="48" t="e">
        <f>VLOOKUP(B642,'MATRIZ 2026'!$G$2:$Q$667,45,FALSE)</f>
        <v>#N/A</v>
      </c>
      <c r="M642" s="48" t="e">
        <f>VLOOKUP(B642,'MATRIZ 2026'!$G$2:$Q$667,46,FALSE)</f>
        <v>#N/A</v>
      </c>
      <c r="N642" t="e">
        <f>VLOOKUP(B642,'MATRIZ 2026'!$G$2:$Q$667,16,FALSE)</f>
        <v>#N/A</v>
      </c>
      <c r="O642" t="e">
        <f>VLOOKUP(B642,'MATRIZ 2026'!$G$2:$Q$667,93,FALSE)</f>
        <v>#N/A</v>
      </c>
      <c r="P642" t="e">
        <f>VLOOKUP(D642,'MATRIZ 2026'!$G$2:$Q$667,31,FALSE)</f>
        <v>#N/A</v>
      </c>
      <c r="Q642" t="e">
        <f>VLOOKUP(M642,'MATRIZ 2026'!$G$2:$Q$667,3,FALSE)</f>
        <v>#N/A</v>
      </c>
      <c r="R642" t="e">
        <f>VLOOKUP(B642,'MATRIZ 2026'!$G$2:$Q$667,32,FALSE)</f>
        <v>#N/A</v>
      </c>
      <c r="S642" t="e">
        <f>VLOOKUP(O642,'MATRIZ 2026'!$G$2:$Q$667,3,FALSE)</f>
        <v>#N/A</v>
      </c>
      <c r="T642" t="e">
        <f>VLOOKUP(B642,'MATRIZ 2026'!$G$2:$Q$667,95,FALSE)</f>
        <v>#N/A</v>
      </c>
      <c r="U642">
        <f>VLOOKUP(B642,Hoja3!A641:B1303,2,FALSE)</f>
        <v>145151</v>
      </c>
      <c r="V642" t="e">
        <f>VLOOKUP(B642,'MATRIZ 2026'!$G$2:$Q$667,40,FALSE)</f>
        <v>#N/A</v>
      </c>
      <c r="W642" t="e">
        <f>VLOOKUP(S642,'MATRIZ 2026'!$G$2:$Q$667,3,FALSE)</f>
        <v>#N/A</v>
      </c>
      <c r="X642" t="e">
        <f>VLOOKUP(T642,'MATRIZ 2026'!$G$2:$Q$667,3,FALSE)</f>
        <v>#N/A</v>
      </c>
      <c r="Y642" t="e">
        <f>VLOOKUP(U642,'MATRIZ 2026'!$G$2:$Q$667,3,FALSE)</f>
        <v>#N/A</v>
      </c>
      <c r="Z642" t="e">
        <f>VLOOKUP(V642,'MATRIZ 2026'!$G$2:$Q$667,3,FALSE)</f>
        <v>#N/A</v>
      </c>
      <c r="AA642" t="e">
        <f>VLOOKUP(W642,'MATRIZ 2026'!$G$2:$Q$667,3,FALSE)</f>
        <v>#N/A</v>
      </c>
      <c r="AB642" t="e">
        <f>VLOOKUP(B642,'MATRIZ 2026'!$G$2:$Q$667,28,FALSE)</f>
        <v>#N/A</v>
      </c>
      <c r="AC642" t="e">
        <f>VLOOKUP(B642,'MATRIZ 2026'!$G$2:$Q$667,27,FALSE)</f>
        <v>#N/A</v>
      </c>
      <c r="AD642" t="e">
        <f>VLOOKUP(B642,'MATRIZ 2026'!$G$2:$Q$667,29,FALSE)</f>
        <v>#N/A</v>
      </c>
      <c r="AE642" t="e">
        <f>VLOOKUP(B642,'MATRIZ 2026'!$G$2:$Q$667,96,FALSE)</f>
        <v>#N/A</v>
      </c>
      <c r="AF642" t="e">
        <f>VLOOKUP(B642,'MATRIZ 2026'!$G$2:$Q$667,30,FALSE)</f>
        <v>#N/A</v>
      </c>
      <c r="AG642" t="str">
        <f>VLOOKUP(B642,'cuentas bancarias'!$A$2:$E$201,3,FALSE)</f>
        <v>BBVA</v>
      </c>
      <c r="AH642" t="str">
        <f>VLOOKUP(B642,'cuentas bancarias'!$A$2:$E$201,4,FALSE)</f>
        <v>AHORROS</v>
      </c>
      <c r="AI642">
        <f>VLOOKUP(B642,'cuentas bancarias'!$A$2:$E$201,5,FALSE)</f>
        <v>974008385</v>
      </c>
      <c r="AJ642" t="e">
        <f>VLOOKUP(B642,'MATRIZ 2026'!$G$2:$Q$667,25,FALSE)</f>
        <v>#N/A</v>
      </c>
      <c r="AL642" t="e">
        <f>VLOOKUP(AH642,'MATRIZ 2026'!$G$2:$Q$667,3,FALSE)</f>
        <v>#N/A</v>
      </c>
      <c r="AM642" t="e">
        <f>VLOOKUP(AI642,'MATRIZ 2026'!$G$2:$Q$667,3,FALSE)</f>
        <v>#N/A</v>
      </c>
      <c r="AN642" t="e">
        <f>VLOOKUP(AJ642,'MATRIZ 2026'!$G$2:$Q$667,3,FALSE)</f>
        <v>#N/A</v>
      </c>
      <c r="AO642" t="e">
        <f>VLOOKUP(AK642,'MATRIZ 2026'!$G$2:$Q$667,3,FALSE)</f>
        <v>#N/A</v>
      </c>
      <c r="AP642" t="e">
        <f>VLOOKUP(AL642,'MATRIZ 2026'!$G$2:$Q$667,3,FALSE)</f>
        <v>#N/A</v>
      </c>
    </row>
    <row r="643" spans="2:42">
      <c r="B643" s="19" t="s">
        <v>7165</v>
      </c>
      <c r="C643" t="e">
        <v>#REF!</v>
      </c>
      <c r="D643" t="str">
        <f t="shared" si="15"/>
        <v>649-2026</v>
      </c>
      <c r="E643" t="e">
        <f>VLOOKUP(D643,'MATRIZ 2026'!$G$2:$Q$667,14,FALSE)</f>
        <v>#N/A</v>
      </c>
      <c r="F643" t="e">
        <f>VLOOKUP(B643,'MATRIZ 2026'!$G$2:$Q$667,3,FALSE)</f>
        <v>#N/A</v>
      </c>
      <c r="G643" t="e">
        <f>VLOOKUP(B643,'MATRIZ 2026'!$G$2:$Q$667,22,FALSE)</f>
        <v>#N/A</v>
      </c>
      <c r="I643" t="e">
        <f>VLOOKUP(B643,'MATRIZ 2026'!$G$2:$Q$667,84,FALSE)</f>
        <v>#N/A</v>
      </c>
      <c r="J643" t="e">
        <f>VLOOKUP(B643,'MATRIZ 2026'!$G$2:$Q$667,49,FALSE)</f>
        <v>#N/A</v>
      </c>
      <c r="K643" t="e">
        <f>VLOOKUP(B643,'MATRIZ 2026'!$G$2:$Q$667,50,FALSE)</f>
        <v>#N/A</v>
      </c>
      <c r="L643" s="48" t="e">
        <f>VLOOKUP(B643,'MATRIZ 2026'!$G$2:$Q$667,45,FALSE)</f>
        <v>#N/A</v>
      </c>
      <c r="M643" s="48" t="e">
        <f>VLOOKUP(B643,'MATRIZ 2026'!$G$2:$Q$667,46,FALSE)</f>
        <v>#N/A</v>
      </c>
      <c r="N643" t="e">
        <f>VLOOKUP(B643,'MATRIZ 2026'!$G$2:$Q$667,16,FALSE)</f>
        <v>#N/A</v>
      </c>
      <c r="O643" t="e">
        <f>VLOOKUP(B643,'MATRIZ 2026'!$G$2:$Q$667,93,FALSE)</f>
        <v>#N/A</v>
      </c>
      <c r="P643" t="e">
        <f>VLOOKUP(D643,'MATRIZ 2026'!$G$2:$Q$667,31,FALSE)</f>
        <v>#N/A</v>
      </c>
      <c r="Q643" t="e">
        <f>VLOOKUP(M643,'MATRIZ 2026'!$G$2:$Q$667,3,FALSE)</f>
        <v>#N/A</v>
      </c>
      <c r="R643" t="e">
        <f>VLOOKUP(B643,'MATRIZ 2026'!$G$2:$Q$667,32,FALSE)</f>
        <v>#N/A</v>
      </c>
      <c r="S643" t="e">
        <f>VLOOKUP(O643,'MATRIZ 2026'!$G$2:$Q$667,3,FALSE)</f>
        <v>#N/A</v>
      </c>
      <c r="T643" t="e">
        <f>VLOOKUP(B643,'MATRIZ 2026'!$G$2:$Q$667,95,FALSE)</f>
        <v>#N/A</v>
      </c>
      <c r="U643">
        <f>VLOOKUP(B643,Hoja3!A642:B1304,2,FALSE)</f>
        <v>145026</v>
      </c>
      <c r="V643" t="e">
        <f>VLOOKUP(B643,'MATRIZ 2026'!$G$2:$Q$667,40,FALSE)</f>
        <v>#N/A</v>
      </c>
      <c r="W643" t="e">
        <f>VLOOKUP(S643,'MATRIZ 2026'!$G$2:$Q$667,3,FALSE)</f>
        <v>#N/A</v>
      </c>
      <c r="X643" t="e">
        <f>VLOOKUP(T643,'MATRIZ 2026'!$G$2:$Q$667,3,FALSE)</f>
        <v>#N/A</v>
      </c>
      <c r="Y643" t="e">
        <f>VLOOKUP(U643,'MATRIZ 2026'!$G$2:$Q$667,3,FALSE)</f>
        <v>#N/A</v>
      </c>
      <c r="Z643" t="e">
        <f>VLOOKUP(V643,'MATRIZ 2026'!$G$2:$Q$667,3,FALSE)</f>
        <v>#N/A</v>
      </c>
      <c r="AA643" t="e">
        <f>VLOOKUP(W643,'MATRIZ 2026'!$G$2:$Q$667,3,FALSE)</f>
        <v>#N/A</v>
      </c>
      <c r="AB643" t="e">
        <f>VLOOKUP(B643,'MATRIZ 2026'!$G$2:$Q$667,28,FALSE)</f>
        <v>#N/A</v>
      </c>
      <c r="AC643" t="e">
        <f>VLOOKUP(B643,'MATRIZ 2026'!$G$2:$Q$667,27,FALSE)</f>
        <v>#N/A</v>
      </c>
      <c r="AD643" t="e">
        <f>VLOOKUP(B643,'MATRIZ 2026'!$G$2:$Q$667,29,FALSE)</f>
        <v>#N/A</v>
      </c>
      <c r="AE643" t="e">
        <f>VLOOKUP(B643,'MATRIZ 2026'!$G$2:$Q$667,96,FALSE)</f>
        <v>#N/A</v>
      </c>
      <c r="AF643" t="e">
        <f>VLOOKUP(B643,'MATRIZ 2026'!$G$2:$Q$667,30,FALSE)</f>
        <v>#N/A</v>
      </c>
      <c r="AG643" t="str">
        <f>VLOOKUP(B643,'cuentas bancarias'!$A$2:$E$201,3,FALSE)</f>
        <v>DAVIVIENDA</v>
      </c>
      <c r="AH643" t="str">
        <f>VLOOKUP(B643,'cuentas bancarias'!$A$2:$E$201,4,FALSE)</f>
        <v>AHORROS</v>
      </c>
      <c r="AI643">
        <f>VLOOKUP(B643,'cuentas bancarias'!$A$2:$E$201,5,FALSE)</f>
        <v>455270049519</v>
      </c>
      <c r="AJ643" t="e">
        <f>VLOOKUP(B643,'MATRIZ 2026'!$G$2:$Q$667,25,FALSE)</f>
        <v>#N/A</v>
      </c>
      <c r="AL643" t="e">
        <f>VLOOKUP(AH643,'MATRIZ 2026'!$G$2:$Q$667,3,FALSE)</f>
        <v>#N/A</v>
      </c>
      <c r="AM643" t="e">
        <f>VLOOKUP(AI643,'MATRIZ 2026'!$G$2:$Q$667,3,FALSE)</f>
        <v>#N/A</v>
      </c>
      <c r="AN643" t="e">
        <f>VLOOKUP(AJ643,'MATRIZ 2026'!$G$2:$Q$667,3,FALSE)</f>
        <v>#N/A</v>
      </c>
      <c r="AO643" t="e">
        <f>VLOOKUP(AK643,'MATRIZ 2026'!$G$2:$Q$667,3,FALSE)</f>
        <v>#N/A</v>
      </c>
      <c r="AP643" t="e">
        <f>VLOOKUP(AL643,'MATRIZ 2026'!$G$2:$Q$667,3,FALSE)</f>
        <v>#N/A</v>
      </c>
    </row>
    <row r="644" spans="2:42">
      <c r="B644" s="21" t="s">
        <v>7178</v>
      </c>
      <c r="C644" t="e">
        <v>#REF!</v>
      </c>
      <c r="D644" t="str">
        <f t="shared" si="15"/>
        <v>650-2026</v>
      </c>
      <c r="E644" t="e">
        <f>VLOOKUP(D644,'MATRIZ 2026'!$G$2:$Q$667,14,FALSE)</f>
        <v>#N/A</v>
      </c>
      <c r="F644" t="e">
        <f>VLOOKUP(B644,'MATRIZ 2026'!$G$2:$Q$667,3,FALSE)</f>
        <v>#N/A</v>
      </c>
      <c r="G644" t="e">
        <f>VLOOKUP(B644,'MATRIZ 2026'!$G$2:$Q$667,22,FALSE)</f>
        <v>#N/A</v>
      </c>
      <c r="I644" t="e">
        <f>VLOOKUP(B644,'MATRIZ 2026'!$G$2:$Q$667,84,FALSE)</f>
        <v>#N/A</v>
      </c>
      <c r="J644" t="e">
        <f>VLOOKUP(B644,'MATRIZ 2026'!$G$2:$Q$667,49,FALSE)</f>
        <v>#N/A</v>
      </c>
      <c r="K644" t="e">
        <f>VLOOKUP(B644,'MATRIZ 2026'!$G$2:$Q$667,50,FALSE)</f>
        <v>#N/A</v>
      </c>
      <c r="L644" s="48" t="e">
        <f>VLOOKUP(B644,'MATRIZ 2026'!$G$2:$Q$667,45,FALSE)</f>
        <v>#N/A</v>
      </c>
      <c r="M644" s="48" t="e">
        <f>VLOOKUP(B644,'MATRIZ 2026'!$G$2:$Q$667,46,FALSE)</f>
        <v>#N/A</v>
      </c>
      <c r="N644" t="e">
        <f>VLOOKUP(B644,'MATRIZ 2026'!$G$2:$Q$667,16,FALSE)</f>
        <v>#N/A</v>
      </c>
      <c r="O644" t="e">
        <f>VLOOKUP(B644,'MATRIZ 2026'!$G$2:$Q$667,93,FALSE)</f>
        <v>#N/A</v>
      </c>
      <c r="P644" t="e">
        <f>VLOOKUP(D644,'MATRIZ 2026'!$G$2:$Q$667,31,FALSE)</f>
        <v>#N/A</v>
      </c>
      <c r="Q644" t="e">
        <f>VLOOKUP(M644,'MATRIZ 2026'!$G$2:$Q$667,3,FALSE)</f>
        <v>#N/A</v>
      </c>
      <c r="R644" t="e">
        <f>VLOOKUP(B644,'MATRIZ 2026'!$G$2:$Q$667,32,FALSE)</f>
        <v>#N/A</v>
      </c>
      <c r="S644" t="e">
        <f>VLOOKUP(O644,'MATRIZ 2026'!$G$2:$Q$667,3,FALSE)</f>
        <v>#N/A</v>
      </c>
      <c r="T644" t="e">
        <f>VLOOKUP(B644,'MATRIZ 2026'!$G$2:$Q$667,95,FALSE)</f>
        <v>#N/A</v>
      </c>
      <c r="U644">
        <f>VLOOKUP(B644,Hoja3!A643:B1305,2,FALSE)</f>
        <v>144779</v>
      </c>
      <c r="V644" t="e">
        <f>VLOOKUP(B644,'MATRIZ 2026'!$G$2:$Q$667,40,FALSE)</f>
        <v>#N/A</v>
      </c>
      <c r="W644" t="e">
        <f>VLOOKUP(S644,'MATRIZ 2026'!$G$2:$Q$667,3,FALSE)</f>
        <v>#N/A</v>
      </c>
      <c r="X644" t="e">
        <f>VLOOKUP(T644,'MATRIZ 2026'!$G$2:$Q$667,3,FALSE)</f>
        <v>#N/A</v>
      </c>
      <c r="Y644" t="e">
        <f>VLOOKUP(U644,'MATRIZ 2026'!$G$2:$Q$667,3,FALSE)</f>
        <v>#N/A</v>
      </c>
      <c r="Z644" t="e">
        <f>VLOOKUP(V644,'MATRIZ 2026'!$G$2:$Q$667,3,FALSE)</f>
        <v>#N/A</v>
      </c>
      <c r="AA644" t="e">
        <f>VLOOKUP(W644,'MATRIZ 2026'!$G$2:$Q$667,3,FALSE)</f>
        <v>#N/A</v>
      </c>
      <c r="AB644" t="e">
        <f>VLOOKUP(B644,'MATRIZ 2026'!$G$2:$Q$667,28,FALSE)</f>
        <v>#N/A</v>
      </c>
      <c r="AC644" t="e">
        <f>VLOOKUP(B644,'MATRIZ 2026'!$G$2:$Q$667,27,FALSE)</f>
        <v>#N/A</v>
      </c>
      <c r="AD644" t="e">
        <f>VLOOKUP(B644,'MATRIZ 2026'!$G$2:$Q$667,29,FALSE)</f>
        <v>#N/A</v>
      </c>
      <c r="AE644" t="e">
        <f>VLOOKUP(B644,'MATRIZ 2026'!$G$2:$Q$667,96,FALSE)</f>
        <v>#N/A</v>
      </c>
      <c r="AF644" t="e">
        <f>VLOOKUP(B644,'MATRIZ 2026'!$G$2:$Q$667,30,FALSE)</f>
        <v>#N/A</v>
      </c>
      <c r="AG644" t="str">
        <f>VLOOKUP(B644,'cuentas bancarias'!$A$2:$E$201,3,FALSE)</f>
        <v>DAVIVIENDA</v>
      </c>
      <c r="AH644" t="str">
        <f>VLOOKUP(B644,'cuentas bancarias'!$A$2:$E$201,4,FALSE)</f>
        <v>AHORROS</v>
      </c>
      <c r="AI644">
        <f>VLOOKUP(B644,'cuentas bancarias'!$A$2:$E$201,5,FALSE)</f>
        <v>550488436190406</v>
      </c>
      <c r="AJ644" t="e">
        <f>VLOOKUP(B644,'MATRIZ 2026'!$G$2:$Q$667,25,FALSE)</f>
        <v>#N/A</v>
      </c>
      <c r="AL644" t="e">
        <f>VLOOKUP(AH644,'MATRIZ 2026'!$G$2:$Q$667,3,FALSE)</f>
        <v>#N/A</v>
      </c>
      <c r="AM644" t="e">
        <f>VLOOKUP(AI644,'MATRIZ 2026'!$G$2:$Q$667,3,FALSE)</f>
        <v>#N/A</v>
      </c>
      <c r="AN644" t="e">
        <f>VLOOKUP(AJ644,'MATRIZ 2026'!$G$2:$Q$667,3,FALSE)</f>
        <v>#N/A</v>
      </c>
      <c r="AO644" t="e">
        <f>VLOOKUP(AK644,'MATRIZ 2026'!$G$2:$Q$667,3,FALSE)</f>
        <v>#N/A</v>
      </c>
      <c r="AP644" t="e">
        <f>VLOOKUP(AL644,'MATRIZ 2026'!$G$2:$Q$667,3,FALSE)</f>
        <v>#N/A</v>
      </c>
    </row>
    <row r="645" spans="2:42">
      <c r="B645" s="19" t="s">
        <v>7191</v>
      </c>
      <c r="C645" t="e">
        <v>#REF!</v>
      </c>
      <c r="D645" t="str">
        <f t="shared" si="15"/>
        <v>651-2026</v>
      </c>
      <c r="E645" t="e">
        <f>VLOOKUP(D645,'MATRIZ 2026'!$G$2:$Q$667,14,FALSE)</f>
        <v>#N/A</v>
      </c>
      <c r="F645" t="e">
        <f>VLOOKUP(B645,'MATRIZ 2026'!$G$2:$Q$667,3,FALSE)</f>
        <v>#N/A</v>
      </c>
      <c r="G645" t="e">
        <f>VLOOKUP(B645,'MATRIZ 2026'!$G$2:$Q$667,22,FALSE)</f>
        <v>#N/A</v>
      </c>
      <c r="I645" t="e">
        <f>VLOOKUP(B645,'MATRIZ 2026'!$G$2:$Q$667,84,FALSE)</f>
        <v>#N/A</v>
      </c>
      <c r="J645" t="e">
        <f>VLOOKUP(B645,'MATRIZ 2026'!$G$2:$Q$667,49,FALSE)</f>
        <v>#N/A</v>
      </c>
      <c r="K645" t="e">
        <f>VLOOKUP(B645,'MATRIZ 2026'!$G$2:$Q$667,50,FALSE)</f>
        <v>#N/A</v>
      </c>
      <c r="L645" s="48" t="e">
        <f>VLOOKUP(B645,'MATRIZ 2026'!$G$2:$Q$667,45,FALSE)</f>
        <v>#N/A</v>
      </c>
      <c r="M645" s="48" t="e">
        <f>VLOOKUP(B645,'MATRIZ 2026'!$G$2:$Q$667,46,FALSE)</f>
        <v>#N/A</v>
      </c>
      <c r="N645" t="e">
        <f>VLOOKUP(B645,'MATRIZ 2026'!$G$2:$Q$667,16,FALSE)</f>
        <v>#N/A</v>
      </c>
      <c r="O645" t="e">
        <f>VLOOKUP(B645,'MATRIZ 2026'!$G$2:$Q$667,93,FALSE)</f>
        <v>#N/A</v>
      </c>
      <c r="P645" t="e">
        <f>VLOOKUP(D645,'MATRIZ 2026'!$G$2:$Q$667,31,FALSE)</f>
        <v>#N/A</v>
      </c>
      <c r="Q645" t="e">
        <f>VLOOKUP(M645,'MATRIZ 2026'!$G$2:$Q$667,3,FALSE)</f>
        <v>#N/A</v>
      </c>
      <c r="R645" t="e">
        <f>VLOOKUP(B645,'MATRIZ 2026'!$G$2:$Q$667,32,FALSE)</f>
        <v>#N/A</v>
      </c>
      <c r="S645" t="e">
        <f>VLOOKUP(O645,'MATRIZ 2026'!$G$2:$Q$667,3,FALSE)</f>
        <v>#N/A</v>
      </c>
      <c r="T645" t="e">
        <f>VLOOKUP(B645,'MATRIZ 2026'!$G$2:$Q$667,95,FALSE)</f>
        <v>#N/A</v>
      </c>
      <c r="U645">
        <f>VLOOKUP(B645,Hoja3!A644:B1306,2,FALSE)</f>
        <v>153255</v>
      </c>
      <c r="V645" t="e">
        <f>VLOOKUP(B645,'MATRIZ 2026'!$G$2:$Q$667,40,FALSE)</f>
        <v>#N/A</v>
      </c>
      <c r="W645" t="e">
        <f>VLOOKUP(S645,'MATRIZ 2026'!$G$2:$Q$667,3,FALSE)</f>
        <v>#N/A</v>
      </c>
      <c r="X645" t="e">
        <f>VLOOKUP(T645,'MATRIZ 2026'!$G$2:$Q$667,3,FALSE)</f>
        <v>#N/A</v>
      </c>
      <c r="Y645" t="e">
        <f>VLOOKUP(U645,'MATRIZ 2026'!$G$2:$Q$667,3,FALSE)</f>
        <v>#N/A</v>
      </c>
      <c r="Z645" t="e">
        <f>VLOOKUP(V645,'MATRIZ 2026'!$G$2:$Q$667,3,FALSE)</f>
        <v>#N/A</v>
      </c>
      <c r="AA645" t="e">
        <f>VLOOKUP(W645,'MATRIZ 2026'!$G$2:$Q$667,3,FALSE)</f>
        <v>#N/A</v>
      </c>
      <c r="AB645" t="e">
        <f>VLOOKUP(B645,'MATRIZ 2026'!$G$2:$Q$667,28,FALSE)</f>
        <v>#N/A</v>
      </c>
      <c r="AC645" t="e">
        <f>VLOOKUP(B645,'MATRIZ 2026'!$G$2:$Q$667,27,FALSE)</f>
        <v>#N/A</v>
      </c>
      <c r="AD645" t="e">
        <f>VLOOKUP(B645,'MATRIZ 2026'!$G$2:$Q$667,29,FALSE)</f>
        <v>#N/A</v>
      </c>
      <c r="AE645" t="e">
        <f>VLOOKUP(B645,'MATRIZ 2026'!$G$2:$Q$667,96,FALSE)</f>
        <v>#N/A</v>
      </c>
      <c r="AF645" t="e">
        <f>VLOOKUP(B645,'MATRIZ 2026'!$G$2:$Q$667,30,FALSE)</f>
        <v>#N/A</v>
      </c>
      <c r="AG645" t="str">
        <f>VLOOKUP(B645,'cuentas bancarias'!$A$2:$E$201,3,FALSE)</f>
        <v>DAVIVIENDA</v>
      </c>
      <c r="AH645" t="str">
        <f>VLOOKUP(B645,'cuentas bancarias'!$A$2:$E$201,4,FALSE)</f>
        <v>AHORROS</v>
      </c>
      <c r="AI645">
        <f>VLOOKUP(B645,'cuentas bancarias'!$A$2:$E$201,5,FALSE)</f>
        <v>570450270125021</v>
      </c>
      <c r="AJ645" t="e">
        <f>VLOOKUP(B645,'MATRIZ 2026'!$G$2:$Q$667,25,FALSE)</f>
        <v>#N/A</v>
      </c>
      <c r="AL645" t="e">
        <f>VLOOKUP(AH645,'MATRIZ 2026'!$G$2:$Q$667,3,FALSE)</f>
        <v>#N/A</v>
      </c>
      <c r="AM645" t="e">
        <f>VLOOKUP(AI645,'MATRIZ 2026'!$G$2:$Q$667,3,FALSE)</f>
        <v>#N/A</v>
      </c>
      <c r="AN645" t="e">
        <f>VLOOKUP(AJ645,'MATRIZ 2026'!$G$2:$Q$667,3,FALSE)</f>
        <v>#N/A</v>
      </c>
      <c r="AO645" t="e">
        <f>VLOOKUP(AK645,'MATRIZ 2026'!$G$2:$Q$667,3,FALSE)</f>
        <v>#N/A</v>
      </c>
      <c r="AP645" t="e">
        <f>VLOOKUP(AL645,'MATRIZ 2026'!$G$2:$Q$667,3,FALSE)</f>
        <v>#N/A</v>
      </c>
    </row>
    <row r="646" spans="2:42">
      <c r="B646" s="21" t="s">
        <v>7207</v>
      </c>
      <c r="C646" t="e">
        <v>#REF!</v>
      </c>
      <c r="D646" t="str">
        <f t="shared" si="15"/>
        <v>652-2026</v>
      </c>
      <c r="E646" t="e">
        <f>VLOOKUP(D646,'MATRIZ 2026'!$G$2:$Q$667,14,FALSE)</f>
        <v>#N/A</v>
      </c>
      <c r="F646" t="e">
        <f>VLOOKUP(B646,'MATRIZ 2026'!$G$2:$Q$667,3,FALSE)</f>
        <v>#N/A</v>
      </c>
      <c r="G646" t="e">
        <f>VLOOKUP(B646,'MATRIZ 2026'!$G$2:$Q$667,22,FALSE)</f>
        <v>#N/A</v>
      </c>
      <c r="I646" t="e">
        <f>VLOOKUP(B646,'MATRIZ 2026'!$G$2:$Q$667,84,FALSE)</f>
        <v>#N/A</v>
      </c>
      <c r="J646" t="e">
        <f>VLOOKUP(B646,'MATRIZ 2026'!$G$2:$Q$667,49,FALSE)</f>
        <v>#N/A</v>
      </c>
      <c r="K646" t="e">
        <f>VLOOKUP(B646,'MATRIZ 2026'!$G$2:$Q$667,50,FALSE)</f>
        <v>#N/A</v>
      </c>
      <c r="L646" s="48" t="e">
        <f>VLOOKUP(B646,'MATRIZ 2026'!$G$2:$Q$667,45,FALSE)</f>
        <v>#N/A</v>
      </c>
      <c r="M646" s="48" t="e">
        <f>VLOOKUP(B646,'MATRIZ 2026'!$G$2:$Q$667,46,FALSE)</f>
        <v>#N/A</v>
      </c>
      <c r="N646" t="e">
        <f>VLOOKUP(B646,'MATRIZ 2026'!$G$2:$Q$667,16,FALSE)</f>
        <v>#N/A</v>
      </c>
      <c r="O646" t="e">
        <f>VLOOKUP(B646,'MATRIZ 2026'!$G$2:$Q$667,93,FALSE)</f>
        <v>#N/A</v>
      </c>
      <c r="P646" t="e">
        <f>VLOOKUP(D646,'MATRIZ 2026'!$G$2:$Q$667,31,FALSE)</f>
        <v>#N/A</v>
      </c>
      <c r="Q646" t="e">
        <f>VLOOKUP(M646,'MATRIZ 2026'!$G$2:$Q$667,3,FALSE)</f>
        <v>#N/A</v>
      </c>
      <c r="R646" t="e">
        <f>VLOOKUP(B646,'MATRIZ 2026'!$G$2:$Q$667,32,FALSE)</f>
        <v>#N/A</v>
      </c>
      <c r="S646" t="e">
        <f>VLOOKUP(O646,'MATRIZ 2026'!$G$2:$Q$667,3,FALSE)</f>
        <v>#N/A</v>
      </c>
      <c r="T646" t="e">
        <f>VLOOKUP(B646,'MATRIZ 2026'!$G$2:$Q$667,95,FALSE)</f>
        <v>#N/A</v>
      </c>
      <c r="U646">
        <f>VLOOKUP(B646,Hoja3!A645:B1307,2,FALSE)</f>
        <v>153248</v>
      </c>
      <c r="V646" t="e">
        <f>VLOOKUP(B646,'MATRIZ 2026'!$G$2:$Q$667,40,FALSE)</f>
        <v>#N/A</v>
      </c>
      <c r="W646" t="e">
        <f>VLOOKUP(S646,'MATRIZ 2026'!$G$2:$Q$667,3,FALSE)</f>
        <v>#N/A</v>
      </c>
      <c r="X646" t="e">
        <f>VLOOKUP(T646,'MATRIZ 2026'!$G$2:$Q$667,3,FALSE)</f>
        <v>#N/A</v>
      </c>
      <c r="Y646" t="e">
        <f>VLOOKUP(U646,'MATRIZ 2026'!$G$2:$Q$667,3,FALSE)</f>
        <v>#N/A</v>
      </c>
      <c r="Z646" t="e">
        <f>VLOOKUP(V646,'MATRIZ 2026'!$G$2:$Q$667,3,FALSE)</f>
        <v>#N/A</v>
      </c>
      <c r="AA646" t="e">
        <f>VLOOKUP(W646,'MATRIZ 2026'!$G$2:$Q$667,3,FALSE)</f>
        <v>#N/A</v>
      </c>
      <c r="AB646" t="e">
        <f>VLOOKUP(B646,'MATRIZ 2026'!$G$2:$Q$667,28,FALSE)</f>
        <v>#N/A</v>
      </c>
      <c r="AC646" t="e">
        <f>VLOOKUP(B646,'MATRIZ 2026'!$G$2:$Q$667,27,FALSE)</f>
        <v>#N/A</v>
      </c>
      <c r="AD646" t="e">
        <f>VLOOKUP(B646,'MATRIZ 2026'!$G$2:$Q$667,29,FALSE)</f>
        <v>#N/A</v>
      </c>
      <c r="AE646" t="e">
        <f>VLOOKUP(B646,'MATRIZ 2026'!$G$2:$Q$667,96,FALSE)</f>
        <v>#N/A</v>
      </c>
      <c r="AF646" t="e">
        <f>VLOOKUP(B646,'MATRIZ 2026'!$G$2:$Q$667,30,FALSE)</f>
        <v>#N/A</v>
      </c>
      <c r="AG646" t="str">
        <f>VLOOKUP(B646,'cuentas bancarias'!$A$2:$E$201,3,FALSE)</f>
        <v>FALABELLA</v>
      </c>
      <c r="AH646" t="str">
        <f>VLOOKUP(B646,'cuentas bancarias'!$A$2:$E$201,4,FALSE)</f>
        <v>AHORROS</v>
      </c>
      <c r="AI646">
        <f>VLOOKUP(B646,'cuentas bancarias'!$A$2:$E$201,5,FALSE)</f>
        <v>111140562511</v>
      </c>
      <c r="AJ646" t="e">
        <f>VLOOKUP(B646,'MATRIZ 2026'!$G$2:$Q$667,25,FALSE)</f>
        <v>#N/A</v>
      </c>
      <c r="AL646" t="e">
        <f>VLOOKUP(AH646,'MATRIZ 2026'!$G$2:$Q$667,3,FALSE)</f>
        <v>#N/A</v>
      </c>
      <c r="AM646" t="e">
        <f>VLOOKUP(AI646,'MATRIZ 2026'!$G$2:$Q$667,3,FALSE)</f>
        <v>#N/A</v>
      </c>
      <c r="AN646" t="e">
        <f>VLOOKUP(AJ646,'MATRIZ 2026'!$G$2:$Q$667,3,FALSE)</f>
        <v>#N/A</v>
      </c>
      <c r="AO646" t="e">
        <f>VLOOKUP(AK646,'MATRIZ 2026'!$G$2:$Q$667,3,FALSE)</f>
        <v>#N/A</v>
      </c>
      <c r="AP646" t="e">
        <f>VLOOKUP(AL646,'MATRIZ 2026'!$G$2:$Q$667,3,FALSE)</f>
        <v>#N/A</v>
      </c>
    </row>
    <row r="647" spans="2:42">
      <c r="B647" s="19" t="s">
        <v>7222</v>
      </c>
      <c r="C647" t="e">
        <v>#REF!</v>
      </c>
      <c r="D647" t="str">
        <f t="shared" si="15"/>
        <v>653-2026</v>
      </c>
      <c r="E647" t="e">
        <f>VLOOKUP(D647,'MATRIZ 2026'!$G$2:$Q$667,14,FALSE)</f>
        <v>#N/A</v>
      </c>
      <c r="F647" t="e">
        <f>VLOOKUP(B647,'MATRIZ 2026'!$G$2:$Q$667,3,FALSE)</f>
        <v>#N/A</v>
      </c>
      <c r="G647" t="e">
        <f>VLOOKUP(B647,'MATRIZ 2026'!$G$2:$Q$667,22,FALSE)</f>
        <v>#N/A</v>
      </c>
      <c r="I647" t="e">
        <f>VLOOKUP(B647,'MATRIZ 2026'!$G$2:$Q$667,84,FALSE)</f>
        <v>#N/A</v>
      </c>
      <c r="J647" t="e">
        <f>VLOOKUP(B647,'MATRIZ 2026'!$G$2:$Q$667,49,FALSE)</f>
        <v>#N/A</v>
      </c>
      <c r="K647" t="e">
        <f>VLOOKUP(B647,'MATRIZ 2026'!$G$2:$Q$667,50,FALSE)</f>
        <v>#N/A</v>
      </c>
      <c r="L647" s="48" t="e">
        <f>VLOOKUP(B647,'MATRIZ 2026'!$G$2:$Q$667,45,FALSE)</f>
        <v>#N/A</v>
      </c>
      <c r="M647" s="48" t="e">
        <f>VLOOKUP(B647,'MATRIZ 2026'!$G$2:$Q$667,46,FALSE)</f>
        <v>#N/A</v>
      </c>
      <c r="N647" t="e">
        <f>VLOOKUP(B647,'MATRIZ 2026'!$G$2:$Q$667,16,FALSE)</f>
        <v>#N/A</v>
      </c>
      <c r="O647" t="e">
        <f>VLOOKUP(B647,'MATRIZ 2026'!$G$2:$Q$667,93,FALSE)</f>
        <v>#N/A</v>
      </c>
      <c r="P647" t="e">
        <f>VLOOKUP(D647,'MATRIZ 2026'!$G$2:$Q$667,31,FALSE)</f>
        <v>#N/A</v>
      </c>
      <c r="Q647" t="e">
        <f>VLOOKUP(M647,'MATRIZ 2026'!$G$2:$Q$667,3,FALSE)</f>
        <v>#N/A</v>
      </c>
      <c r="R647" t="e">
        <f>VLOOKUP(B647,'MATRIZ 2026'!$G$2:$Q$667,32,FALSE)</f>
        <v>#N/A</v>
      </c>
      <c r="S647" t="e">
        <f>VLOOKUP(O647,'MATRIZ 2026'!$G$2:$Q$667,3,FALSE)</f>
        <v>#N/A</v>
      </c>
      <c r="T647" t="e">
        <f>VLOOKUP(B647,'MATRIZ 2026'!$G$2:$Q$667,95,FALSE)</f>
        <v>#N/A</v>
      </c>
      <c r="U647">
        <f>VLOOKUP(B647,Hoja3!A646:B1308,2,FALSE)</f>
        <v>153285</v>
      </c>
      <c r="V647" t="e">
        <f>VLOOKUP(B647,'MATRIZ 2026'!$G$2:$Q$667,40,FALSE)</f>
        <v>#N/A</v>
      </c>
      <c r="W647" t="e">
        <f>VLOOKUP(S647,'MATRIZ 2026'!$G$2:$Q$667,3,FALSE)</f>
        <v>#N/A</v>
      </c>
      <c r="X647" t="e">
        <f>VLOOKUP(T647,'MATRIZ 2026'!$G$2:$Q$667,3,FALSE)</f>
        <v>#N/A</v>
      </c>
      <c r="Y647" t="e">
        <f>VLOOKUP(U647,'MATRIZ 2026'!$G$2:$Q$667,3,FALSE)</f>
        <v>#N/A</v>
      </c>
      <c r="Z647" t="e">
        <f>VLOOKUP(V647,'MATRIZ 2026'!$G$2:$Q$667,3,FALSE)</f>
        <v>#N/A</v>
      </c>
      <c r="AA647" t="e">
        <f>VLOOKUP(W647,'MATRIZ 2026'!$G$2:$Q$667,3,FALSE)</f>
        <v>#N/A</v>
      </c>
      <c r="AB647" t="e">
        <f>VLOOKUP(B647,'MATRIZ 2026'!$G$2:$Q$667,28,FALSE)</f>
        <v>#N/A</v>
      </c>
      <c r="AC647" t="e">
        <f>VLOOKUP(B647,'MATRIZ 2026'!$G$2:$Q$667,27,FALSE)</f>
        <v>#N/A</v>
      </c>
      <c r="AD647" t="e">
        <f>VLOOKUP(B647,'MATRIZ 2026'!$G$2:$Q$667,29,FALSE)</f>
        <v>#N/A</v>
      </c>
      <c r="AE647" t="e">
        <f>VLOOKUP(B647,'MATRIZ 2026'!$G$2:$Q$667,96,FALSE)</f>
        <v>#N/A</v>
      </c>
      <c r="AF647" t="e">
        <f>VLOOKUP(B647,'MATRIZ 2026'!$G$2:$Q$667,30,FALSE)</f>
        <v>#N/A</v>
      </c>
      <c r="AG647" t="str">
        <f>VLOOKUP(B647,'cuentas bancarias'!$A$2:$E$201,3,FALSE)</f>
        <v>BBVA</v>
      </c>
      <c r="AH647" t="str">
        <f>VLOOKUP(B647,'cuentas bancarias'!$A$2:$E$201,4,FALSE)</f>
        <v>AHORROS</v>
      </c>
      <c r="AI647">
        <f>VLOOKUP(B647,'cuentas bancarias'!$A$2:$E$201,5,FALSE)</f>
        <v>850010478</v>
      </c>
      <c r="AJ647" t="e">
        <f>VLOOKUP(B647,'MATRIZ 2026'!$G$2:$Q$667,25,FALSE)</f>
        <v>#N/A</v>
      </c>
      <c r="AL647" t="e">
        <f>VLOOKUP(AH647,'MATRIZ 2026'!$G$2:$Q$667,3,FALSE)</f>
        <v>#N/A</v>
      </c>
      <c r="AM647" t="e">
        <f>VLOOKUP(AI647,'MATRIZ 2026'!$G$2:$Q$667,3,FALSE)</f>
        <v>#N/A</v>
      </c>
      <c r="AN647" t="e">
        <f>VLOOKUP(AJ647,'MATRIZ 2026'!$G$2:$Q$667,3,FALSE)</f>
        <v>#N/A</v>
      </c>
      <c r="AO647" t="e">
        <f>VLOOKUP(AK647,'MATRIZ 2026'!$G$2:$Q$667,3,FALSE)</f>
        <v>#N/A</v>
      </c>
      <c r="AP647" t="e">
        <f>VLOOKUP(AL647,'MATRIZ 2026'!$G$2:$Q$667,3,FALSE)</f>
        <v>#N/A</v>
      </c>
    </row>
    <row r="648" spans="2:42">
      <c r="B648" s="21" t="s">
        <v>7238</v>
      </c>
      <c r="C648" t="e">
        <v>#REF!</v>
      </c>
      <c r="D648" t="str">
        <f t="shared" si="15"/>
        <v>654-2026</v>
      </c>
      <c r="E648" t="e">
        <f>VLOOKUP(D648,'MATRIZ 2026'!$G$2:$Q$667,14,FALSE)</f>
        <v>#N/A</v>
      </c>
      <c r="F648" t="e">
        <f>VLOOKUP(B648,'MATRIZ 2026'!$G$2:$Q$667,3,FALSE)</f>
        <v>#N/A</v>
      </c>
      <c r="G648" t="e">
        <f>VLOOKUP(B648,'MATRIZ 2026'!$G$2:$Q$667,22,FALSE)</f>
        <v>#N/A</v>
      </c>
      <c r="I648" t="e">
        <f>VLOOKUP(B648,'MATRIZ 2026'!$G$2:$Q$667,84,FALSE)</f>
        <v>#N/A</v>
      </c>
      <c r="J648" t="e">
        <f>VLOOKUP(B648,'MATRIZ 2026'!$G$2:$Q$667,49,FALSE)</f>
        <v>#N/A</v>
      </c>
      <c r="K648" t="e">
        <f>VLOOKUP(B648,'MATRIZ 2026'!$G$2:$Q$667,50,FALSE)</f>
        <v>#N/A</v>
      </c>
      <c r="L648" s="48" t="e">
        <f>VLOOKUP(B648,'MATRIZ 2026'!$G$2:$Q$667,45,FALSE)</f>
        <v>#N/A</v>
      </c>
      <c r="M648" s="48" t="e">
        <f>VLOOKUP(B648,'MATRIZ 2026'!$G$2:$Q$667,46,FALSE)</f>
        <v>#N/A</v>
      </c>
      <c r="N648" t="e">
        <f>VLOOKUP(B648,'MATRIZ 2026'!$G$2:$Q$667,16,FALSE)</f>
        <v>#N/A</v>
      </c>
      <c r="O648" t="e">
        <f>VLOOKUP(B648,'MATRIZ 2026'!$G$2:$Q$667,93,FALSE)</f>
        <v>#N/A</v>
      </c>
      <c r="P648" t="e">
        <f>VLOOKUP(D648,'MATRIZ 2026'!$G$2:$Q$667,31,FALSE)</f>
        <v>#N/A</v>
      </c>
      <c r="Q648" t="e">
        <f>VLOOKUP(M648,'MATRIZ 2026'!$G$2:$Q$667,3,FALSE)</f>
        <v>#N/A</v>
      </c>
      <c r="R648" t="e">
        <f>VLOOKUP(B648,'MATRIZ 2026'!$G$2:$Q$667,32,FALSE)</f>
        <v>#N/A</v>
      </c>
      <c r="S648" t="e">
        <f>VLOOKUP(O648,'MATRIZ 2026'!$G$2:$Q$667,3,FALSE)</f>
        <v>#N/A</v>
      </c>
      <c r="T648" t="e">
        <f>VLOOKUP(B648,'MATRIZ 2026'!$G$2:$Q$667,95,FALSE)</f>
        <v>#N/A</v>
      </c>
      <c r="U648">
        <f>VLOOKUP(B648,Hoja3!A647:B1309,2,FALSE)</f>
        <v>147007</v>
      </c>
      <c r="V648" t="e">
        <f>VLOOKUP(B648,'MATRIZ 2026'!$G$2:$Q$667,40,FALSE)</f>
        <v>#N/A</v>
      </c>
      <c r="W648" t="e">
        <f>VLOOKUP(S648,'MATRIZ 2026'!$G$2:$Q$667,3,FALSE)</f>
        <v>#N/A</v>
      </c>
      <c r="X648" t="e">
        <f>VLOOKUP(T648,'MATRIZ 2026'!$G$2:$Q$667,3,FALSE)</f>
        <v>#N/A</v>
      </c>
      <c r="Y648" t="e">
        <f>VLOOKUP(U648,'MATRIZ 2026'!$G$2:$Q$667,3,FALSE)</f>
        <v>#N/A</v>
      </c>
      <c r="Z648" t="e">
        <f>VLOOKUP(V648,'MATRIZ 2026'!$G$2:$Q$667,3,FALSE)</f>
        <v>#N/A</v>
      </c>
      <c r="AA648" t="e">
        <f>VLOOKUP(W648,'MATRIZ 2026'!$G$2:$Q$667,3,FALSE)</f>
        <v>#N/A</v>
      </c>
      <c r="AB648" t="e">
        <f>VLOOKUP(B648,'MATRIZ 2026'!$G$2:$Q$667,28,FALSE)</f>
        <v>#N/A</v>
      </c>
      <c r="AC648" t="e">
        <f>VLOOKUP(B648,'MATRIZ 2026'!$G$2:$Q$667,27,FALSE)</f>
        <v>#N/A</v>
      </c>
      <c r="AD648" t="e">
        <f>VLOOKUP(B648,'MATRIZ 2026'!$G$2:$Q$667,29,FALSE)</f>
        <v>#N/A</v>
      </c>
      <c r="AE648" t="e">
        <f>VLOOKUP(B648,'MATRIZ 2026'!$G$2:$Q$667,96,FALSE)</f>
        <v>#N/A</v>
      </c>
      <c r="AF648" t="e">
        <f>VLOOKUP(B648,'MATRIZ 2026'!$G$2:$Q$667,30,FALSE)</f>
        <v>#N/A</v>
      </c>
      <c r="AG648" t="str">
        <f>VLOOKUP(B648,'cuentas bancarias'!$A$2:$E$201,3,FALSE)</f>
        <v>DAVIVIENDA</v>
      </c>
      <c r="AH648" t="str">
        <f>VLOOKUP(B648,'cuentas bancarias'!$A$2:$E$201,4,FALSE)</f>
        <v>AHORROS</v>
      </c>
      <c r="AI648">
        <f>VLOOKUP(B648,'cuentas bancarias'!$A$2:$E$201,5,FALSE)</f>
        <v>9970526258</v>
      </c>
      <c r="AJ648" t="e">
        <f>VLOOKUP(B648,'MATRIZ 2026'!$G$2:$Q$667,25,FALSE)</f>
        <v>#N/A</v>
      </c>
      <c r="AL648" t="e">
        <f>VLOOKUP(AH648,'MATRIZ 2026'!$G$2:$Q$667,3,FALSE)</f>
        <v>#N/A</v>
      </c>
      <c r="AM648" t="e">
        <f>VLOOKUP(AI648,'MATRIZ 2026'!$G$2:$Q$667,3,FALSE)</f>
        <v>#N/A</v>
      </c>
      <c r="AN648" t="e">
        <f>VLOOKUP(AJ648,'MATRIZ 2026'!$G$2:$Q$667,3,FALSE)</f>
        <v>#N/A</v>
      </c>
      <c r="AO648" t="e">
        <f>VLOOKUP(AK648,'MATRIZ 2026'!$G$2:$Q$667,3,FALSE)</f>
        <v>#N/A</v>
      </c>
      <c r="AP648" t="e">
        <f>VLOOKUP(AL648,'MATRIZ 2026'!$G$2:$Q$667,3,FALSE)</f>
        <v>#N/A</v>
      </c>
    </row>
    <row r="649" spans="2:42">
      <c r="B649" s="19" t="s">
        <v>7252</v>
      </c>
      <c r="C649" t="e">
        <v>#REF!</v>
      </c>
      <c r="D649" t="str">
        <f t="shared" si="15"/>
        <v>655-2026</v>
      </c>
      <c r="E649" t="e">
        <f>VLOOKUP(D649,'MATRIZ 2026'!$G$2:$Q$667,14,FALSE)</f>
        <v>#N/A</v>
      </c>
      <c r="F649" t="e">
        <f>VLOOKUP(B649,'MATRIZ 2026'!$G$2:$Q$667,3,FALSE)</f>
        <v>#N/A</v>
      </c>
      <c r="G649" t="e">
        <f>VLOOKUP(B649,'MATRIZ 2026'!$G$2:$Q$667,22,FALSE)</f>
        <v>#N/A</v>
      </c>
      <c r="I649" t="e">
        <f>VLOOKUP(B649,'MATRIZ 2026'!$G$2:$Q$667,84,FALSE)</f>
        <v>#N/A</v>
      </c>
      <c r="J649" t="e">
        <f>VLOOKUP(B649,'MATRIZ 2026'!$G$2:$Q$667,49,FALSE)</f>
        <v>#N/A</v>
      </c>
      <c r="K649" t="e">
        <f>VLOOKUP(B649,'MATRIZ 2026'!$G$2:$Q$667,50,FALSE)</f>
        <v>#N/A</v>
      </c>
      <c r="L649" s="48" t="e">
        <f>VLOOKUP(B649,'MATRIZ 2026'!$G$2:$Q$667,45,FALSE)</f>
        <v>#N/A</v>
      </c>
      <c r="M649" s="48" t="e">
        <f>VLOOKUP(B649,'MATRIZ 2026'!$G$2:$Q$667,46,FALSE)</f>
        <v>#N/A</v>
      </c>
      <c r="N649" t="e">
        <f>VLOOKUP(B649,'MATRIZ 2026'!$G$2:$Q$667,16,FALSE)</f>
        <v>#N/A</v>
      </c>
      <c r="O649" t="e">
        <f>VLOOKUP(B649,'MATRIZ 2026'!$G$2:$Q$667,93,FALSE)</f>
        <v>#N/A</v>
      </c>
      <c r="P649" t="e">
        <f>VLOOKUP(D649,'MATRIZ 2026'!$G$2:$Q$667,31,FALSE)</f>
        <v>#N/A</v>
      </c>
      <c r="Q649" t="e">
        <f>VLOOKUP(M649,'MATRIZ 2026'!$G$2:$Q$667,3,FALSE)</f>
        <v>#N/A</v>
      </c>
      <c r="R649" t="e">
        <f>VLOOKUP(B649,'MATRIZ 2026'!$G$2:$Q$667,32,FALSE)</f>
        <v>#N/A</v>
      </c>
      <c r="S649" t="e">
        <f>VLOOKUP(O649,'MATRIZ 2026'!$G$2:$Q$667,3,FALSE)</f>
        <v>#N/A</v>
      </c>
      <c r="T649" t="e">
        <f>VLOOKUP(B649,'MATRIZ 2026'!$G$2:$Q$667,95,FALSE)</f>
        <v>#N/A</v>
      </c>
      <c r="U649">
        <f>VLOOKUP(B649,Hoja3!A648:B1310,2,FALSE)</f>
        <v>153324</v>
      </c>
      <c r="V649" t="e">
        <f>VLOOKUP(B649,'MATRIZ 2026'!$G$2:$Q$667,40,FALSE)</f>
        <v>#N/A</v>
      </c>
      <c r="W649" t="e">
        <f>VLOOKUP(S649,'MATRIZ 2026'!$G$2:$Q$667,3,FALSE)</f>
        <v>#N/A</v>
      </c>
      <c r="X649" t="e">
        <f>VLOOKUP(T649,'MATRIZ 2026'!$G$2:$Q$667,3,FALSE)</f>
        <v>#N/A</v>
      </c>
      <c r="Y649" t="e">
        <f>VLOOKUP(U649,'MATRIZ 2026'!$G$2:$Q$667,3,FALSE)</f>
        <v>#N/A</v>
      </c>
      <c r="Z649" t="e">
        <f>VLOOKUP(V649,'MATRIZ 2026'!$G$2:$Q$667,3,FALSE)</f>
        <v>#N/A</v>
      </c>
      <c r="AA649" t="e">
        <f>VLOOKUP(W649,'MATRIZ 2026'!$G$2:$Q$667,3,FALSE)</f>
        <v>#N/A</v>
      </c>
      <c r="AB649" t="e">
        <f>VLOOKUP(B649,'MATRIZ 2026'!$G$2:$Q$667,28,FALSE)</f>
        <v>#N/A</v>
      </c>
      <c r="AC649" t="e">
        <f>VLOOKUP(B649,'MATRIZ 2026'!$G$2:$Q$667,27,FALSE)</f>
        <v>#N/A</v>
      </c>
      <c r="AD649" t="e">
        <f>VLOOKUP(B649,'MATRIZ 2026'!$G$2:$Q$667,29,FALSE)</f>
        <v>#N/A</v>
      </c>
      <c r="AE649" t="e">
        <f>VLOOKUP(B649,'MATRIZ 2026'!$G$2:$Q$667,96,FALSE)</f>
        <v>#N/A</v>
      </c>
      <c r="AF649" t="e">
        <f>VLOOKUP(B649,'MATRIZ 2026'!$G$2:$Q$667,30,FALSE)</f>
        <v>#N/A</v>
      </c>
      <c r="AG649" t="str">
        <f>VLOOKUP(B649,'cuentas bancarias'!$A$2:$E$201,3,FALSE)</f>
        <v>DAVIVIENDA</v>
      </c>
      <c r="AH649" t="str">
        <f>VLOOKUP(B649,'cuentas bancarias'!$A$2:$E$201,4,FALSE)</f>
        <v>AHORROS</v>
      </c>
      <c r="AI649">
        <f>VLOOKUP(B649,'cuentas bancarias'!$A$2:$E$201,5,FALSE)</f>
        <v>8870537472</v>
      </c>
      <c r="AJ649" t="e">
        <f>VLOOKUP(B649,'MATRIZ 2026'!$G$2:$Q$667,25,FALSE)</f>
        <v>#N/A</v>
      </c>
      <c r="AL649" t="e">
        <f>VLOOKUP(AH649,'MATRIZ 2026'!$G$2:$Q$667,3,FALSE)</f>
        <v>#N/A</v>
      </c>
      <c r="AM649" t="e">
        <f>VLOOKUP(AI649,'MATRIZ 2026'!$G$2:$Q$667,3,FALSE)</f>
        <v>#N/A</v>
      </c>
      <c r="AN649" t="e">
        <f>VLOOKUP(AJ649,'MATRIZ 2026'!$G$2:$Q$667,3,FALSE)</f>
        <v>#N/A</v>
      </c>
      <c r="AO649" t="e">
        <f>VLOOKUP(AK649,'MATRIZ 2026'!$G$2:$Q$667,3,FALSE)</f>
        <v>#N/A</v>
      </c>
      <c r="AP649" t="e">
        <f>VLOOKUP(AL649,'MATRIZ 2026'!$G$2:$Q$667,3,FALSE)</f>
        <v>#N/A</v>
      </c>
    </row>
    <row r="650" spans="2:42">
      <c r="B650" s="21" t="s">
        <v>7265</v>
      </c>
      <c r="C650" t="e">
        <v>#REF!</v>
      </c>
      <c r="D650" t="str">
        <f t="shared" si="15"/>
        <v>657-2026</v>
      </c>
      <c r="E650" t="e">
        <f>VLOOKUP(D650,'MATRIZ 2026'!$G$2:$Q$667,14,FALSE)</f>
        <v>#N/A</v>
      </c>
      <c r="F650" t="e">
        <f>VLOOKUP(B650,'MATRIZ 2026'!$G$2:$Q$667,3,FALSE)</f>
        <v>#N/A</v>
      </c>
      <c r="G650" t="e">
        <f>VLOOKUP(B650,'MATRIZ 2026'!$G$2:$Q$667,22,FALSE)</f>
        <v>#N/A</v>
      </c>
      <c r="I650" t="e">
        <f>VLOOKUP(B650,'MATRIZ 2026'!$G$2:$Q$667,84,FALSE)</f>
        <v>#N/A</v>
      </c>
      <c r="J650" t="e">
        <f>VLOOKUP(B650,'MATRIZ 2026'!$G$2:$Q$667,49,FALSE)</f>
        <v>#N/A</v>
      </c>
      <c r="K650" t="e">
        <f>VLOOKUP(B650,'MATRIZ 2026'!$G$2:$Q$667,50,FALSE)</f>
        <v>#N/A</v>
      </c>
      <c r="L650" s="48" t="e">
        <f>VLOOKUP(B650,'MATRIZ 2026'!$G$2:$Q$667,45,FALSE)</f>
        <v>#N/A</v>
      </c>
      <c r="M650" s="48" t="e">
        <f>VLOOKUP(B650,'MATRIZ 2026'!$G$2:$Q$667,46,FALSE)</f>
        <v>#N/A</v>
      </c>
      <c r="N650" t="e">
        <f>VLOOKUP(B650,'MATRIZ 2026'!$G$2:$Q$667,16,FALSE)</f>
        <v>#N/A</v>
      </c>
      <c r="O650" t="e">
        <f>VLOOKUP(B650,'MATRIZ 2026'!$G$2:$Q$667,93,FALSE)</f>
        <v>#N/A</v>
      </c>
      <c r="P650" t="e">
        <f>VLOOKUP(D650,'MATRIZ 2026'!$G$2:$Q$667,31,FALSE)</f>
        <v>#N/A</v>
      </c>
      <c r="Q650" t="e">
        <f>VLOOKUP(M650,'MATRIZ 2026'!$G$2:$Q$667,3,FALSE)</f>
        <v>#N/A</v>
      </c>
      <c r="R650" t="e">
        <f>VLOOKUP(B650,'MATRIZ 2026'!$G$2:$Q$667,32,FALSE)</f>
        <v>#N/A</v>
      </c>
      <c r="S650" t="e">
        <f>VLOOKUP(O650,'MATRIZ 2026'!$G$2:$Q$667,3,FALSE)</f>
        <v>#N/A</v>
      </c>
      <c r="T650" t="e">
        <f>VLOOKUP(B650,'MATRIZ 2026'!$G$2:$Q$667,95,FALSE)</f>
        <v>#N/A</v>
      </c>
      <c r="U650">
        <f>VLOOKUP(B650,Hoja3!A649:B1311,2,FALSE)</f>
        <v>153245</v>
      </c>
      <c r="V650" t="e">
        <f>VLOOKUP(B650,'MATRIZ 2026'!$G$2:$Q$667,40,FALSE)</f>
        <v>#N/A</v>
      </c>
      <c r="W650" t="e">
        <f>VLOOKUP(S650,'MATRIZ 2026'!$G$2:$Q$667,3,FALSE)</f>
        <v>#N/A</v>
      </c>
      <c r="X650" t="e">
        <f>VLOOKUP(T650,'MATRIZ 2026'!$G$2:$Q$667,3,FALSE)</f>
        <v>#N/A</v>
      </c>
      <c r="Y650" t="e">
        <f>VLOOKUP(U650,'MATRIZ 2026'!$G$2:$Q$667,3,FALSE)</f>
        <v>#N/A</v>
      </c>
      <c r="Z650" t="e">
        <f>VLOOKUP(V650,'MATRIZ 2026'!$G$2:$Q$667,3,FALSE)</f>
        <v>#N/A</v>
      </c>
      <c r="AA650" t="e">
        <f>VLOOKUP(W650,'MATRIZ 2026'!$G$2:$Q$667,3,FALSE)</f>
        <v>#N/A</v>
      </c>
      <c r="AB650" t="e">
        <f>VLOOKUP(B650,'MATRIZ 2026'!$G$2:$Q$667,28,FALSE)</f>
        <v>#N/A</v>
      </c>
      <c r="AC650" t="e">
        <f>VLOOKUP(B650,'MATRIZ 2026'!$G$2:$Q$667,27,FALSE)</f>
        <v>#N/A</v>
      </c>
      <c r="AD650" t="e">
        <f>VLOOKUP(B650,'MATRIZ 2026'!$G$2:$Q$667,29,FALSE)</f>
        <v>#N/A</v>
      </c>
      <c r="AE650" t="e">
        <f>VLOOKUP(B650,'MATRIZ 2026'!$G$2:$Q$667,96,FALSE)</f>
        <v>#N/A</v>
      </c>
      <c r="AF650" t="e">
        <f>VLOOKUP(B650,'MATRIZ 2026'!$G$2:$Q$667,30,FALSE)</f>
        <v>#N/A</v>
      </c>
      <c r="AG650" t="str">
        <f>VLOOKUP(B650,'cuentas bancarias'!$A$2:$E$201,3,FALSE)</f>
        <v>BANCOLOMBIA</v>
      </c>
      <c r="AH650" t="str">
        <f>VLOOKUP(B650,'cuentas bancarias'!$A$2:$E$201,4,FALSE)</f>
        <v>AHORROS</v>
      </c>
      <c r="AI650">
        <f>VLOOKUP(B650,'cuentas bancarias'!$A$2:$E$201,5,FALSE)</f>
        <v>63265541026</v>
      </c>
      <c r="AJ650" t="e">
        <f>VLOOKUP(B650,'MATRIZ 2026'!$G$2:$Q$667,25,FALSE)</f>
        <v>#N/A</v>
      </c>
      <c r="AL650" t="e">
        <f>VLOOKUP(AH650,'MATRIZ 2026'!$G$2:$Q$667,3,FALSE)</f>
        <v>#N/A</v>
      </c>
      <c r="AM650" t="e">
        <f>VLOOKUP(AI650,'MATRIZ 2026'!$G$2:$Q$667,3,FALSE)</f>
        <v>#N/A</v>
      </c>
      <c r="AN650" t="e">
        <f>VLOOKUP(AJ650,'MATRIZ 2026'!$G$2:$Q$667,3,FALSE)</f>
        <v>#N/A</v>
      </c>
      <c r="AO650" t="e">
        <f>VLOOKUP(AK650,'MATRIZ 2026'!$G$2:$Q$667,3,FALSE)</f>
        <v>#N/A</v>
      </c>
      <c r="AP650" t="e">
        <f>VLOOKUP(AL650,'MATRIZ 2026'!$G$2:$Q$667,3,FALSE)</f>
        <v>#N/A</v>
      </c>
    </row>
    <row r="651" spans="2:42">
      <c r="B651" s="19" t="s">
        <v>7280</v>
      </c>
      <c r="C651" t="e">
        <v>#REF!</v>
      </c>
      <c r="D651" t="str">
        <f t="shared" si="15"/>
        <v>659-2026</v>
      </c>
      <c r="E651" t="e">
        <f>VLOOKUP(D651,'MATRIZ 2026'!$G$2:$Q$667,14,FALSE)</f>
        <v>#N/A</v>
      </c>
      <c r="F651" t="e">
        <f>VLOOKUP(B651,'MATRIZ 2026'!$G$2:$Q$667,3,FALSE)</f>
        <v>#N/A</v>
      </c>
      <c r="G651" t="e">
        <f>VLOOKUP(B651,'MATRIZ 2026'!$G$2:$Q$667,22,FALSE)</f>
        <v>#N/A</v>
      </c>
      <c r="I651" t="e">
        <f>VLOOKUP(B651,'MATRIZ 2026'!$G$2:$Q$667,84,FALSE)</f>
        <v>#N/A</v>
      </c>
      <c r="J651" t="e">
        <f>VLOOKUP(B651,'MATRIZ 2026'!$G$2:$Q$667,49,FALSE)</f>
        <v>#N/A</v>
      </c>
      <c r="K651" t="e">
        <f>VLOOKUP(B651,'MATRIZ 2026'!$G$2:$Q$667,50,FALSE)</f>
        <v>#N/A</v>
      </c>
      <c r="L651" s="48" t="e">
        <f>VLOOKUP(B651,'MATRIZ 2026'!$G$2:$Q$667,45,FALSE)</f>
        <v>#N/A</v>
      </c>
      <c r="M651" s="48" t="e">
        <f>VLOOKUP(B651,'MATRIZ 2026'!$G$2:$Q$667,46,FALSE)</f>
        <v>#N/A</v>
      </c>
      <c r="N651" t="e">
        <f>VLOOKUP(B651,'MATRIZ 2026'!$G$2:$Q$667,16,FALSE)</f>
        <v>#N/A</v>
      </c>
      <c r="O651" t="e">
        <f>VLOOKUP(B651,'MATRIZ 2026'!$G$2:$Q$667,93,FALSE)</f>
        <v>#N/A</v>
      </c>
      <c r="P651" t="e">
        <f>VLOOKUP(D651,'MATRIZ 2026'!$G$2:$Q$667,31,FALSE)</f>
        <v>#N/A</v>
      </c>
      <c r="Q651" t="e">
        <f>VLOOKUP(M651,'MATRIZ 2026'!$G$2:$Q$667,3,FALSE)</f>
        <v>#N/A</v>
      </c>
      <c r="R651" t="e">
        <f>VLOOKUP(B651,'MATRIZ 2026'!$G$2:$Q$667,32,FALSE)</f>
        <v>#N/A</v>
      </c>
      <c r="S651" t="e">
        <f>VLOOKUP(O651,'MATRIZ 2026'!$G$2:$Q$667,3,FALSE)</f>
        <v>#N/A</v>
      </c>
      <c r="T651" t="e">
        <f>VLOOKUP(B651,'MATRIZ 2026'!$G$2:$Q$667,95,FALSE)</f>
        <v>#N/A</v>
      </c>
      <c r="U651">
        <f>VLOOKUP(B651,Hoja3!A650:B1312,2,FALSE)</f>
        <v>147133</v>
      </c>
      <c r="V651" t="e">
        <f>VLOOKUP(B651,'MATRIZ 2026'!$G$2:$Q$667,40,FALSE)</f>
        <v>#N/A</v>
      </c>
      <c r="W651" t="e">
        <f>VLOOKUP(S651,'MATRIZ 2026'!$G$2:$Q$667,3,FALSE)</f>
        <v>#N/A</v>
      </c>
      <c r="X651" t="e">
        <f>VLOOKUP(T651,'MATRIZ 2026'!$G$2:$Q$667,3,FALSE)</f>
        <v>#N/A</v>
      </c>
      <c r="Y651" t="e">
        <f>VLOOKUP(U651,'MATRIZ 2026'!$G$2:$Q$667,3,FALSE)</f>
        <v>#N/A</v>
      </c>
      <c r="Z651" t="e">
        <f>VLOOKUP(V651,'MATRIZ 2026'!$G$2:$Q$667,3,FALSE)</f>
        <v>#N/A</v>
      </c>
      <c r="AA651" t="e">
        <f>VLOOKUP(W651,'MATRIZ 2026'!$G$2:$Q$667,3,FALSE)</f>
        <v>#N/A</v>
      </c>
      <c r="AB651" t="e">
        <f>VLOOKUP(B651,'MATRIZ 2026'!$G$2:$Q$667,28,FALSE)</f>
        <v>#N/A</v>
      </c>
      <c r="AC651" t="e">
        <f>VLOOKUP(B651,'MATRIZ 2026'!$G$2:$Q$667,27,FALSE)</f>
        <v>#N/A</v>
      </c>
      <c r="AD651" t="e">
        <f>VLOOKUP(B651,'MATRIZ 2026'!$G$2:$Q$667,29,FALSE)</f>
        <v>#N/A</v>
      </c>
      <c r="AE651" t="e">
        <f>VLOOKUP(B651,'MATRIZ 2026'!$G$2:$Q$667,96,FALSE)</f>
        <v>#N/A</v>
      </c>
      <c r="AF651" t="e">
        <f>VLOOKUP(B651,'MATRIZ 2026'!$G$2:$Q$667,30,FALSE)</f>
        <v>#N/A</v>
      </c>
      <c r="AG651" t="str">
        <f>VLOOKUP(B651,'cuentas bancarias'!$A$2:$E$201,3,FALSE)</f>
        <v>BANCOLOMBIA</v>
      </c>
      <c r="AH651" t="str">
        <f>VLOOKUP(B651,'cuentas bancarias'!$A$2:$E$201,4,FALSE)</f>
        <v>AHORROS</v>
      </c>
      <c r="AI651">
        <f>VLOOKUP(B651,'cuentas bancarias'!$A$2:$E$201,5,FALSE)</f>
        <v>35456200000</v>
      </c>
      <c r="AJ651" t="e">
        <f>VLOOKUP(B651,'MATRIZ 2026'!$G$2:$Q$667,25,FALSE)</f>
        <v>#N/A</v>
      </c>
      <c r="AL651" t="e">
        <f>VLOOKUP(AH651,'MATRIZ 2026'!$G$2:$Q$667,3,FALSE)</f>
        <v>#N/A</v>
      </c>
      <c r="AM651" t="e">
        <f>VLOOKUP(AI651,'MATRIZ 2026'!$G$2:$Q$667,3,FALSE)</f>
        <v>#N/A</v>
      </c>
      <c r="AN651" t="e">
        <f>VLOOKUP(AJ651,'MATRIZ 2026'!$G$2:$Q$667,3,FALSE)</f>
        <v>#N/A</v>
      </c>
      <c r="AO651" t="e">
        <f>VLOOKUP(AK651,'MATRIZ 2026'!$G$2:$Q$667,3,FALSE)</f>
        <v>#N/A</v>
      </c>
      <c r="AP651" t="e">
        <f>VLOOKUP(AL651,'MATRIZ 2026'!$G$2:$Q$667,3,FALSE)</f>
        <v>#N/A</v>
      </c>
    </row>
    <row r="652" spans="2:42">
      <c r="B652" s="21" t="s">
        <v>7294</v>
      </c>
      <c r="C652" t="e">
        <v>#REF!</v>
      </c>
      <c r="D652" t="str">
        <f t="shared" si="15"/>
        <v>660-2026</v>
      </c>
      <c r="E652" t="e">
        <f>VLOOKUP(D652,'MATRIZ 2026'!$G$2:$Q$667,14,FALSE)</f>
        <v>#N/A</v>
      </c>
      <c r="F652" t="e">
        <f>VLOOKUP(B652,'MATRIZ 2026'!$G$2:$Q$667,3,FALSE)</f>
        <v>#N/A</v>
      </c>
      <c r="G652" t="e">
        <f>VLOOKUP(B652,'MATRIZ 2026'!$G$2:$Q$667,22,FALSE)</f>
        <v>#N/A</v>
      </c>
      <c r="I652" t="e">
        <f>VLOOKUP(B652,'MATRIZ 2026'!$G$2:$Q$667,84,FALSE)</f>
        <v>#N/A</v>
      </c>
      <c r="J652" t="e">
        <f>VLOOKUP(B652,'MATRIZ 2026'!$G$2:$Q$667,49,FALSE)</f>
        <v>#N/A</v>
      </c>
      <c r="K652" t="e">
        <f>VLOOKUP(B652,'MATRIZ 2026'!$G$2:$Q$667,50,FALSE)</f>
        <v>#N/A</v>
      </c>
      <c r="L652" s="48" t="e">
        <f>VLOOKUP(B652,'MATRIZ 2026'!$G$2:$Q$667,45,FALSE)</f>
        <v>#N/A</v>
      </c>
      <c r="M652" s="48" t="e">
        <f>VLOOKUP(B652,'MATRIZ 2026'!$G$2:$Q$667,46,FALSE)</f>
        <v>#N/A</v>
      </c>
      <c r="N652" t="e">
        <f>VLOOKUP(B652,'MATRIZ 2026'!$G$2:$Q$667,16,FALSE)</f>
        <v>#N/A</v>
      </c>
      <c r="O652" t="e">
        <f>VLOOKUP(B652,'MATRIZ 2026'!$G$2:$Q$667,93,FALSE)</f>
        <v>#N/A</v>
      </c>
      <c r="P652" t="e">
        <f>VLOOKUP(D652,'MATRIZ 2026'!$G$2:$Q$667,31,FALSE)</f>
        <v>#N/A</v>
      </c>
      <c r="Q652" t="e">
        <f>VLOOKUP(M652,'MATRIZ 2026'!$G$2:$Q$667,3,FALSE)</f>
        <v>#N/A</v>
      </c>
      <c r="R652" t="e">
        <f>VLOOKUP(B652,'MATRIZ 2026'!$G$2:$Q$667,32,FALSE)</f>
        <v>#N/A</v>
      </c>
      <c r="S652" t="e">
        <f>VLOOKUP(O652,'MATRIZ 2026'!$G$2:$Q$667,3,FALSE)</f>
        <v>#N/A</v>
      </c>
      <c r="T652" t="e">
        <f>VLOOKUP(B652,'MATRIZ 2026'!$G$2:$Q$667,95,FALSE)</f>
        <v>#N/A</v>
      </c>
      <c r="U652">
        <f>VLOOKUP(B652,Hoja3!A651:B1313,2,FALSE)</f>
        <v>145537</v>
      </c>
      <c r="V652" t="e">
        <f>VLOOKUP(B652,'MATRIZ 2026'!$G$2:$Q$667,40,FALSE)</f>
        <v>#N/A</v>
      </c>
      <c r="W652" t="e">
        <f>VLOOKUP(S652,'MATRIZ 2026'!$G$2:$Q$667,3,FALSE)</f>
        <v>#N/A</v>
      </c>
      <c r="X652" t="e">
        <f>VLOOKUP(T652,'MATRIZ 2026'!$G$2:$Q$667,3,FALSE)</f>
        <v>#N/A</v>
      </c>
      <c r="Y652" t="e">
        <f>VLOOKUP(U652,'MATRIZ 2026'!$G$2:$Q$667,3,FALSE)</f>
        <v>#N/A</v>
      </c>
      <c r="Z652" t="e">
        <f>VLOOKUP(V652,'MATRIZ 2026'!$G$2:$Q$667,3,FALSE)</f>
        <v>#N/A</v>
      </c>
      <c r="AA652" t="e">
        <f>VLOOKUP(W652,'MATRIZ 2026'!$G$2:$Q$667,3,FALSE)</f>
        <v>#N/A</v>
      </c>
      <c r="AB652" t="e">
        <f>VLOOKUP(B652,'MATRIZ 2026'!$G$2:$Q$667,28,FALSE)</f>
        <v>#N/A</v>
      </c>
      <c r="AC652" t="e">
        <f>VLOOKUP(B652,'MATRIZ 2026'!$G$2:$Q$667,27,FALSE)</f>
        <v>#N/A</v>
      </c>
      <c r="AD652" t="e">
        <f>VLOOKUP(B652,'MATRIZ 2026'!$G$2:$Q$667,29,FALSE)</f>
        <v>#N/A</v>
      </c>
      <c r="AE652" t="e">
        <f>VLOOKUP(B652,'MATRIZ 2026'!$G$2:$Q$667,96,FALSE)</f>
        <v>#N/A</v>
      </c>
      <c r="AF652" t="e">
        <f>VLOOKUP(B652,'MATRIZ 2026'!$G$2:$Q$667,30,FALSE)</f>
        <v>#N/A</v>
      </c>
      <c r="AG652" t="str">
        <f>VLOOKUP(B652,'cuentas bancarias'!$A$2:$E$201,3,FALSE)</f>
        <v>BANCOLOMBIA</v>
      </c>
      <c r="AH652" t="str">
        <f>VLOOKUP(B652,'cuentas bancarias'!$A$2:$E$201,4,FALSE)</f>
        <v>AHORROS</v>
      </c>
      <c r="AI652">
        <f>VLOOKUP(B652,'cuentas bancarias'!$A$2:$E$201,5,FALSE)</f>
        <v>10125195675</v>
      </c>
      <c r="AJ652" t="e">
        <f>VLOOKUP(B652,'MATRIZ 2026'!$G$2:$Q$667,25,FALSE)</f>
        <v>#N/A</v>
      </c>
      <c r="AL652" t="e">
        <f>VLOOKUP(AH652,'MATRIZ 2026'!$G$2:$Q$667,3,FALSE)</f>
        <v>#N/A</v>
      </c>
      <c r="AM652" t="e">
        <f>VLOOKUP(AI652,'MATRIZ 2026'!$G$2:$Q$667,3,FALSE)</f>
        <v>#N/A</v>
      </c>
      <c r="AN652" t="e">
        <f>VLOOKUP(AJ652,'MATRIZ 2026'!$G$2:$Q$667,3,FALSE)</f>
        <v>#N/A</v>
      </c>
      <c r="AO652" t="e">
        <f>VLOOKUP(AK652,'MATRIZ 2026'!$G$2:$Q$667,3,FALSE)</f>
        <v>#N/A</v>
      </c>
      <c r="AP652" t="e">
        <f>VLOOKUP(AL652,'MATRIZ 2026'!$G$2:$Q$667,3,FALSE)</f>
        <v>#N/A</v>
      </c>
    </row>
    <row r="653" spans="2:42">
      <c r="B653" s="19" t="s">
        <v>7310</v>
      </c>
      <c r="C653" t="e">
        <v>#REF!</v>
      </c>
      <c r="D653" t="str">
        <f t="shared" si="15"/>
        <v>661-2026</v>
      </c>
      <c r="E653" t="e">
        <f>VLOOKUP(D653,'MATRIZ 2026'!$G$2:$Q$667,14,FALSE)</f>
        <v>#N/A</v>
      </c>
      <c r="F653" t="e">
        <f>VLOOKUP(B653,'MATRIZ 2026'!$G$2:$Q$667,3,FALSE)</f>
        <v>#N/A</v>
      </c>
      <c r="G653" t="e">
        <f>VLOOKUP(B653,'MATRIZ 2026'!$G$2:$Q$667,22,FALSE)</f>
        <v>#N/A</v>
      </c>
      <c r="I653" t="e">
        <f>VLOOKUP(B653,'MATRIZ 2026'!$G$2:$Q$667,84,FALSE)</f>
        <v>#N/A</v>
      </c>
      <c r="J653" t="e">
        <f>VLOOKUP(B653,'MATRIZ 2026'!$G$2:$Q$667,49,FALSE)</f>
        <v>#N/A</v>
      </c>
      <c r="K653" t="e">
        <f>VLOOKUP(B653,'MATRIZ 2026'!$G$2:$Q$667,50,FALSE)</f>
        <v>#N/A</v>
      </c>
      <c r="L653" s="48" t="e">
        <f>VLOOKUP(B653,'MATRIZ 2026'!$G$2:$Q$667,45,FALSE)</f>
        <v>#N/A</v>
      </c>
      <c r="M653" s="48" t="e">
        <f>VLOOKUP(B653,'MATRIZ 2026'!$G$2:$Q$667,46,FALSE)</f>
        <v>#N/A</v>
      </c>
      <c r="N653" t="e">
        <f>VLOOKUP(B653,'MATRIZ 2026'!$G$2:$Q$667,16,FALSE)</f>
        <v>#N/A</v>
      </c>
      <c r="O653" t="e">
        <f>VLOOKUP(B653,'MATRIZ 2026'!$G$2:$Q$667,93,FALSE)</f>
        <v>#N/A</v>
      </c>
      <c r="P653" t="e">
        <f>VLOOKUP(D653,'MATRIZ 2026'!$G$2:$Q$667,31,FALSE)</f>
        <v>#N/A</v>
      </c>
      <c r="Q653" t="e">
        <f>VLOOKUP(M653,'MATRIZ 2026'!$G$2:$Q$667,3,FALSE)</f>
        <v>#N/A</v>
      </c>
      <c r="R653" t="e">
        <f>VLOOKUP(B653,'MATRIZ 2026'!$G$2:$Q$667,32,FALSE)</f>
        <v>#N/A</v>
      </c>
      <c r="S653" t="e">
        <f>VLOOKUP(O653,'MATRIZ 2026'!$G$2:$Q$667,3,FALSE)</f>
        <v>#N/A</v>
      </c>
      <c r="T653" t="e">
        <f>VLOOKUP(B653,'MATRIZ 2026'!$G$2:$Q$667,95,FALSE)</f>
        <v>#N/A</v>
      </c>
      <c r="U653">
        <f>VLOOKUP(B653,Hoja3!A652:B1314,2,FALSE)</f>
        <v>153403</v>
      </c>
      <c r="V653" t="e">
        <f>VLOOKUP(B653,'MATRIZ 2026'!$G$2:$Q$667,40,FALSE)</f>
        <v>#N/A</v>
      </c>
      <c r="W653" t="e">
        <f>VLOOKUP(S653,'MATRIZ 2026'!$G$2:$Q$667,3,FALSE)</f>
        <v>#N/A</v>
      </c>
      <c r="X653" t="e">
        <f>VLOOKUP(T653,'MATRIZ 2026'!$G$2:$Q$667,3,FALSE)</f>
        <v>#N/A</v>
      </c>
      <c r="Y653" t="e">
        <f>VLOOKUP(U653,'MATRIZ 2026'!$G$2:$Q$667,3,FALSE)</f>
        <v>#N/A</v>
      </c>
      <c r="Z653" t="e">
        <f>VLOOKUP(V653,'MATRIZ 2026'!$G$2:$Q$667,3,FALSE)</f>
        <v>#N/A</v>
      </c>
      <c r="AA653" t="e">
        <f>VLOOKUP(W653,'MATRIZ 2026'!$G$2:$Q$667,3,FALSE)</f>
        <v>#N/A</v>
      </c>
      <c r="AB653" t="e">
        <f>VLOOKUP(B653,'MATRIZ 2026'!$G$2:$Q$667,28,FALSE)</f>
        <v>#N/A</v>
      </c>
      <c r="AC653" t="e">
        <f>VLOOKUP(B653,'MATRIZ 2026'!$G$2:$Q$667,27,FALSE)</f>
        <v>#N/A</v>
      </c>
      <c r="AD653" t="e">
        <f>VLOOKUP(B653,'MATRIZ 2026'!$G$2:$Q$667,29,FALSE)</f>
        <v>#N/A</v>
      </c>
      <c r="AE653" t="e">
        <f>VLOOKUP(B653,'MATRIZ 2026'!$G$2:$Q$667,96,FALSE)</f>
        <v>#N/A</v>
      </c>
      <c r="AF653" t="e">
        <f>VLOOKUP(B653,'MATRIZ 2026'!$G$2:$Q$667,30,FALSE)</f>
        <v>#N/A</v>
      </c>
      <c r="AG653" t="str">
        <f>VLOOKUP(B653,'cuentas bancarias'!$A$2:$E$201,3,FALSE)</f>
        <v>DAVIVIENDA</v>
      </c>
      <c r="AH653" t="str">
        <f>VLOOKUP(B653,'cuentas bancarias'!$A$2:$E$201,4,FALSE)</f>
        <v>AHORROS</v>
      </c>
      <c r="AI653">
        <f>VLOOKUP(B653,'cuentas bancarias'!$A$2:$E$201,5,FALSE)</f>
        <v>570356270012954</v>
      </c>
      <c r="AJ653" t="e">
        <f>VLOOKUP(B653,'MATRIZ 2026'!$G$2:$Q$667,25,FALSE)</f>
        <v>#N/A</v>
      </c>
      <c r="AL653" t="e">
        <f>VLOOKUP(AH653,'MATRIZ 2026'!$G$2:$Q$667,3,FALSE)</f>
        <v>#N/A</v>
      </c>
      <c r="AM653" t="e">
        <f>VLOOKUP(AI653,'MATRIZ 2026'!$G$2:$Q$667,3,FALSE)</f>
        <v>#N/A</v>
      </c>
      <c r="AN653" t="e">
        <f>VLOOKUP(AJ653,'MATRIZ 2026'!$G$2:$Q$667,3,FALSE)</f>
        <v>#N/A</v>
      </c>
      <c r="AO653" t="e">
        <f>VLOOKUP(AK653,'MATRIZ 2026'!$G$2:$Q$667,3,FALSE)</f>
        <v>#N/A</v>
      </c>
      <c r="AP653" t="e">
        <f>VLOOKUP(AL653,'MATRIZ 2026'!$G$2:$Q$667,3,FALSE)</f>
        <v>#N/A</v>
      </c>
    </row>
    <row r="654" spans="2:42">
      <c r="B654" s="21" t="s">
        <v>7323</v>
      </c>
      <c r="C654" t="e">
        <v>#REF!</v>
      </c>
      <c r="D654" t="str">
        <f t="shared" si="15"/>
        <v>662-2026</v>
      </c>
      <c r="E654" t="e">
        <f>VLOOKUP(D654,'MATRIZ 2026'!$G$2:$Q$667,14,FALSE)</f>
        <v>#N/A</v>
      </c>
      <c r="F654" t="e">
        <f>VLOOKUP(B654,'MATRIZ 2026'!$G$2:$Q$667,3,FALSE)</f>
        <v>#N/A</v>
      </c>
      <c r="G654" t="e">
        <f>VLOOKUP(B654,'MATRIZ 2026'!$G$2:$Q$667,22,FALSE)</f>
        <v>#N/A</v>
      </c>
      <c r="I654" t="e">
        <f>VLOOKUP(B654,'MATRIZ 2026'!$G$2:$Q$667,84,FALSE)</f>
        <v>#N/A</v>
      </c>
      <c r="J654" t="e">
        <f>VLOOKUP(B654,'MATRIZ 2026'!$G$2:$Q$667,49,FALSE)</f>
        <v>#N/A</v>
      </c>
      <c r="K654" t="e">
        <f>VLOOKUP(B654,'MATRIZ 2026'!$G$2:$Q$667,50,FALSE)</f>
        <v>#N/A</v>
      </c>
      <c r="L654" s="48" t="e">
        <f>VLOOKUP(B654,'MATRIZ 2026'!$G$2:$Q$667,45,FALSE)</f>
        <v>#N/A</v>
      </c>
      <c r="M654" s="48" t="e">
        <f>VLOOKUP(B654,'MATRIZ 2026'!$G$2:$Q$667,46,FALSE)</f>
        <v>#N/A</v>
      </c>
      <c r="N654" t="e">
        <f>VLOOKUP(B654,'MATRIZ 2026'!$G$2:$Q$667,16,FALSE)</f>
        <v>#N/A</v>
      </c>
      <c r="O654" t="e">
        <f>VLOOKUP(B654,'MATRIZ 2026'!$G$2:$Q$667,93,FALSE)</f>
        <v>#N/A</v>
      </c>
      <c r="P654" t="e">
        <f>VLOOKUP(D654,'MATRIZ 2026'!$G$2:$Q$667,31,FALSE)</f>
        <v>#N/A</v>
      </c>
      <c r="Q654" t="e">
        <f>VLOOKUP(M654,'MATRIZ 2026'!$G$2:$Q$667,3,FALSE)</f>
        <v>#N/A</v>
      </c>
      <c r="R654" t="e">
        <f>VLOOKUP(B654,'MATRIZ 2026'!$G$2:$Q$667,32,FALSE)</f>
        <v>#N/A</v>
      </c>
      <c r="S654" t="e">
        <f>VLOOKUP(O654,'MATRIZ 2026'!$G$2:$Q$667,3,FALSE)</f>
        <v>#N/A</v>
      </c>
      <c r="T654" t="e">
        <f>VLOOKUP(B654,'MATRIZ 2026'!$G$2:$Q$667,95,FALSE)</f>
        <v>#N/A</v>
      </c>
      <c r="U654">
        <f>VLOOKUP(B654,Hoja3!A653:B1315,2,FALSE)</f>
        <v>145029</v>
      </c>
      <c r="V654" t="e">
        <f>VLOOKUP(B654,'MATRIZ 2026'!$G$2:$Q$667,40,FALSE)</f>
        <v>#N/A</v>
      </c>
      <c r="W654" t="e">
        <f>VLOOKUP(S654,'MATRIZ 2026'!$G$2:$Q$667,3,FALSE)</f>
        <v>#N/A</v>
      </c>
      <c r="X654" t="e">
        <f>VLOOKUP(T654,'MATRIZ 2026'!$G$2:$Q$667,3,FALSE)</f>
        <v>#N/A</v>
      </c>
      <c r="Y654" t="e">
        <f>VLOOKUP(U654,'MATRIZ 2026'!$G$2:$Q$667,3,FALSE)</f>
        <v>#N/A</v>
      </c>
      <c r="Z654" t="e">
        <f>VLOOKUP(V654,'MATRIZ 2026'!$G$2:$Q$667,3,FALSE)</f>
        <v>#N/A</v>
      </c>
      <c r="AA654" t="e">
        <f>VLOOKUP(W654,'MATRIZ 2026'!$G$2:$Q$667,3,FALSE)</f>
        <v>#N/A</v>
      </c>
      <c r="AB654" t="e">
        <f>VLOOKUP(B654,'MATRIZ 2026'!$G$2:$Q$667,28,FALSE)</f>
        <v>#N/A</v>
      </c>
      <c r="AC654" t="e">
        <f>VLOOKUP(B654,'MATRIZ 2026'!$G$2:$Q$667,27,FALSE)</f>
        <v>#N/A</v>
      </c>
      <c r="AD654" t="e">
        <f>VLOOKUP(B654,'MATRIZ 2026'!$G$2:$Q$667,29,FALSE)</f>
        <v>#N/A</v>
      </c>
      <c r="AE654" t="e">
        <f>VLOOKUP(B654,'MATRIZ 2026'!$G$2:$Q$667,96,FALSE)</f>
        <v>#N/A</v>
      </c>
      <c r="AF654" t="e">
        <f>VLOOKUP(B654,'MATRIZ 2026'!$G$2:$Q$667,30,FALSE)</f>
        <v>#N/A</v>
      </c>
      <c r="AG654" t="str">
        <f>VLOOKUP(B654,'cuentas bancarias'!$A$2:$E$201,3,FALSE)</f>
        <v>DAVIVIENDA</v>
      </c>
      <c r="AH654" t="str">
        <f>VLOOKUP(B654,'cuentas bancarias'!$A$2:$E$201,4,FALSE)</f>
        <v>AHORROS</v>
      </c>
      <c r="AI654">
        <f>VLOOKUP(B654,'cuentas bancarias'!$A$2:$E$201,5,FALSE)</f>
        <v>550488426695422</v>
      </c>
      <c r="AJ654" t="e">
        <f>VLOOKUP(B654,'MATRIZ 2026'!$G$2:$Q$667,25,FALSE)</f>
        <v>#N/A</v>
      </c>
      <c r="AL654" t="e">
        <f>VLOOKUP(AH654,'MATRIZ 2026'!$G$2:$Q$667,3,FALSE)</f>
        <v>#N/A</v>
      </c>
      <c r="AM654" t="e">
        <f>VLOOKUP(AI654,'MATRIZ 2026'!$G$2:$Q$667,3,FALSE)</f>
        <v>#N/A</v>
      </c>
      <c r="AN654" t="e">
        <f>VLOOKUP(AJ654,'MATRIZ 2026'!$G$2:$Q$667,3,FALSE)</f>
        <v>#N/A</v>
      </c>
      <c r="AO654" t="e">
        <f>VLOOKUP(AK654,'MATRIZ 2026'!$G$2:$Q$667,3,FALSE)</f>
        <v>#N/A</v>
      </c>
      <c r="AP654" t="e">
        <f>VLOOKUP(AL654,'MATRIZ 2026'!$G$2:$Q$667,3,FALSE)</f>
        <v>#N/A</v>
      </c>
    </row>
    <row r="655" spans="2:42">
      <c r="B655" s="19" t="s">
        <v>7335</v>
      </c>
      <c r="C655" t="e">
        <v>#REF!</v>
      </c>
      <c r="D655" t="str">
        <f t="shared" si="15"/>
        <v>663-2026</v>
      </c>
      <c r="E655" t="e">
        <f>VLOOKUP(D655,'MATRIZ 2026'!$G$2:$Q$667,14,FALSE)</f>
        <v>#N/A</v>
      </c>
      <c r="F655" t="e">
        <f>VLOOKUP(B655,'MATRIZ 2026'!$G$2:$Q$667,3,FALSE)</f>
        <v>#N/A</v>
      </c>
      <c r="G655" t="e">
        <f>VLOOKUP(B655,'MATRIZ 2026'!$G$2:$Q$667,22,FALSE)</f>
        <v>#N/A</v>
      </c>
      <c r="I655" t="e">
        <f>VLOOKUP(B655,'MATRIZ 2026'!$G$2:$Q$667,84,FALSE)</f>
        <v>#N/A</v>
      </c>
      <c r="J655" t="e">
        <f>VLOOKUP(B655,'MATRIZ 2026'!$G$2:$Q$667,49,FALSE)</f>
        <v>#N/A</v>
      </c>
      <c r="K655" t="e">
        <f>VLOOKUP(B655,'MATRIZ 2026'!$G$2:$Q$667,50,FALSE)</f>
        <v>#N/A</v>
      </c>
      <c r="L655" s="48" t="e">
        <f>VLOOKUP(B655,'MATRIZ 2026'!$G$2:$Q$667,45,FALSE)</f>
        <v>#N/A</v>
      </c>
      <c r="M655" s="48" t="e">
        <f>VLOOKUP(B655,'MATRIZ 2026'!$G$2:$Q$667,46,FALSE)</f>
        <v>#N/A</v>
      </c>
      <c r="N655" t="e">
        <f>VLOOKUP(B655,'MATRIZ 2026'!$G$2:$Q$667,16,FALSE)</f>
        <v>#N/A</v>
      </c>
      <c r="O655" t="e">
        <f>VLOOKUP(B655,'MATRIZ 2026'!$G$2:$Q$667,93,FALSE)</f>
        <v>#N/A</v>
      </c>
      <c r="P655" t="e">
        <f>VLOOKUP(D655,'MATRIZ 2026'!$G$2:$Q$667,31,FALSE)</f>
        <v>#N/A</v>
      </c>
      <c r="Q655" t="e">
        <f>VLOOKUP(M655,'MATRIZ 2026'!$G$2:$Q$667,3,FALSE)</f>
        <v>#N/A</v>
      </c>
      <c r="R655" t="e">
        <f>VLOOKUP(B655,'MATRIZ 2026'!$G$2:$Q$667,32,FALSE)</f>
        <v>#N/A</v>
      </c>
      <c r="S655" t="e">
        <f>VLOOKUP(O655,'MATRIZ 2026'!$G$2:$Q$667,3,FALSE)</f>
        <v>#N/A</v>
      </c>
      <c r="T655" t="e">
        <f>VLOOKUP(B655,'MATRIZ 2026'!$G$2:$Q$667,95,FALSE)</f>
        <v>#N/A</v>
      </c>
      <c r="U655">
        <f>VLOOKUP(B655,Hoja3!A654:B1316,2,FALSE)</f>
        <v>147081</v>
      </c>
      <c r="V655" t="e">
        <f>VLOOKUP(B655,'MATRIZ 2026'!$G$2:$Q$667,40,FALSE)</f>
        <v>#N/A</v>
      </c>
      <c r="W655" t="e">
        <f>VLOOKUP(S655,'MATRIZ 2026'!$G$2:$Q$667,3,FALSE)</f>
        <v>#N/A</v>
      </c>
      <c r="X655" t="e">
        <f>VLOOKUP(T655,'MATRIZ 2026'!$G$2:$Q$667,3,FALSE)</f>
        <v>#N/A</v>
      </c>
      <c r="Y655" t="e">
        <f>VLOOKUP(U655,'MATRIZ 2026'!$G$2:$Q$667,3,FALSE)</f>
        <v>#N/A</v>
      </c>
      <c r="Z655" t="e">
        <f>VLOOKUP(V655,'MATRIZ 2026'!$G$2:$Q$667,3,FALSE)</f>
        <v>#N/A</v>
      </c>
      <c r="AA655" t="e">
        <f>VLOOKUP(W655,'MATRIZ 2026'!$G$2:$Q$667,3,FALSE)</f>
        <v>#N/A</v>
      </c>
      <c r="AB655" t="e">
        <f>VLOOKUP(B655,'MATRIZ 2026'!$G$2:$Q$667,28,FALSE)</f>
        <v>#N/A</v>
      </c>
      <c r="AC655" t="e">
        <f>VLOOKUP(B655,'MATRIZ 2026'!$G$2:$Q$667,27,FALSE)</f>
        <v>#N/A</v>
      </c>
      <c r="AD655" t="e">
        <f>VLOOKUP(B655,'MATRIZ 2026'!$G$2:$Q$667,29,FALSE)</f>
        <v>#N/A</v>
      </c>
      <c r="AE655" t="e">
        <f>VLOOKUP(B655,'MATRIZ 2026'!$G$2:$Q$667,96,FALSE)</f>
        <v>#N/A</v>
      </c>
      <c r="AF655" t="e">
        <f>VLOOKUP(B655,'MATRIZ 2026'!$G$2:$Q$667,30,FALSE)</f>
        <v>#N/A</v>
      </c>
      <c r="AG655" t="str">
        <f>VLOOKUP(B655,'cuentas bancarias'!$A$2:$E$201,3,FALSE)</f>
        <v>POPULAR</v>
      </c>
      <c r="AH655" t="str">
        <f>VLOOKUP(B655,'cuentas bancarias'!$A$2:$E$201,4,FALSE)</f>
        <v>AHORROS</v>
      </c>
      <c r="AI655">
        <f>VLOOKUP(B655,'cuentas bancarias'!$A$2:$E$201,5,FALSE)</f>
        <v>230042107755</v>
      </c>
      <c r="AJ655" t="e">
        <f>VLOOKUP(B655,'MATRIZ 2026'!$G$2:$Q$667,25,FALSE)</f>
        <v>#N/A</v>
      </c>
      <c r="AL655" t="e">
        <f>VLOOKUP(AH655,'MATRIZ 2026'!$G$2:$Q$667,3,FALSE)</f>
        <v>#N/A</v>
      </c>
      <c r="AM655" t="e">
        <f>VLOOKUP(AI655,'MATRIZ 2026'!$G$2:$Q$667,3,FALSE)</f>
        <v>#N/A</v>
      </c>
      <c r="AN655" t="e">
        <f>VLOOKUP(AJ655,'MATRIZ 2026'!$G$2:$Q$667,3,FALSE)</f>
        <v>#N/A</v>
      </c>
      <c r="AO655" t="e">
        <f>VLOOKUP(AK655,'MATRIZ 2026'!$G$2:$Q$667,3,FALSE)</f>
        <v>#N/A</v>
      </c>
      <c r="AP655" t="e">
        <f>VLOOKUP(AL655,'MATRIZ 2026'!$G$2:$Q$667,3,FALSE)</f>
        <v>#N/A</v>
      </c>
    </row>
    <row r="656" spans="2:42">
      <c r="B656" s="21" t="s">
        <v>7348</v>
      </c>
      <c r="C656" t="e">
        <v>#REF!</v>
      </c>
      <c r="D656" t="str">
        <f t="shared" si="15"/>
        <v>664-2026</v>
      </c>
      <c r="E656" t="e">
        <f>VLOOKUP(D656,'MATRIZ 2026'!$G$2:$Q$667,14,FALSE)</f>
        <v>#N/A</v>
      </c>
      <c r="F656" t="e">
        <f>VLOOKUP(B656,'MATRIZ 2026'!$G$2:$Q$667,3,FALSE)</f>
        <v>#N/A</v>
      </c>
      <c r="G656" t="e">
        <f>VLOOKUP(B656,'MATRIZ 2026'!$G$2:$Q$667,22,FALSE)</f>
        <v>#N/A</v>
      </c>
      <c r="I656" t="e">
        <f>VLOOKUP(B656,'MATRIZ 2026'!$G$2:$Q$667,84,FALSE)</f>
        <v>#N/A</v>
      </c>
      <c r="J656" t="e">
        <f>VLOOKUP(B656,'MATRIZ 2026'!$G$2:$Q$667,49,FALSE)</f>
        <v>#N/A</v>
      </c>
      <c r="K656" t="e">
        <f>VLOOKUP(B656,'MATRIZ 2026'!$G$2:$Q$667,50,FALSE)</f>
        <v>#N/A</v>
      </c>
      <c r="L656" s="48" t="e">
        <f>VLOOKUP(B656,'MATRIZ 2026'!$G$2:$Q$667,45,FALSE)</f>
        <v>#N/A</v>
      </c>
      <c r="M656" s="48" t="e">
        <f>VLOOKUP(B656,'MATRIZ 2026'!$G$2:$Q$667,46,FALSE)</f>
        <v>#N/A</v>
      </c>
      <c r="N656" t="e">
        <f>VLOOKUP(B656,'MATRIZ 2026'!$G$2:$Q$667,16,FALSE)</f>
        <v>#N/A</v>
      </c>
      <c r="O656" t="e">
        <f>VLOOKUP(B656,'MATRIZ 2026'!$G$2:$Q$667,93,FALSE)</f>
        <v>#N/A</v>
      </c>
      <c r="P656" t="e">
        <f>VLOOKUP(D656,'MATRIZ 2026'!$G$2:$Q$667,31,FALSE)</f>
        <v>#N/A</v>
      </c>
      <c r="Q656" t="e">
        <f>VLOOKUP(M656,'MATRIZ 2026'!$G$2:$Q$667,3,FALSE)</f>
        <v>#N/A</v>
      </c>
      <c r="R656" t="e">
        <f>VLOOKUP(B656,'MATRIZ 2026'!$G$2:$Q$667,32,FALSE)</f>
        <v>#N/A</v>
      </c>
      <c r="S656" t="e">
        <f>VLOOKUP(O656,'MATRIZ 2026'!$G$2:$Q$667,3,FALSE)</f>
        <v>#N/A</v>
      </c>
      <c r="T656" t="e">
        <f>VLOOKUP(B656,'MATRIZ 2026'!$G$2:$Q$667,95,FALSE)</f>
        <v>#N/A</v>
      </c>
      <c r="U656">
        <f>VLOOKUP(B656,Hoja3!A655:B1317,2,FALSE)</f>
        <v>145538</v>
      </c>
      <c r="V656" t="e">
        <f>VLOOKUP(B656,'MATRIZ 2026'!$G$2:$Q$667,40,FALSE)</f>
        <v>#N/A</v>
      </c>
      <c r="W656" t="e">
        <f>VLOOKUP(S656,'MATRIZ 2026'!$G$2:$Q$667,3,FALSE)</f>
        <v>#N/A</v>
      </c>
      <c r="X656" t="e">
        <f>VLOOKUP(T656,'MATRIZ 2026'!$G$2:$Q$667,3,FALSE)</f>
        <v>#N/A</v>
      </c>
      <c r="Y656" t="e">
        <f>VLOOKUP(U656,'MATRIZ 2026'!$G$2:$Q$667,3,FALSE)</f>
        <v>#N/A</v>
      </c>
      <c r="Z656" t="e">
        <f>VLOOKUP(V656,'MATRIZ 2026'!$G$2:$Q$667,3,FALSE)</f>
        <v>#N/A</v>
      </c>
      <c r="AA656" t="e">
        <f>VLOOKUP(W656,'MATRIZ 2026'!$G$2:$Q$667,3,FALSE)</f>
        <v>#N/A</v>
      </c>
      <c r="AB656" t="e">
        <f>VLOOKUP(B656,'MATRIZ 2026'!$G$2:$Q$667,28,FALSE)</f>
        <v>#N/A</v>
      </c>
      <c r="AC656" t="e">
        <f>VLOOKUP(B656,'MATRIZ 2026'!$G$2:$Q$667,27,FALSE)</f>
        <v>#N/A</v>
      </c>
      <c r="AD656" t="e">
        <f>VLOOKUP(B656,'MATRIZ 2026'!$G$2:$Q$667,29,FALSE)</f>
        <v>#N/A</v>
      </c>
      <c r="AE656" t="e">
        <f>VLOOKUP(B656,'MATRIZ 2026'!$G$2:$Q$667,96,FALSE)</f>
        <v>#N/A</v>
      </c>
      <c r="AF656" t="e">
        <f>VLOOKUP(B656,'MATRIZ 2026'!$G$2:$Q$667,30,FALSE)</f>
        <v>#N/A</v>
      </c>
      <c r="AG656" t="str">
        <f>VLOOKUP(B656,'cuentas bancarias'!$A$2:$E$201,3,FALSE)</f>
        <v>CAJA SOCIAL</v>
      </c>
      <c r="AH656" t="str">
        <f>VLOOKUP(B656,'cuentas bancarias'!$A$2:$E$201,4,FALSE)</f>
        <v>AHORROS</v>
      </c>
      <c r="AI656">
        <f>VLOOKUP(B656,'cuentas bancarias'!$A$2:$E$201,5,FALSE)</f>
        <v>24108404850</v>
      </c>
      <c r="AJ656" t="e">
        <f>VLOOKUP(B656,'MATRIZ 2026'!$G$2:$Q$667,25,FALSE)</f>
        <v>#N/A</v>
      </c>
      <c r="AL656" t="e">
        <f>VLOOKUP(AH656,'MATRIZ 2026'!$G$2:$Q$667,3,FALSE)</f>
        <v>#N/A</v>
      </c>
      <c r="AM656" t="e">
        <f>VLOOKUP(AI656,'MATRIZ 2026'!$G$2:$Q$667,3,FALSE)</f>
        <v>#N/A</v>
      </c>
      <c r="AN656" t="e">
        <f>VLOOKUP(AJ656,'MATRIZ 2026'!$G$2:$Q$667,3,FALSE)</f>
        <v>#N/A</v>
      </c>
      <c r="AO656" t="e">
        <f>VLOOKUP(AK656,'MATRIZ 2026'!$G$2:$Q$667,3,FALSE)</f>
        <v>#N/A</v>
      </c>
      <c r="AP656" t="e">
        <f>VLOOKUP(AL656,'MATRIZ 2026'!$G$2:$Q$667,3,FALSE)</f>
        <v>#N/A</v>
      </c>
    </row>
    <row r="657" spans="2:42">
      <c r="B657" s="19" t="s">
        <v>7361</v>
      </c>
      <c r="C657" t="e">
        <v>#REF!</v>
      </c>
      <c r="D657" t="str">
        <f t="shared" si="15"/>
        <v>665-2026</v>
      </c>
      <c r="E657" t="e">
        <f>VLOOKUP(D657,'MATRIZ 2026'!$G$2:$Q$667,14,FALSE)</f>
        <v>#N/A</v>
      </c>
      <c r="F657" t="e">
        <f>VLOOKUP(B657,'MATRIZ 2026'!$G$2:$Q$667,3,FALSE)</f>
        <v>#N/A</v>
      </c>
      <c r="G657" t="e">
        <f>VLOOKUP(B657,'MATRIZ 2026'!$G$2:$Q$667,22,FALSE)</f>
        <v>#N/A</v>
      </c>
      <c r="I657" t="e">
        <f>VLOOKUP(B657,'MATRIZ 2026'!$G$2:$Q$667,84,FALSE)</f>
        <v>#N/A</v>
      </c>
      <c r="J657" t="e">
        <f>VLOOKUP(B657,'MATRIZ 2026'!$G$2:$Q$667,49,FALSE)</f>
        <v>#N/A</v>
      </c>
      <c r="K657" t="e">
        <f>VLOOKUP(B657,'MATRIZ 2026'!$G$2:$Q$667,50,FALSE)</f>
        <v>#N/A</v>
      </c>
      <c r="L657" s="48" t="e">
        <f>VLOOKUP(B657,'MATRIZ 2026'!$G$2:$Q$667,45,FALSE)</f>
        <v>#N/A</v>
      </c>
      <c r="M657" s="48" t="e">
        <f>VLOOKUP(B657,'MATRIZ 2026'!$G$2:$Q$667,46,FALSE)</f>
        <v>#N/A</v>
      </c>
      <c r="N657" t="e">
        <f>VLOOKUP(B657,'MATRIZ 2026'!$G$2:$Q$667,16,FALSE)</f>
        <v>#N/A</v>
      </c>
      <c r="O657" t="e">
        <f>VLOOKUP(B657,'MATRIZ 2026'!$G$2:$Q$667,93,FALSE)</f>
        <v>#N/A</v>
      </c>
      <c r="P657" t="e">
        <f>VLOOKUP(D657,'MATRIZ 2026'!$G$2:$Q$667,31,FALSE)</f>
        <v>#N/A</v>
      </c>
      <c r="Q657" t="e">
        <f>VLOOKUP(M657,'MATRIZ 2026'!$G$2:$Q$667,3,FALSE)</f>
        <v>#N/A</v>
      </c>
      <c r="R657" t="e">
        <f>VLOOKUP(B657,'MATRIZ 2026'!$G$2:$Q$667,32,FALSE)</f>
        <v>#N/A</v>
      </c>
      <c r="S657" t="e">
        <f>VLOOKUP(O657,'MATRIZ 2026'!$G$2:$Q$667,3,FALSE)</f>
        <v>#N/A</v>
      </c>
      <c r="T657" t="e">
        <f>VLOOKUP(B657,'MATRIZ 2026'!$G$2:$Q$667,95,FALSE)</f>
        <v>#N/A</v>
      </c>
      <c r="U657">
        <f>VLOOKUP(B657,Hoja3!A656:B1318,2,FALSE)</f>
        <v>153334</v>
      </c>
      <c r="V657" t="e">
        <f>VLOOKUP(B657,'MATRIZ 2026'!$G$2:$Q$667,40,FALSE)</f>
        <v>#N/A</v>
      </c>
      <c r="W657" t="e">
        <f>VLOOKUP(S657,'MATRIZ 2026'!$G$2:$Q$667,3,FALSE)</f>
        <v>#N/A</v>
      </c>
      <c r="X657" t="e">
        <f>VLOOKUP(T657,'MATRIZ 2026'!$G$2:$Q$667,3,FALSE)</f>
        <v>#N/A</v>
      </c>
      <c r="Y657" t="e">
        <f>VLOOKUP(U657,'MATRIZ 2026'!$G$2:$Q$667,3,FALSE)</f>
        <v>#N/A</v>
      </c>
      <c r="Z657" t="e">
        <f>VLOOKUP(V657,'MATRIZ 2026'!$G$2:$Q$667,3,FALSE)</f>
        <v>#N/A</v>
      </c>
      <c r="AA657" t="e">
        <f>VLOOKUP(W657,'MATRIZ 2026'!$G$2:$Q$667,3,FALSE)</f>
        <v>#N/A</v>
      </c>
      <c r="AB657" t="e">
        <f>VLOOKUP(B657,'MATRIZ 2026'!$G$2:$Q$667,28,FALSE)</f>
        <v>#N/A</v>
      </c>
      <c r="AC657" t="e">
        <f>VLOOKUP(B657,'MATRIZ 2026'!$G$2:$Q$667,27,FALSE)</f>
        <v>#N/A</v>
      </c>
      <c r="AD657" t="e">
        <f>VLOOKUP(B657,'MATRIZ 2026'!$G$2:$Q$667,29,FALSE)</f>
        <v>#N/A</v>
      </c>
      <c r="AE657" t="e">
        <f>VLOOKUP(B657,'MATRIZ 2026'!$G$2:$Q$667,96,FALSE)</f>
        <v>#N/A</v>
      </c>
      <c r="AF657" t="e">
        <f>VLOOKUP(B657,'MATRIZ 2026'!$G$2:$Q$667,30,FALSE)</f>
        <v>#N/A</v>
      </c>
      <c r="AG657" t="str">
        <f>VLOOKUP(B657,'cuentas bancarias'!$A$2:$E$201,3,FALSE)</f>
        <v>BANCOLOMBIA</v>
      </c>
      <c r="AH657" t="str">
        <f>VLOOKUP(B657,'cuentas bancarias'!$A$2:$E$201,4,FALSE)</f>
        <v>AHORROS</v>
      </c>
      <c r="AI657">
        <f>VLOOKUP(B657,'cuentas bancarias'!$A$2:$E$201,5,FALSE)</f>
        <v>9412672663</v>
      </c>
      <c r="AJ657" t="e">
        <f>VLOOKUP(B657,'MATRIZ 2026'!$G$2:$Q$667,25,FALSE)</f>
        <v>#N/A</v>
      </c>
      <c r="AL657" t="e">
        <f>VLOOKUP(AH657,'MATRIZ 2026'!$G$2:$Q$667,3,FALSE)</f>
        <v>#N/A</v>
      </c>
      <c r="AM657" t="e">
        <f>VLOOKUP(AI657,'MATRIZ 2026'!$G$2:$Q$667,3,FALSE)</f>
        <v>#N/A</v>
      </c>
      <c r="AN657" t="e">
        <f>VLOOKUP(AJ657,'MATRIZ 2026'!$G$2:$Q$667,3,FALSE)</f>
        <v>#N/A</v>
      </c>
      <c r="AO657" t="e">
        <f>VLOOKUP(AK657,'MATRIZ 2026'!$G$2:$Q$667,3,FALSE)</f>
        <v>#N/A</v>
      </c>
      <c r="AP657" t="e">
        <f>VLOOKUP(AL657,'MATRIZ 2026'!$G$2:$Q$667,3,FALSE)</f>
        <v>#N/A</v>
      </c>
    </row>
    <row r="658" spans="2:42">
      <c r="B658" s="21" t="s">
        <v>7373</v>
      </c>
      <c r="C658" t="e">
        <v>#REF!</v>
      </c>
      <c r="D658" t="str">
        <f t="shared" si="15"/>
        <v>666-2026</v>
      </c>
      <c r="E658" t="e">
        <f>VLOOKUP(D658,'MATRIZ 2026'!$G$2:$Q$667,14,FALSE)</f>
        <v>#N/A</v>
      </c>
      <c r="F658" t="e">
        <f>VLOOKUP(B658,'MATRIZ 2026'!$G$2:$Q$667,3,FALSE)</f>
        <v>#N/A</v>
      </c>
      <c r="G658" t="e">
        <f>VLOOKUP(B658,'MATRIZ 2026'!$G$2:$Q$667,22,FALSE)</f>
        <v>#N/A</v>
      </c>
      <c r="I658" t="e">
        <f>VLOOKUP(B658,'MATRIZ 2026'!$G$2:$Q$667,84,FALSE)</f>
        <v>#N/A</v>
      </c>
      <c r="J658" t="e">
        <f>VLOOKUP(B658,'MATRIZ 2026'!$G$2:$Q$667,49,FALSE)</f>
        <v>#N/A</v>
      </c>
      <c r="K658" t="e">
        <f>VLOOKUP(B658,'MATRIZ 2026'!$G$2:$Q$667,50,FALSE)</f>
        <v>#N/A</v>
      </c>
      <c r="L658" s="48" t="e">
        <f>VLOOKUP(B658,'MATRIZ 2026'!$G$2:$Q$667,45,FALSE)</f>
        <v>#N/A</v>
      </c>
      <c r="M658" s="48" t="e">
        <f>VLOOKUP(B658,'MATRIZ 2026'!$G$2:$Q$667,46,FALSE)</f>
        <v>#N/A</v>
      </c>
      <c r="N658" t="e">
        <f>VLOOKUP(B658,'MATRIZ 2026'!$G$2:$Q$667,16,FALSE)</f>
        <v>#N/A</v>
      </c>
      <c r="O658" t="e">
        <f>VLOOKUP(B658,'MATRIZ 2026'!$G$2:$Q$667,93,FALSE)</f>
        <v>#N/A</v>
      </c>
      <c r="P658" t="e">
        <f>VLOOKUP(D658,'MATRIZ 2026'!$G$2:$Q$667,31,FALSE)</f>
        <v>#N/A</v>
      </c>
      <c r="Q658" t="e">
        <f>VLOOKUP(M658,'MATRIZ 2026'!$G$2:$Q$667,3,FALSE)</f>
        <v>#N/A</v>
      </c>
      <c r="R658" t="e">
        <f>VLOOKUP(B658,'MATRIZ 2026'!$G$2:$Q$667,32,FALSE)</f>
        <v>#N/A</v>
      </c>
      <c r="S658" t="e">
        <f>VLOOKUP(O658,'MATRIZ 2026'!$G$2:$Q$667,3,FALSE)</f>
        <v>#N/A</v>
      </c>
      <c r="T658" t="e">
        <f>VLOOKUP(B658,'MATRIZ 2026'!$G$2:$Q$667,95,FALSE)</f>
        <v>#N/A</v>
      </c>
      <c r="U658">
        <f>VLOOKUP(B658,Hoja3!A657:B1319,2,FALSE)</f>
        <v>144779</v>
      </c>
      <c r="V658" t="e">
        <f>VLOOKUP(B658,'MATRIZ 2026'!$G$2:$Q$667,40,FALSE)</f>
        <v>#N/A</v>
      </c>
      <c r="W658" t="e">
        <f>VLOOKUP(S658,'MATRIZ 2026'!$G$2:$Q$667,3,FALSE)</f>
        <v>#N/A</v>
      </c>
      <c r="X658" t="e">
        <f>VLOOKUP(T658,'MATRIZ 2026'!$G$2:$Q$667,3,FALSE)</f>
        <v>#N/A</v>
      </c>
      <c r="Y658" t="e">
        <f>VLOOKUP(U658,'MATRIZ 2026'!$G$2:$Q$667,3,FALSE)</f>
        <v>#N/A</v>
      </c>
      <c r="Z658" t="e">
        <f>VLOOKUP(V658,'MATRIZ 2026'!$G$2:$Q$667,3,FALSE)</f>
        <v>#N/A</v>
      </c>
      <c r="AA658" t="e">
        <f>VLOOKUP(W658,'MATRIZ 2026'!$G$2:$Q$667,3,FALSE)</f>
        <v>#N/A</v>
      </c>
      <c r="AB658" t="e">
        <f>VLOOKUP(B658,'MATRIZ 2026'!$G$2:$Q$667,28,FALSE)</f>
        <v>#N/A</v>
      </c>
      <c r="AC658" t="e">
        <f>VLOOKUP(B658,'MATRIZ 2026'!$G$2:$Q$667,27,FALSE)</f>
        <v>#N/A</v>
      </c>
      <c r="AD658" t="e">
        <f>VLOOKUP(B658,'MATRIZ 2026'!$G$2:$Q$667,29,FALSE)</f>
        <v>#N/A</v>
      </c>
      <c r="AE658" t="e">
        <f>VLOOKUP(B658,'MATRIZ 2026'!$G$2:$Q$667,96,FALSE)</f>
        <v>#N/A</v>
      </c>
      <c r="AF658" t="e">
        <f>VLOOKUP(B658,'MATRIZ 2026'!$G$2:$Q$667,30,FALSE)</f>
        <v>#N/A</v>
      </c>
      <c r="AG658" t="str">
        <f>VLOOKUP(B658,'cuentas bancarias'!$A$2:$E$201,3,FALSE)</f>
        <v>BANCOLOMBIA</v>
      </c>
      <c r="AH658" t="str">
        <f>VLOOKUP(B658,'cuentas bancarias'!$A$2:$E$201,4,FALSE)</f>
        <v>AHORROS</v>
      </c>
      <c r="AI658">
        <f>VLOOKUP(B658,'cuentas bancarias'!$A$2:$E$201,5,FALSE)</f>
        <v>21126317457</v>
      </c>
      <c r="AJ658" t="e">
        <f>VLOOKUP(B658,'MATRIZ 2026'!$G$2:$Q$667,25,FALSE)</f>
        <v>#N/A</v>
      </c>
      <c r="AL658" t="e">
        <f>VLOOKUP(AH658,'MATRIZ 2026'!$G$2:$Q$667,3,FALSE)</f>
        <v>#N/A</v>
      </c>
      <c r="AM658" t="e">
        <f>VLOOKUP(AI658,'MATRIZ 2026'!$G$2:$Q$667,3,FALSE)</f>
        <v>#N/A</v>
      </c>
      <c r="AN658" t="e">
        <f>VLOOKUP(AJ658,'MATRIZ 2026'!$G$2:$Q$667,3,FALSE)</f>
        <v>#N/A</v>
      </c>
      <c r="AO658" t="e">
        <f>VLOOKUP(AK658,'MATRIZ 2026'!$G$2:$Q$667,3,FALSE)</f>
        <v>#N/A</v>
      </c>
      <c r="AP658" t="e">
        <f>VLOOKUP(AL658,'MATRIZ 2026'!$G$2:$Q$667,3,FALSE)</f>
        <v>#N/A</v>
      </c>
    </row>
    <row r="659" spans="2:42">
      <c r="B659" s="19" t="s">
        <v>7382</v>
      </c>
      <c r="C659" t="e">
        <v>#REF!</v>
      </c>
      <c r="D659" t="str">
        <f t="shared" si="15"/>
        <v>667-2026</v>
      </c>
      <c r="E659" t="e">
        <f>VLOOKUP(D659,'MATRIZ 2026'!$G$2:$Q$667,14,FALSE)</f>
        <v>#N/A</v>
      </c>
      <c r="F659" t="e">
        <f>VLOOKUP(B659,'MATRIZ 2026'!$G$2:$Q$667,3,FALSE)</f>
        <v>#N/A</v>
      </c>
      <c r="G659" t="e">
        <f>VLOOKUP(B659,'MATRIZ 2026'!$G$2:$Q$667,22,FALSE)</f>
        <v>#N/A</v>
      </c>
      <c r="I659" t="e">
        <f>VLOOKUP(B659,'MATRIZ 2026'!$G$2:$Q$667,84,FALSE)</f>
        <v>#N/A</v>
      </c>
      <c r="J659" t="e">
        <f>VLOOKUP(B659,'MATRIZ 2026'!$G$2:$Q$667,49,FALSE)</f>
        <v>#N/A</v>
      </c>
      <c r="K659" t="e">
        <f>VLOOKUP(B659,'MATRIZ 2026'!$G$2:$Q$667,50,FALSE)</f>
        <v>#N/A</v>
      </c>
      <c r="L659" s="48" t="e">
        <f>VLOOKUP(B659,'MATRIZ 2026'!$G$2:$Q$667,45,FALSE)</f>
        <v>#N/A</v>
      </c>
      <c r="M659" s="48" t="e">
        <f>VLOOKUP(B659,'MATRIZ 2026'!$G$2:$Q$667,46,FALSE)</f>
        <v>#N/A</v>
      </c>
      <c r="N659" t="e">
        <f>VLOOKUP(B659,'MATRIZ 2026'!$G$2:$Q$667,16,FALSE)</f>
        <v>#N/A</v>
      </c>
      <c r="O659" t="e">
        <f>VLOOKUP(B659,'MATRIZ 2026'!$G$2:$Q$667,93,FALSE)</f>
        <v>#N/A</v>
      </c>
      <c r="P659" t="e">
        <f>VLOOKUP(D659,'MATRIZ 2026'!$G$2:$Q$667,31,FALSE)</f>
        <v>#N/A</v>
      </c>
      <c r="Q659" t="e">
        <f>VLOOKUP(M659,'MATRIZ 2026'!$G$2:$Q$667,3,FALSE)</f>
        <v>#N/A</v>
      </c>
      <c r="R659" t="e">
        <f>VLOOKUP(B659,'MATRIZ 2026'!$G$2:$Q$667,32,FALSE)</f>
        <v>#N/A</v>
      </c>
      <c r="S659" t="e">
        <f>VLOOKUP(O659,'MATRIZ 2026'!$G$2:$Q$667,3,FALSE)</f>
        <v>#N/A</v>
      </c>
      <c r="T659" t="e">
        <f>VLOOKUP(B659,'MATRIZ 2026'!$G$2:$Q$667,95,FALSE)</f>
        <v>#N/A</v>
      </c>
      <c r="U659">
        <f>VLOOKUP(B659,Hoja3!A658:B1320,2,FALSE)</f>
        <v>144898</v>
      </c>
      <c r="V659" t="e">
        <f>VLOOKUP(B659,'MATRIZ 2026'!$G$2:$Q$667,40,FALSE)</f>
        <v>#N/A</v>
      </c>
      <c r="W659" t="e">
        <f>VLOOKUP(S659,'MATRIZ 2026'!$G$2:$Q$667,3,FALSE)</f>
        <v>#N/A</v>
      </c>
      <c r="X659" t="e">
        <f>VLOOKUP(T659,'MATRIZ 2026'!$G$2:$Q$667,3,FALSE)</f>
        <v>#N/A</v>
      </c>
      <c r="Y659" t="e">
        <f>VLOOKUP(U659,'MATRIZ 2026'!$G$2:$Q$667,3,FALSE)</f>
        <v>#N/A</v>
      </c>
      <c r="Z659" t="e">
        <f>VLOOKUP(V659,'MATRIZ 2026'!$G$2:$Q$667,3,FALSE)</f>
        <v>#N/A</v>
      </c>
      <c r="AA659" t="e">
        <f>VLOOKUP(W659,'MATRIZ 2026'!$G$2:$Q$667,3,FALSE)</f>
        <v>#N/A</v>
      </c>
      <c r="AB659" t="e">
        <f>VLOOKUP(B659,'MATRIZ 2026'!$G$2:$Q$667,28,FALSE)</f>
        <v>#N/A</v>
      </c>
      <c r="AC659" t="e">
        <f>VLOOKUP(B659,'MATRIZ 2026'!$G$2:$Q$667,27,FALSE)</f>
        <v>#N/A</v>
      </c>
      <c r="AD659" t="e">
        <f>VLOOKUP(B659,'MATRIZ 2026'!$G$2:$Q$667,29,FALSE)</f>
        <v>#N/A</v>
      </c>
      <c r="AE659" t="e">
        <f>VLOOKUP(B659,'MATRIZ 2026'!$G$2:$Q$667,96,FALSE)</f>
        <v>#N/A</v>
      </c>
      <c r="AF659" t="e">
        <f>VLOOKUP(B659,'MATRIZ 2026'!$G$2:$Q$667,30,FALSE)</f>
        <v>#N/A</v>
      </c>
      <c r="AG659" t="str">
        <f>VLOOKUP(B659,'cuentas bancarias'!$A$2:$E$201,3,FALSE)</f>
        <v>BBVA</v>
      </c>
      <c r="AH659" t="str">
        <f>VLOOKUP(B659,'cuentas bancarias'!$A$2:$E$201,4,FALSE)</f>
        <v>AHORROS</v>
      </c>
      <c r="AI659">
        <f>VLOOKUP(B659,'cuentas bancarias'!$A$2:$E$201,5,FALSE)</f>
        <v>938565751</v>
      </c>
      <c r="AJ659" t="e">
        <f>VLOOKUP(B659,'MATRIZ 2026'!$G$2:$Q$667,25,FALSE)</f>
        <v>#N/A</v>
      </c>
      <c r="AL659" t="e">
        <f>VLOOKUP(AH659,'MATRIZ 2026'!$G$2:$Q$667,3,FALSE)</f>
        <v>#N/A</v>
      </c>
      <c r="AM659" t="e">
        <f>VLOOKUP(AI659,'MATRIZ 2026'!$G$2:$Q$667,3,FALSE)</f>
        <v>#N/A</v>
      </c>
      <c r="AN659" t="e">
        <f>VLOOKUP(AJ659,'MATRIZ 2026'!$G$2:$Q$667,3,FALSE)</f>
        <v>#N/A</v>
      </c>
      <c r="AO659" t="e">
        <f>VLOOKUP(AK659,'MATRIZ 2026'!$G$2:$Q$667,3,FALSE)</f>
        <v>#N/A</v>
      </c>
      <c r="AP659" t="e">
        <f>VLOOKUP(AL659,'MATRIZ 2026'!$G$2:$Q$667,3,FALSE)</f>
        <v>#N/A</v>
      </c>
    </row>
    <row r="660" spans="2:42">
      <c r="B660" s="21" t="s">
        <v>7393</v>
      </c>
      <c r="C660" t="e">
        <v>#REF!</v>
      </c>
      <c r="D660" t="str">
        <f t="shared" si="15"/>
        <v>668-2026</v>
      </c>
      <c r="E660" t="e">
        <f>VLOOKUP(D660,'MATRIZ 2026'!$G$2:$Q$667,14,FALSE)</f>
        <v>#N/A</v>
      </c>
      <c r="F660" t="e">
        <f>VLOOKUP(B660,'MATRIZ 2026'!$G$2:$Q$667,3,FALSE)</f>
        <v>#N/A</v>
      </c>
      <c r="G660" t="e">
        <f>VLOOKUP(B660,'MATRIZ 2026'!$G$2:$Q$667,22,FALSE)</f>
        <v>#N/A</v>
      </c>
      <c r="I660" t="e">
        <f>VLOOKUP(B660,'MATRIZ 2026'!$G$2:$Q$667,84,FALSE)</f>
        <v>#N/A</v>
      </c>
      <c r="J660" t="e">
        <f>VLOOKUP(B660,'MATRIZ 2026'!$G$2:$Q$667,49,FALSE)</f>
        <v>#N/A</v>
      </c>
      <c r="K660" t="e">
        <f>VLOOKUP(B660,'MATRIZ 2026'!$G$2:$Q$667,50,FALSE)</f>
        <v>#N/A</v>
      </c>
      <c r="L660" s="48" t="e">
        <f>VLOOKUP(B660,'MATRIZ 2026'!$G$2:$Q$667,45,FALSE)</f>
        <v>#N/A</v>
      </c>
      <c r="M660" s="48" t="e">
        <f>VLOOKUP(B660,'MATRIZ 2026'!$G$2:$Q$667,46,FALSE)</f>
        <v>#N/A</v>
      </c>
      <c r="N660" t="e">
        <f>VLOOKUP(B660,'MATRIZ 2026'!$G$2:$Q$667,16,FALSE)</f>
        <v>#N/A</v>
      </c>
      <c r="O660" t="e">
        <f>VLOOKUP(B660,'MATRIZ 2026'!$G$2:$Q$667,93,FALSE)</f>
        <v>#N/A</v>
      </c>
      <c r="P660" t="e">
        <f>VLOOKUP(D660,'MATRIZ 2026'!$G$2:$Q$667,31,FALSE)</f>
        <v>#N/A</v>
      </c>
      <c r="Q660" t="e">
        <f>VLOOKUP(M660,'MATRIZ 2026'!$G$2:$Q$667,3,FALSE)</f>
        <v>#N/A</v>
      </c>
      <c r="R660" t="e">
        <f>VLOOKUP(B660,'MATRIZ 2026'!$G$2:$Q$667,32,FALSE)</f>
        <v>#N/A</v>
      </c>
      <c r="S660" t="e">
        <f>VLOOKUP(O660,'MATRIZ 2026'!$G$2:$Q$667,3,FALSE)</f>
        <v>#N/A</v>
      </c>
      <c r="T660" t="e">
        <f>VLOOKUP(B660,'MATRIZ 2026'!$G$2:$Q$667,95,FALSE)</f>
        <v>#N/A</v>
      </c>
      <c r="U660">
        <f>VLOOKUP(B660,Hoja3!A659:B1321,2,FALSE)</f>
        <v>153518</v>
      </c>
      <c r="V660" t="e">
        <f>VLOOKUP(B660,'MATRIZ 2026'!$G$2:$Q$667,40,FALSE)</f>
        <v>#N/A</v>
      </c>
      <c r="W660" t="e">
        <f>VLOOKUP(S660,'MATRIZ 2026'!$G$2:$Q$667,3,FALSE)</f>
        <v>#N/A</v>
      </c>
      <c r="X660" t="e">
        <f>VLOOKUP(T660,'MATRIZ 2026'!$G$2:$Q$667,3,FALSE)</f>
        <v>#N/A</v>
      </c>
      <c r="Y660" t="e">
        <f>VLOOKUP(U660,'MATRIZ 2026'!$G$2:$Q$667,3,FALSE)</f>
        <v>#N/A</v>
      </c>
      <c r="Z660" t="e">
        <f>VLOOKUP(V660,'MATRIZ 2026'!$G$2:$Q$667,3,FALSE)</f>
        <v>#N/A</v>
      </c>
      <c r="AA660" t="e">
        <f>VLOOKUP(W660,'MATRIZ 2026'!$G$2:$Q$667,3,FALSE)</f>
        <v>#N/A</v>
      </c>
      <c r="AB660" t="e">
        <f>VLOOKUP(B660,'MATRIZ 2026'!$G$2:$Q$667,28,FALSE)</f>
        <v>#N/A</v>
      </c>
      <c r="AC660" t="e">
        <f>VLOOKUP(B660,'MATRIZ 2026'!$G$2:$Q$667,27,FALSE)</f>
        <v>#N/A</v>
      </c>
      <c r="AD660" t="e">
        <f>VLOOKUP(B660,'MATRIZ 2026'!$G$2:$Q$667,29,FALSE)</f>
        <v>#N/A</v>
      </c>
      <c r="AE660" t="e">
        <f>VLOOKUP(B660,'MATRIZ 2026'!$G$2:$Q$667,96,FALSE)</f>
        <v>#N/A</v>
      </c>
      <c r="AF660" t="e">
        <f>VLOOKUP(B660,'MATRIZ 2026'!$G$2:$Q$667,30,FALSE)</f>
        <v>#N/A</v>
      </c>
      <c r="AG660" t="str">
        <f>VLOOKUP(B660,'cuentas bancarias'!$A$2:$E$201,3,FALSE)</f>
        <v>CAJA SOCIAL</v>
      </c>
      <c r="AH660" t="str">
        <f>VLOOKUP(B660,'cuentas bancarias'!$A$2:$E$201,4,FALSE)</f>
        <v>AHORROS</v>
      </c>
      <c r="AI660">
        <f>VLOOKUP(B660,'cuentas bancarias'!$A$2:$E$201,5,FALSE)</f>
        <v>24150982135</v>
      </c>
      <c r="AJ660" t="e">
        <f>VLOOKUP(B660,'MATRIZ 2026'!$G$2:$Q$667,25,FALSE)</f>
        <v>#N/A</v>
      </c>
      <c r="AL660" t="e">
        <f>VLOOKUP(AH660,'MATRIZ 2026'!$G$2:$Q$667,3,FALSE)</f>
        <v>#N/A</v>
      </c>
      <c r="AM660" t="e">
        <f>VLOOKUP(AI660,'MATRIZ 2026'!$G$2:$Q$667,3,FALSE)</f>
        <v>#N/A</v>
      </c>
      <c r="AN660" t="e">
        <f>VLOOKUP(AJ660,'MATRIZ 2026'!$G$2:$Q$667,3,FALSE)</f>
        <v>#N/A</v>
      </c>
      <c r="AO660" t="e">
        <f>VLOOKUP(AK660,'MATRIZ 2026'!$G$2:$Q$667,3,FALSE)</f>
        <v>#N/A</v>
      </c>
      <c r="AP660" t="e">
        <f>VLOOKUP(AL660,'MATRIZ 2026'!$G$2:$Q$667,3,FALSE)</f>
        <v>#N/A</v>
      </c>
    </row>
    <row r="661" spans="2:42">
      <c r="B661" s="19" t="s">
        <v>7405</v>
      </c>
      <c r="C661" t="e">
        <v>#REF!</v>
      </c>
      <c r="D661" t="str">
        <f t="shared" si="15"/>
        <v>672-2026</v>
      </c>
      <c r="E661" t="e">
        <f>VLOOKUP(D661,'MATRIZ 2026'!$G$2:$Q$667,14,FALSE)</f>
        <v>#N/A</v>
      </c>
      <c r="F661" t="e">
        <f>VLOOKUP(B661,'MATRIZ 2026'!$G$2:$Q$667,3,FALSE)</f>
        <v>#N/A</v>
      </c>
      <c r="G661" t="e">
        <f>VLOOKUP(B661,'MATRIZ 2026'!$G$2:$Q$667,22,FALSE)</f>
        <v>#N/A</v>
      </c>
      <c r="I661" t="e">
        <f>VLOOKUP(B661,'MATRIZ 2026'!$G$2:$Q$667,84,FALSE)</f>
        <v>#N/A</v>
      </c>
      <c r="J661" t="e">
        <f>VLOOKUP(B661,'MATRIZ 2026'!$G$2:$Q$667,49,FALSE)</f>
        <v>#N/A</v>
      </c>
      <c r="K661" t="e">
        <f>VLOOKUP(B661,'MATRIZ 2026'!$G$2:$Q$667,50,FALSE)</f>
        <v>#N/A</v>
      </c>
      <c r="L661" s="48" t="e">
        <f>VLOOKUP(B661,'MATRIZ 2026'!$G$2:$Q$667,45,FALSE)</f>
        <v>#N/A</v>
      </c>
      <c r="M661" s="48" t="e">
        <f>VLOOKUP(B661,'MATRIZ 2026'!$G$2:$Q$667,46,FALSE)</f>
        <v>#N/A</v>
      </c>
      <c r="N661" t="e">
        <f>VLOOKUP(B661,'MATRIZ 2026'!$G$2:$Q$667,16,FALSE)</f>
        <v>#N/A</v>
      </c>
      <c r="O661" t="e">
        <f>VLOOKUP(B661,'MATRIZ 2026'!$G$2:$Q$667,93,FALSE)</f>
        <v>#N/A</v>
      </c>
      <c r="P661" t="e">
        <f>VLOOKUP(D661,'MATRIZ 2026'!$G$2:$Q$667,31,FALSE)</f>
        <v>#N/A</v>
      </c>
      <c r="Q661" t="e">
        <f>VLOOKUP(M661,'MATRIZ 2026'!$G$2:$Q$667,3,FALSE)</f>
        <v>#N/A</v>
      </c>
      <c r="R661" t="e">
        <f>VLOOKUP(B661,'MATRIZ 2026'!$G$2:$Q$667,32,FALSE)</f>
        <v>#N/A</v>
      </c>
      <c r="S661" t="e">
        <f>VLOOKUP(O661,'MATRIZ 2026'!$G$2:$Q$667,3,FALSE)</f>
        <v>#N/A</v>
      </c>
      <c r="T661" t="e">
        <f>VLOOKUP(B661,'MATRIZ 2026'!$G$2:$Q$667,95,FALSE)</f>
        <v>#N/A</v>
      </c>
      <c r="U661">
        <f>VLOOKUP(B661,Hoja3!A660:B1322,2,FALSE)</f>
        <v>147120</v>
      </c>
      <c r="V661" t="e">
        <f>VLOOKUP(B661,'MATRIZ 2026'!$G$2:$Q$667,40,FALSE)</f>
        <v>#N/A</v>
      </c>
      <c r="W661" t="e">
        <f>VLOOKUP(S661,'MATRIZ 2026'!$G$2:$Q$667,3,FALSE)</f>
        <v>#N/A</v>
      </c>
      <c r="X661" t="e">
        <f>VLOOKUP(T661,'MATRIZ 2026'!$G$2:$Q$667,3,FALSE)</f>
        <v>#N/A</v>
      </c>
      <c r="Y661" t="e">
        <f>VLOOKUP(U661,'MATRIZ 2026'!$G$2:$Q$667,3,FALSE)</f>
        <v>#N/A</v>
      </c>
      <c r="Z661" t="e">
        <f>VLOOKUP(V661,'MATRIZ 2026'!$G$2:$Q$667,3,FALSE)</f>
        <v>#N/A</v>
      </c>
      <c r="AA661" t="e">
        <f>VLOOKUP(W661,'MATRIZ 2026'!$G$2:$Q$667,3,FALSE)</f>
        <v>#N/A</v>
      </c>
      <c r="AB661" t="e">
        <f>VLOOKUP(B661,'MATRIZ 2026'!$G$2:$Q$667,28,FALSE)</f>
        <v>#N/A</v>
      </c>
      <c r="AC661" t="e">
        <f>VLOOKUP(B661,'MATRIZ 2026'!$G$2:$Q$667,27,FALSE)</f>
        <v>#N/A</v>
      </c>
      <c r="AD661" t="e">
        <f>VLOOKUP(B661,'MATRIZ 2026'!$G$2:$Q$667,29,FALSE)</f>
        <v>#N/A</v>
      </c>
      <c r="AE661" t="e">
        <f>VLOOKUP(B661,'MATRIZ 2026'!$G$2:$Q$667,96,FALSE)</f>
        <v>#N/A</v>
      </c>
      <c r="AF661" t="e">
        <f>VLOOKUP(B661,'MATRIZ 2026'!$G$2:$Q$667,30,FALSE)</f>
        <v>#N/A</v>
      </c>
      <c r="AG661" t="str">
        <f>VLOOKUP(B661,'cuentas bancarias'!$A$2:$E$201,3,FALSE)</f>
        <v>BANCOOMEVA</v>
      </c>
      <c r="AH661" t="str">
        <f>VLOOKUP(B661,'cuentas bancarias'!$A$2:$E$201,4,FALSE)</f>
        <v>AHORROS</v>
      </c>
      <c r="AI661">
        <f>VLOOKUP(B661,'cuentas bancarias'!$A$2:$E$201,5,FALSE)</f>
        <v>50102649491</v>
      </c>
      <c r="AJ661" t="e">
        <f>VLOOKUP(B661,'MATRIZ 2026'!$G$2:$Q$667,25,FALSE)</f>
        <v>#N/A</v>
      </c>
      <c r="AL661" t="e">
        <f>VLOOKUP(AH661,'MATRIZ 2026'!$G$2:$Q$667,3,FALSE)</f>
        <v>#N/A</v>
      </c>
      <c r="AM661" t="e">
        <f>VLOOKUP(AI661,'MATRIZ 2026'!$G$2:$Q$667,3,FALSE)</f>
        <v>#N/A</v>
      </c>
      <c r="AN661" t="e">
        <f>VLOOKUP(AJ661,'MATRIZ 2026'!$G$2:$Q$667,3,FALSE)</f>
        <v>#N/A</v>
      </c>
      <c r="AO661" t="e">
        <f>VLOOKUP(AK661,'MATRIZ 2026'!$G$2:$Q$667,3,FALSE)</f>
        <v>#N/A</v>
      </c>
      <c r="AP661" t="e">
        <f>VLOOKUP(AL661,'MATRIZ 2026'!$G$2:$Q$667,3,FALSE)</f>
        <v>#N/A</v>
      </c>
    </row>
    <row r="662" spans="2:42">
      <c r="B662" s="21" t="s">
        <v>7416</v>
      </c>
      <c r="C662" t="e">
        <v>#REF!</v>
      </c>
      <c r="D662" t="str">
        <f t="shared" si="15"/>
        <v>673-2026</v>
      </c>
      <c r="E662" t="e">
        <f>VLOOKUP(D662,'MATRIZ 2026'!$G$2:$Q$667,14,FALSE)</f>
        <v>#N/A</v>
      </c>
      <c r="F662" t="e">
        <f>VLOOKUP(B662,'MATRIZ 2026'!$G$2:$Q$667,3,FALSE)</f>
        <v>#N/A</v>
      </c>
      <c r="G662" t="e">
        <f>VLOOKUP(B662,'MATRIZ 2026'!$G$2:$Q$667,22,FALSE)</f>
        <v>#N/A</v>
      </c>
      <c r="I662" t="e">
        <f>VLOOKUP(B662,'MATRIZ 2026'!$G$2:$Q$667,84,FALSE)</f>
        <v>#N/A</v>
      </c>
      <c r="J662" t="e">
        <f>VLOOKUP(B662,'MATRIZ 2026'!$G$2:$Q$667,49,FALSE)</f>
        <v>#N/A</v>
      </c>
      <c r="K662" t="e">
        <f>VLOOKUP(B662,'MATRIZ 2026'!$G$2:$Q$667,50,FALSE)</f>
        <v>#N/A</v>
      </c>
      <c r="L662" s="48" t="e">
        <f>VLOOKUP(B662,'MATRIZ 2026'!$G$2:$Q$667,45,FALSE)</f>
        <v>#N/A</v>
      </c>
      <c r="M662" s="48" t="e">
        <f>VLOOKUP(B662,'MATRIZ 2026'!$G$2:$Q$667,46,FALSE)</f>
        <v>#N/A</v>
      </c>
      <c r="N662" t="e">
        <f>VLOOKUP(B662,'MATRIZ 2026'!$G$2:$Q$667,16,FALSE)</f>
        <v>#N/A</v>
      </c>
      <c r="O662" t="e">
        <f>VLOOKUP(B662,'MATRIZ 2026'!$G$2:$Q$667,93,FALSE)</f>
        <v>#N/A</v>
      </c>
      <c r="P662" t="e">
        <f>VLOOKUP(D662,'MATRIZ 2026'!$G$2:$Q$667,31,FALSE)</f>
        <v>#N/A</v>
      </c>
      <c r="Q662" t="e">
        <f>VLOOKUP(M662,'MATRIZ 2026'!$G$2:$Q$667,3,FALSE)</f>
        <v>#N/A</v>
      </c>
      <c r="R662" t="e">
        <f>VLOOKUP(B662,'MATRIZ 2026'!$G$2:$Q$667,32,FALSE)</f>
        <v>#N/A</v>
      </c>
      <c r="S662" t="e">
        <f>VLOOKUP(O662,'MATRIZ 2026'!$G$2:$Q$667,3,FALSE)</f>
        <v>#N/A</v>
      </c>
      <c r="T662" t="e">
        <f>VLOOKUP(B662,'MATRIZ 2026'!$G$2:$Q$667,95,FALSE)</f>
        <v>#N/A</v>
      </c>
      <c r="U662">
        <f>VLOOKUP(B662,Hoja3!A661:B1323,2,FALSE)</f>
        <v>146572</v>
      </c>
      <c r="V662" t="e">
        <f>VLOOKUP(B662,'MATRIZ 2026'!$G$2:$Q$667,40,FALSE)</f>
        <v>#N/A</v>
      </c>
      <c r="W662" t="e">
        <f>VLOOKUP(S662,'MATRIZ 2026'!$G$2:$Q$667,3,FALSE)</f>
        <v>#N/A</v>
      </c>
      <c r="X662" t="e">
        <f>VLOOKUP(T662,'MATRIZ 2026'!$G$2:$Q$667,3,FALSE)</f>
        <v>#N/A</v>
      </c>
      <c r="Y662" t="e">
        <f>VLOOKUP(U662,'MATRIZ 2026'!$G$2:$Q$667,3,FALSE)</f>
        <v>#N/A</v>
      </c>
      <c r="Z662" t="e">
        <f>VLOOKUP(V662,'MATRIZ 2026'!$G$2:$Q$667,3,FALSE)</f>
        <v>#N/A</v>
      </c>
      <c r="AA662" t="e">
        <f>VLOOKUP(W662,'MATRIZ 2026'!$G$2:$Q$667,3,FALSE)</f>
        <v>#N/A</v>
      </c>
      <c r="AB662" t="e">
        <f>VLOOKUP(B662,'MATRIZ 2026'!$G$2:$Q$667,28,FALSE)</f>
        <v>#N/A</v>
      </c>
      <c r="AC662" t="e">
        <f>VLOOKUP(B662,'MATRIZ 2026'!$G$2:$Q$667,27,FALSE)</f>
        <v>#N/A</v>
      </c>
      <c r="AD662" t="e">
        <f>VLOOKUP(B662,'MATRIZ 2026'!$G$2:$Q$667,29,FALSE)</f>
        <v>#N/A</v>
      </c>
      <c r="AE662" t="e">
        <f>VLOOKUP(B662,'MATRIZ 2026'!$G$2:$Q$667,96,FALSE)</f>
        <v>#N/A</v>
      </c>
      <c r="AF662" t="e">
        <f>VLOOKUP(B662,'MATRIZ 2026'!$G$2:$Q$667,30,FALSE)</f>
        <v>#N/A</v>
      </c>
      <c r="AG662" t="str">
        <f>VLOOKUP(B662,'cuentas bancarias'!$A$2:$E$201,3,FALSE)</f>
        <v>DAVIVIENDA</v>
      </c>
      <c r="AH662" t="str">
        <f>VLOOKUP(B662,'cuentas bancarias'!$A$2:$E$201,4,FALSE)</f>
        <v>AHORROS</v>
      </c>
      <c r="AI662">
        <f>VLOOKUP(B662,'cuentas bancarias'!$A$2:$E$201,5,FALSE)</f>
        <v>550488430293651</v>
      </c>
      <c r="AJ662" t="e">
        <f>VLOOKUP(B662,'MATRIZ 2026'!$G$2:$Q$667,25,FALSE)</f>
        <v>#N/A</v>
      </c>
      <c r="AL662" t="e">
        <f>VLOOKUP(AH662,'MATRIZ 2026'!$G$2:$Q$667,3,FALSE)</f>
        <v>#N/A</v>
      </c>
      <c r="AM662" t="e">
        <f>VLOOKUP(AI662,'MATRIZ 2026'!$G$2:$Q$667,3,FALSE)</f>
        <v>#N/A</v>
      </c>
      <c r="AN662" t="e">
        <f>VLOOKUP(AJ662,'MATRIZ 2026'!$G$2:$Q$667,3,FALSE)</f>
        <v>#N/A</v>
      </c>
      <c r="AO662" t="e">
        <f>VLOOKUP(AK662,'MATRIZ 2026'!$G$2:$Q$667,3,FALSE)</f>
        <v>#N/A</v>
      </c>
      <c r="AP662" t="e">
        <f>VLOOKUP(AL662,'MATRIZ 2026'!$G$2:$Q$667,3,FALSE)</f>
        <v>#N/A</v>
      </c>
    </row>
    <row r="663" spans="2:42">
      <c r="B663" s="19" t="s">
        <v>7429</v>
      </c>
      <c r="C663" t="e">
        <v>#REF!</v>
      </c>
      <c r="D663" t="str">
        <f t="shared" si="15"/>
        <v>674-2026</v>
      </c>
      <c r="E663" t="e">
        <f>VLOOKUP(D663,'MATRIZ 2026'!$G$2:$Q$667,14,FALSE)</f>
        <v>#N/A</v>
      </c>
      <c r="F663" t="e">
        <f>VLOOKUP(B663,'MATRIZ 2026'!$G$2:$Q$667,3,FALSE)</f>
        <v>#N/A</v>
      </c>
      <c r="G663" t="e">
        <f>VLOOKUP(B663,'MATRIZ 2026'!$G$2:$Q$667,22,FALSE)</f>
        <v>#N/A</v>
      </c>
      <c r="I663" t="e">
        <f>VLOOKUP(B663,'MATRIZ 2026'!$G$2:$Q$667,84,FALSE)</f>
        <v>#N/A</v>
      </c>
      <c r="J663" t="e">
        <f>VLOOKUP(B663,'MATRIZ 2026'!$G$2:$Q$667,49,FALSE)</f>
        <v>#N/A</v>
      </c>
      <c r="K663" t="e">
        <f>VLOOKUP(B663,'MATRIZ 2026'!$G$2:$Q$667,50,FALSE)</f>
        <v>#N/A</v>
      </c>
      <c r="L663" s="48" t="e">
        <f>VLOOKUP(B663,'MATRIZ 2026'!$G$2:$Q$667,45,FALSE)</f>
        <v>#N/A</v>
      </c>
      <c r="M663" s="48" t="e">
        <f>VLOOKUP(B663,'MATRIZ 2026'!$G$2:$Q$667,46,FALSE)</f>
        <v>#N/A</v>
      </c>
      <c r="N663" t="e">
        <f>VLOOKUP(B663,'MATRIZ 2026'!$G$2:$Q$667,16,FALSE)</f>
        <v>#N/A</v>
      </c>
      <c r="O663" t="e">
        <f>VLOOKUP(B663,'MATRIZ 2026'!$G$2:$Q$667,93,FALSE)</f>
        <v>#N/A</v>
      </c>
      <c r="P663" t="e">
        <f>VLOOKUP(D663,'MATRIZ 2026'!$G$2:$Q$667,31,FALSE)</f>
        <v>#N/A</v>
      </c>
      <c r="Q663" t="e">
        <f>VLOOKUP(M663,'MATRIZ 2026'!$G$2:$Q$667,3,FALSE)</f>
        <v>#N/A</v>
      </c>
      <c r="R663" t="e">
        <f>VLOOKUP(B663,'MATRIZ 2026'!$G$2:$Q$667,32,FALSE)</f>
        <v>#N/A</v>
      </c>
      <c r="S663" t="e">
        <f>VLOOKUP(O663,'MATRIZ 2026'!$G$2:$Q$667,3,FALSE)</f>
        <v>#N/A</v>
      </c>
      <c r="T663" t="e">
        <f>VLOOKUP(B663,'MATRIZ 2026'!$G$2:$Q$667,95,FALSE)</f>
        <v>#N/A</v>
      </c>
      <c r="U663">
        <f>VLOOKUP(B663,Hoja3!A662:B1324,2,FALSE)</f>
        <v>153553</v>
      </c>
      <c r="V663" t="e">
        <f>VLOOKUP(B663,'MATRIZ 2026'!$G$2:$Q$667,40,FALSE)</f>
        <v>#N/A</v>
      </c>
      <c r="W663" t="e">
        <f>VLOOKUP(S663,'MATRIZ 2026'!$G$2:$Q$667,3,FALSE)</f>
        <v>#N/A</v>
      </c>
      <c r="X663" t="e">
        <f>VLOOKUP(T663,'MATRIZ 2026'!$G$2:$Q$667,3,FALSE)</f>
        <v>#N/A</v>
      </c>
      <c r="Y663" t="e">
        <f>VLOOKUP(U663,'MATRIZ 2026'!$G$2:$Q$667,3,FALSE)</f>
        <v>#N/A</v>
      </c>
      <c r="Z663" t="e">
        <f>VLOOKUP(V663,'MATRIZ 2026'!$G$2:$Q$667,3,FALSE)</f>
        <v>#N/A</v>
      </c>
      <c r="AA663" t="e">
        <f>VLOOKUP(W663,'MATRIZ 2026'!$G$2:$Q$667,3,FALSE)</f>
        <v>#N/A</v>
      </c>
      <c r="AB663" t="e">
        <f>VLOOKUP(B663,'MATRIZ 2026'!$G$2:$Q$667,28,FALSE)</f>
        <v>#N/A</v>
      </c>
      <c r="AC663" t="e">
        <f>VLOOKUP(B663,'MATRIZ 2026'!$G$2:$Q$667,27,FALSE)</f>
        <v>#N/A</v>
      </c>
      <c r="AD663" t="e">
        <f>VLOOKUP(B663,'MATRIZ 2026'!$G$2:$Q$667,29,FALSE)</f>
        <v>#N/A</v>
      </c>
      <c r="AE663" t="e">
        <f>VLOOKUP(B663,'MATRIZ 2026'!$G$2:$Q$667,96,FALSE)</f>
        <v>#N/A</v>
      </c>
      <c r="AF663" t="e">
        <f>VLOOKUP(B663,'MATRIZ 2026'!$G$2:$Q$667,30,FALSE)</f>
        <v>#N/A</v>
      </c>
      <c r="AG663" t="str">
        <f>VLOOKUP(B663,'cuentas bancarias'!$A$2:$E$201,3,FALSE)</f>
        <v>CAJA SOCIAL</v>
      </c>
      <c r="AH663" t="str">
        <f>VLOOKUP(B663,'cuentas bancarias'!$A$2:$E$201,4,FALSE)</f>
        <v>AHORROS</v>
      </c>
      <c r="AI663">
        <f>VLOOKUP(B663,'cuentas bancarias'!$A$2:$E$201,5,FALSE)</f>
        <v>24103636094</v>
      </c>
      <c r="AJ663" t="e">
        <f>VLOOKUP(B663,'MATRIZ 2026'!$G$2:$Q$667,25,FALSE)</f>
        <v>#N/A</v>
      </c>
      <c r="AL663" t="e">
        <f>VLOOKUP(AH663,'MATRIZ 2026'!$G$2:$Q$667,3,FALSE)</f>
        <v>#N/A</v>
      </c>
      <c r="AM663" t="e">
        <f>VLOOKUP(AI663,'MATRIZ 2026'!$G$2:$Q$667,3,FALSE)</f>
        <v>#N/A</v>
      </c>
      <c r="AN663" t="e">
        <f>VLOOKUP(AJ663,'MATRIZ 2026'!$G$2:$Q$667,3,FALSE)</f>
        <v>#N/A</v>
      </c>
      <c r="AO663" t="e">
        <f>VLOOKUP(AK663,'MATRIZ 2026'!$G$2:$Q$667,3,FALSE)</f>
        <v>#N/A</v>
      </c>
      <c r="AP663" t="e">
        <f>VLOOKUP(AL663,'MATRIZ 2026'!$G$2:$Q$667,3,FALSE)</f>
        <v>#N/A</v>
      </c>
    </row>
    <row r="664" spans="2:42">
      <c r="B664" s="35" t="s">
        <v>7440</v>
      </c>
      <c r="C664" t="e">
        <v>#REF!</v>
      </c>
      <c r="D664" t="str">
        <f t="shared" si="15"/>
        <v>675-2026</v>
      </c>
      <c r="E664" t="e">
        <f>VLOOKUP(D664,'MATRIZ 2026'!$G$2:$Q$667,14,FALSE)</f>
        <v>#N/A</v>
      </c>
      <c r="F664" t="e">
        <f>VLOOKUP(B664,'MATRIZ 2026'!$G$2:$Q$667,3,FALSE)</f>
        <v>#N/A</v>
      </c>
      <c r="G664" t="e">
        <f>VLOOKUP(B664,'MATRIZ 2026'!$G$2:$Q$667,22,FALSE)</f>
        <v>#N/A</v>
      </c>
      <c r="I664" t="e">
        <f>VLOOKUP(B664,'MATRIZ 2026'!$G$2:$Q$667,84,FALSE)</f>
        <v>#N/A</v>
      </c>
      <c r="J664" t="e">
        <f>VLOOKUP(B664,'MATRIZ 2026'!$G$2:$Q$667,49,FALSE)</f>
        <v>#N/A</v>
      </c>
      <c r="K664" t="e">
        <f>VLOOKUP(B664,'MATRIZ 2026'!$G$2:$Q$667,50,FALSE)</f>
        <v>#N/A</v>
      </c>
      <c r="L664" s="48" t="e">
        <f>VLOOKUP(B664,'MATRIZ 2026'!$G$2:$Q$667,45,FALSE)</f>
        <v>#N/A</v>
      </c>
      <c r="M664" s="48" t="e">
        <f>VLOOKUP(B664,'MATRIZ 2026'!$G$2:$Q$667,46,FALSE)</f>
        <v>#N/A</v>
      </c>
      <c r="N664" t="e">
        <f>VLOOKUP(B664,'MATRIZ 2026'!$G$2:$Q$667,16,FALSE)</f>
        <v>#N/A</v>
      </c>
      <c r="O664" t="e">
        <f>VLOOKUP(B664,'MATRIZ 2026'!$G$2:$Q$667,93,FALSE)</f>
        <v>#N/A</v>
      </c>
      <c r="P664" t="e">
        <f>VLOOKUP(D664,'MATRIZ 2026'!$G$2:$Q$667,31,FALSE)</f>
        <v>#N/A</v>
      </c>
      <c r="Q664" t="e">
        <f>VLOOKUP(M664,'MATRIZ 2026'!$G$2:$Q$667,3,FALSE)</f>
        <v>#N/A</v>
      </c>
      <c r="R664" t="e">
        <f>VLOOKUP(B664,'MATRIZ 2026'!$G$2:$Q$667,32,FALSE)</f>
        <v>#N/A</v>
      </c>
      <c r="S664" t="e">
        <f>VLOOKUP(O664,'MATRIZ 2026'!$G$2:$Q$667,3,FALSE)</f>
        <v>#N/A</v>
      </c>
      <c r="T664" t="e">
        <f>VLOOKUP(B664,'MATRIZ 2026'!$G$2:$Q$667,95,FALSE)</f>
        <v>#N/A</v>
      </c>
      <c r="U664">
        <f>VLOOKUP(B664,Hoja3!A663:B1325,2,FALSE)</f>
        <v>144831</v>
      </c>
      <c r="V664" t="e">
        <f>VLOOKUP(B664,'MATRIZ 2026'!$G$2:$Q$667,40,FALSE)</f>
        <v>#N/A</v>
      </c>
      <c r="W664" t="e">
        <f>VLOOKUP(S664,'MATRIZ 2026'!$G$2:$Q$667,3,FALSE)</f>
        <v>#N/A</v>
      </c>
      <c r="X664" t="e">
        <f>VLOOKUP(T664,'MATRIZ 2026'!$G$2:$Q$667,3,FALSE)</f>
        <v>#N/A</v>
      </c>
      <c r="Y664" t="e">
        <f>VLOOKUP(U664,'MATRIZ 2026'!$G$2:$Q$667,3,FALSE)</f>
        <v>#N/A</v>
      </c>
      <c r="Z664" t="e">
        <f>VLOOKUP(V664,'MATRIZ 2026'!$G$2:$Q$667,3,FALSE)</f>
        <v>#N/A</v>
      </c>
      <c r="AA664" t="e">
        <f>VLOOKUP(W664,'MATRIZ 2026'!$G$2:$Q$667,3,FALSE)</f>
        <v>#N/A</v>
      </c>
      <c r="AB664" t="e">
        <f>VLOOKUP(B664,'MATRIZ 2026'!$G$2:$Q$667,28,FALSE)</f>
        <v>#N/A</v>
      </c>
      <c r="AC664" t="e">
        <f>VLOOKUP(B664,'MATRIZ 2026'!$G$2:$Q$667,27,FALSE)</f>
        <v>#N/A</v>
      </c>
      <c r="AD664" t="e">
        <f>VLOOKUP(B664,'MATRIZ 2026'!$G$2:$Q$667,29,FALSE)</f>
        <v>#N/A</v>
      </c>
      <c r="AE664" t="e">
        <f>VLOOKUP(B664,'MATRIZ 2026'!$G$2:$Q$667,96,FALSE)</f>
        <v>#N/A</v>
      </c>
      <c r="AF664" t="e">
        <f>VLOOKUP(B664,'MATRIZ 2026'!$G$2:$Q$667,30,FALSE)</f>
        <v>#N/A</v>
      </c>
      <c r="AG664" t="str">
        <f>VLOOKUP(B664,'cuentas bancarias'!$A$2:$E$201,3,FALSE)</f>
        <v>BOGOTÁ</v>
      </c>
      <c r="AH664" t="str">
        <f>VLOOKUP(B664,'cuentas bancarias'!$A$2:$E$201,4,FALSE)</f>
        <v>AHORROS</v>
      </c>
      <c r="AI664">
        <f>VLOOKUP(B664,'cuentas bancarias'!$A$2:$E$201,5,FALSE)</f>
        <v>237144431</v>
      </c>
      <c r="AJ664" t="e">
        <f>VLOOKUP(B664,'MATRIZ 2026'!$G$2:$Q$667,25,FALSE)</f>
        <v>#N/A</v>
      </c>
      <c r="AL664" t="e">
        <f>VLOOKUP(AH664,'MATRIZ 2026'!$G$2:$Q$667,3,FALSE)</f>
        <v>#N/A</v>
      </c>
      <c r="AM664" t="e">
        <f>VLOOKUP(AI664,'MATRIZ 2026'!$G$2:$Q$667,3,FALSE)</f>
        <v>#N/A</v>
      </c>
      <c r="AN664" t="e">
        <f>VLOOKUP(AJ664,'MATRIZ 2026'!$G$2:$Q$667,3,FALSE)</f>
        <v>#N/A</v>
      </c>
      <c r="AO664" t="e">
        <f>VLOOKUP(AK664,'MATRIZ 2026'!$G$2:$Q$667,3,FALSE)</f>
        <v>#N/A</v>
      </c>
      <c r="AP664" t="e">
        <f>VLOOKUP(AL664,'MATRIZ 2026'!$G$2:$Q$667,3,FALSE)</f>
        <v>#N/A</v>
      </c>
    </row>
  </sheetData>
  <autoFilter ref="A2:C664" xr:uid="{C1EDDED6-BF26-48BE-9628-8EF0D2457954}">
    <filterColumn colId="2">
      <filters>
        <filter val="#N/D"/>
      </filters>
    </filterColumn>
  </autoFilter>
  <conditionalFormatting sqref="A298:A301">
    <cfRule type="duplicateValues" dxfId="13" priority="11"/>
  </conditionalFormatting>
  <conditionalFormatting sqref="A302:A442">
    <cfRule type="duplicateValues" dxfId="12" priority="9"/>
  </conditionalFormatting>
  <conditionalFormatting sqref="A443:A465 A2:A297">
    <cfRule type="duplicateValues" dxfId="11" priority="10"/>
  </conditionalFormatting>
  <conditionalFormatting sqref="A2:A465">
    <cfRule type="duplicateValues" dxfId="10" priority="12"/>
  </conditionalFormatting>
  <conditionalFormatting sqref="B2:B664">
    <cfRule type="containsText" dxfId="9" priority="8" operator="containsText" text="#N/D">
      <formula>NOT(ISERROR(SEARCH("#N/D",B2)))</formula>
    </cfRule>
  </conditionalFormatting>
  <conditionalFormatting sqref="B2:B664">
    <cfRule type="containsText" dxfId="8" priority="7" operator="containsText" text="#N/D">
      <formula>NOT(ISERROR(SEARCH("#N/D",B2)))</formula>
    </cfRule>
  </conditionalFormatting>
  <conditionalFormatting sqref="D1">
    <cfRule type="duplicateValues" dxfId="7" priority="2"/>
  </conditionalFormatting>
  <conditionalFormatting sqref="D1">
    <cfRule type="duplicateValues" dxfId="6" priority="1"/>
  </conditionalFormatting>
  <conditionalFormatting sqref="F1">
    <cfRule type="duplicateValues" dxfId="5" priority="3"/>
  </conditionalFormatting>
  <conditionalFormatting sqref="U1">
    <cfRule type="duplicateValues" dxfId="4" priority="4"/>
  </conditionalFormatting>
  <conditionalFormatting sqref="U1">
    <cfRule type="duplicateValues" dxfId="3" priority="5"/>
  </conditionalFormatting>
  <conditionalFormatting sqref="D1">
    <cfRule type="duplicateValues" dxfId="2" priority="6"/>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6B6B-172B-4587-BA3D-42EC43A28087}">
  <dimension ref="A1:F201"/>
  <sheetViews>
    <sheetView topLeftCell="A95" workbookViewId="0">
      <selection activeCell="B104" sqref="B104"/>
    </sheetView>
  </sheetViews>
  <sheetFormatPr defaultColWidth="11.42578125" defaultRowHeight="12.95"/>
  <cols>
    <col min="1" max="1" width="11.42578125" style="3"/>
    <col min="2" max="2" width="39.5703125" style="3" customWidth="1"/>
    <col min="3" max="3" width="19.85546875" style="3" bestFit="1" customWidth="1"/>
    <col min="4" max="4" width="17.42578125" style="9" bestFit="1" customWidth="1"/>
    <col min="5" max="5" width="19.140625" style="3" bestFit="1" customWidth="1"/>
    <col min="6" max="16384" width="11.42578125" style="3"/>
  </cols>
  <sheetData>
    <row r="1" spans="1:6" ht="26.1">
      <c r="A1" s="65" t="s">
        <v>7540</v>
      </c>
      <c r="B1" s="65" t="s">
        <v>7541</v>
      </c>
      <c r="C1" s="65" t="s">
        <v>7528</v>
      </c>
      <c r="D1" s="65" t="s">
        <v>7529</v>
      </c>
      <c r="E1" s="64" t="s">
        <v>7530</v>
      </c>
    </row>
    <row r="2" spans="1:6">
      <c r="A2" s="19" t="s">
        <v>157</v>
      </c>
      <c r="B2" s="54" t="s">
        <v>159</v>
      </c>
      <c r="C2" s="54" t="s">
        <v>7542</v>
      </c>
      <c r="D2" s="53" t="s">
        <v>7543</v>
      </c>
      <c r="E2" s="52">
        <v>550488421726230</v>
      </c>
    </row>
    <row r="3" spans="1:6">
      <c r="A3" s="21" t="s">
        <v>1115</v>
      </c>
      <c r="B3" s="54" t="s">
        <v>1117</v>
      </c>
      <c r="C3" s="54" t="s">
        <v>7544</v>
      </c>
      <c r="D3" s="53" t="s">
        <v>7543</v>
      </c>
      <c r="E3" s="52">
        <v>74368938860</v>
      </c>
      <c r="F3" s="3" t="s">
        <v>1112</v>
      </c>
    </row>
    <row r="4" spans="1:6">
      <c r="A4" s="21" t="s">
        <v>1264</v>
      </c>
      <c r="B4" s="54" t="s">
        <v>1276</v>
      </c>
      <c r="C4" s="54" t="s">
        <v>7544</v>
      </c>
      <c r="D4" s="53" t="s">
        <v>7543</v>
      </c>
      <c r="E4" s="52">
        <v>17804960791</v>
      </c>
      <c r="F4" s="3" t="s">
        <v>7545</v>
      </c>
    </row>
    <row r="5" spans="1:6">
      <c r="A5" s="19" t="s">
        <v>2378</v>
      </c>
      <c r="B5" s="54" t="s">
        <v>2380</v>
      </c>
      <c r="C5" s="54" t="s">
        <v>7546</v>
      </c>
      <c r="D5" s="53" t="s">
        <v>7543</v>
      </c>
      <c r="E5" s="52">
        <v>24113836101</v>
      </c>
    </row>
    <row r="6" spans="1:6">
      <c r="A6" s="19" t="s">
        <v>2510</v>
      </c>
      <c r="B6" s="54" t="s">
        <v>2512</v>
      </c>
      <c r="C6" s="54" t="s">
        <v>7544</v>
      </c>
      <c r="D6" s="53" t="s">
        <v>7543</v>
      </c>
      <c r="E6" s="52">
        <v>54773882897</v>
      </c>
    </row>
    <row r="7" spans="1:6">
      <c r="A7" s="19" t="s">
        <v>2746</v>
      </c>
      <c r="B7" s="54" t="s">
        <v>2748</v>
      </c>
      <c r="C7" s="54" t="s">
        <v>7542</v>
      </c>
      <c r="D7" s="53" t="s">
        <v>7543</v>
      </c>
      <c r="E7" s="52">
        <v>550008600737491</v>
      </c>
    </row>
    <row r="8" spans="1:6">
      <c r="A8" s="19" t="s">
        <v>2998</v>
      </c>
      <c r="B8" s="54" t="s">
        <v>3000</v>
      </c>
      <c r="C8" s="54" t="s">
        <v>7546</v>
      </c>
      <c r="D8" s="53" t="s">
        <v>7543</v>
      </c>
      <c r="E8" s="52">
        <v>24089003837</v>
      </c>
    </row>
    <row r="9" spans="1:6">
      <c r="A9" s="21" t="s">
        <v>3013</v>
      </c>
      <c r="B9" s="54" t="s">
        <v>3015</v>
      </c>
      <c r="C9" s="54" t="s">
        <v>7546</v>
      </c>
      <c r="D9" s="53" t="s">
        <v>7543</v>
      </c>
      <c r="E9" s="52">
        <v>24108664917</v>
      </c>
    </row>
    <row r="10" spans="1:6">
      <c r="A10" s="21" t="s">
        <v>3150</v>
      </c>
      <c r="B10" s="54" t="s">
        <v>3152</v>
      </c>
      <c r="C10" s="54" t="s">
        <v>7547</v>
      </c>
      <c r="D10" s="53" t="s">
        <v>7543</v>
      </c>
      <c r="E10" s="52">
        <v>30413504</v>
      </c>
    </row>
    <row r="11" spans="1:6">
      <c r="A11" s="21" t="s">
        <v>3180</v>
      </c>
      <c r="B11" s="54" t="s">
        <v>3182</v>
      </c>
      <c r="C11" s="54" t="s">
        <v>7546</v>
      </c>
      <c r="D11" s="53" t="s">
        <v>7543</v>
      </c>
      <c r="E11" s="52">
        <v>24084978424</v>
      </c>
    </row>
    <row r="12" spans="1:6">
      <c r="A12" s="63" t="s">
        <v>3285</v>
      </c>
      <c r="B12" s="62" t="s">
        <v>3287</v>
      </c>
      <c r="C12" s="62" t="s">
        <v>7546</v>
      </c>
      <c r="D12" s="61" t="s">
        <v>7543</v>
      </c>
      <c r="E12" s="60">
        <v>24077599049</v>
      </c>
      <c r="F12" s="3" t="s">
        <v>7548</v>
      </c>
    </row>
    <row r="13" spans="1:6">
      <c r="A13" s="19" t="s">
        <v>3299</v>
      </c>
      <c r="B13" s="54" t="s">
        <v>3301</v>
      </c>
      <c r="C13" s="54" t="s">
        <v>7542</v>
      </c>
      <c r="D13" s="53" t="s">
        <v>7543</v>
      </c>
      <c r="E13" s="52">
        <v>550477900054248</v>
      </c>
    </row>
    <row r="14" spans="1:6">
      <c r="A14" s="21" t="s">
        <v>3313</v>
      </c>
      <c r="B14" s="54" t="s">
        <v>3315</v>
      </c>
      <c r="C14" s="54" t="s">
        <v>7542</v>
      </c>
      <c r="D14" s="53" t="s">
        <v>7543</v>
      </c>
      <c r="E14" s="52">
        <v>550488425919104</v>
      </c>
    </row>
    <row r="15" spans="1:6">
      <c r="A15" s="19" t="s">
        <v>3327</v>
      </c>
      <c r="B15" s="54" t="s">
        <v>3329</v>
      </c>
      <c r="C15" s="54" t="s">
        <v>7547</v>
      </c>
      <c r="D15" s="53" t="s">
        <v>7543</v>
      </c>
      <c r="E15" s="52">
        <v>237061189</v>
      </c>
    </row>
    <row r="16" spans="1:6">
      <c r="A16" s="19" t="s">
        <v>3382</v>
      </c>
      <c r="B16" s="54" t="s">
        <v>3384</v>
      </c>
      <c r="C16" s="54" t="s">
        <v>7544</v>
      </c>
      <c r="D16" s="53" t="s">
        <v>7543</v>
      </c>
      <c r="E16" s="52">
        <v>66841101431</v>
      </c>
    </row>
    <row r="17" spans="1:5">
      <c r="A17" s="21" t="s">
        <v>3394</v>
      </c>
      <c r="B17" s="54" t="s">
        <v>3396</v>
      </c>
      <c r="C17" s="54" t="s">
        <v>7549</v>
      </c>
      <c r="D17" s="53" t="s">
        <v>7543</v>
      </c>
      <c r="E17" s="52">
        <v>268304706</v>
      </c>
    </row>
    <row r="18" spans="1:5">
      <c r="A18" s="19" t="s">
        <v>3402</v>
      </c>
      <c r="B18" s="54" t="s">
        <v>3404</v>
      </c>
      <c r="C18" s="54" t="s">
        <v>7544</v>
      </c>
      <c r="D18" s="53" t="s">
        <v>7543</v>
      </c>
      <c r="E18" s="52">
        <v>4300007529</v>
      </c>
    </row>
    <row r="19" spans="1:5">
      <c r="A19" s="21" t="s">
        <v>3411</v>
      </c>
      <c r="B19" s="54" t="s">
        <v>3413</v>
      </c>
      <c r="C19" s="54" t="s">
        <v>7550</v>
      </c>
      <c r="D19" s="53" t="s">
        <v>7543</v>
      </c>
      <c r="E19" s="52">
        <v>4402095970</v>
      </c>
    </row>
    <row r="20" spans="1:5">
      <c r="A20" s="19" t="s">
        <v>3419</v>
      </c>
      <c r="B20" s="54" t="s">
        <v>3421</v>
      </c>
      <c r="C20" s="54" t="s">
        <v>7546</v>
      </c>
      <c r="D20" s="53" t="s">
        <v>7543</v>
      </c>
      <c r="E20" s="52">
        <v>24143028172</v>
      </c>
    </row>
    <row r="21" spans="1:5">
      <c r="A21" s="21" t="s">
        <v>3427</v>
      </c>
      <c r="B21" s="54" t="s">
        <v>3429</v>
      </c>
      <c r="C21" s="54" t="s">
        <v>7544</v>
      </c>
      <c r="D21" s="53" t="s">
        <v>7543</v>
      </c>
      <c r="E21" s="52">
        <v>8269787750</v>
      </c>
    </row>
    <row r="22" spans="1:5">
      <c r="A22" s="19" t="s">
        <v>3435</v>
      </c>
      <c r="B22" s="54" t="s">
        <v>3437</v>
      </c>
      <c r="C22" s="54" t="s">
        <v>7544</v>
      </c>
      <c r="D22" s="53" t="s">
        <v>7543</v>
      </c>
      <c r="E22" s="52">
        <v>35206984803</v>
      </c>
    </row>
    <row r="23" spans="1:5">
      <c r="A23" s="21" t="s">
        <v>3443</v>
      </c>
      <c r="B23" s="54" t="s">
        <v>3445</v>
      </c>
      <c r="C23" s="54" t="s">
        <v>7544</v>
      </c>
      <c r="D23" s="53" t="s">
        <v>7543</v>
      </c>
      <c r="E23" s="52">
        <v>16856180798</v>
      </c>
    </row>
    <row r="24" spans="1:5">
      <c r="A24" s="19" t="s">
        <v>3451</v>
      </c>
      <c r="B24" s="54" t="s">
        <v>3453</v>
      </c>
      <c r="C24" s="54" t="s">
        <v>7542</v>
      </c>
      <c r="D24" s="53" t="s">
        <v>7543</v>
      </c>
      <c r="E24" s="52">
        <v>570455270072412</v>
      </c>
    </row>
    <row r="25" spans="1:5">
      <c r="A25" s="21" t="s">
        <v>3460</v>
      </c>
      <c r="B25" s="54" t="s">
        <v>3462</v>
      </c>
      <c r="C25" s="54" t="s">
        <v>7544</v>
      </c>
      <c r="D25" s="53" t="s">
        <v>7543</v>
      </c>
      <c r="E25" s="52">
        <v>46766106404</v>
      </c>
    </row>
    <row r="26" spans="1:5">
      <c r="A26" s="19" t="s">
        <v>3468</v>
      </c>
      <c r="B26" s="54" t="s">
        <v>3470</v>
      </c>
      <c r="C26" s="54" t="s">
        <v>7544</v>
      </c>
      <c r="D26" s="53" t="s">
        <v>7543</v>
      </c>
      <c r="E26" s="52">
        <v>35935549858</v>
      </c>
    </row>
    <row r="27" spans="1:5">
      <c r="A27" s="21" t="s">
        <v>3476</v>
      </c>
      <c r="B27" s="54" t="s">
        <v>3478</v>
      </c>
      <c r="C27" s="54" t="s">
        <v>7547</v>
      </c>
      <c r="D27" s="53" t="s">
        <v>7543</v>
      </c>
      <c r="E27" s="52">
        <v>205353816</v>
      </c>
    </row>
    <row r="28" spans="1:5">
      <c r="A28" s="19" t="s">
        <v>3486</v>
      </c>
      <c r="B28" s="54" t="s">
        <v>3488</v>
      </c>
      <c r="C28" s="54" t="s">
        <v>7544</v>
      </c>
      <c r="D28" s="53" t="s">
        <v>7543</v>
      </c>
      <c r="E28" s="52">
        <v>62490141265</v>
      </c>
    </row>
    <row r="29" spans="1:5">
      <c r="A29" s="19" t="s">
        <v>3524</v>
      </c>
      <c r="B29" s="54" t="s">
        <v>3526</v>
      </c>
      <c r="C29" s="54" t="s">
        <v>7551</v>
      </c>
      <c r="D29" s="53" t="s">
        <v>7543</v>
      </c>
      <c r="E29" s="52">
        <v>111140426116</v>
      </c>
    </row>
    <row r="30" spans="1:5">
      <c r="A30" s="21" t="s">
        <v>3603</v>
      </c>
      <c r="B30" s="54" t="s">
        <v>3605</v>
      </c>
      <c r="C30" s="54" t="s">
        <v>7542</v>
      </c>
      <c r="D30" s="53" t="s">
        <v>7543</v>
      </c>
      <c r="E30" s="52">
        <v>550451800277357</v>
      </c>
    </row>
    <row r="31" spans="1:5">
      <c r="A31" s="19" t="s">
        <v>3617</v>
      </c>
      <c r="B31" s="54" t="s">
        <v>3619</v>
      </c>
      <c r="C31" s="54" t="s">
        <v>7546</v>
      </c>
      <c r="D31" s="53" t="s">
        <v>7543</v>
      </c>
      <c r="E31" s="52">
        <v>24152141682</v>
      </c>
    </row>
    <row r="32" spans="1:5">
      <c r="A32" s="21" t="s">
        <v>3626</v>
      </c>
      <c r="B32" s="54" t="s">
        <v>3628</v>
      </c>
      <c r="C32" s="54" t="s">
        <v>7546</v>
      </c>
      <c r="D32" s="53" t="s">
        <v>7543</v>
      </c>
      <c r="E32" s="52">
        <v>24127656599</v>
      </c>
    </row>
    <row r="33" spans="1:5">
      <c r="A33" s="19" t="s">
        <v>3634</v>
      </c>
      <c r="B33" s="54" t="s">
        <v>3636</v>
      </c>
      <c r="C33" s="54" t="s">
        <v>7549</v>
      </c>
      <c r="D33" s="53" t="s">
        <v>7543</v>
      </c>
      <c r="E33" s="52">
        <v>157273558</v>
      </c>
    </row>
    <row r="34" spans="1:5">
      <c r="A34" s="21" t="s">
        <v>3703</v>
      </c>
      <c r="B34" s="54" t="s">
        <v>3705</v>
      </c>
      <c r="C34" s="54" t="s">
        <v>7544</v>
      </c>
      <c r="D34" s="53" t="s">
        <v>7543</v>
      </c>
      <c r="E34" s="52">
        <v>91277369503</v>
      </c>
    </row>
    <row r="35" spans="1:5">
      <c r="A35" s="19" t="s">
        <v>4399</v>
      </c>
      <c r="B35" s="54" t="s">
        <v>7552</v>
      </c>
      <c r="C35" s="54" t="s">
        <v>7542</v>
      </c>
      <c r="D35" s="53" t="s">
        <v>7543</v>
      </c>
      <c r="E35" s="52">
        <v>476300068154</v>
      </c>
    </row>
    <row r="36" spans="1:5">
      <c r="A36" s="19" t="s">
        <v>4510</v>
      </c>
      <c r="B36" s="54" t="s">
        <v>4512</v>
      </c>
      <c r="C36" s="54" t="s">
        <v>7553</v>
      </c>
      <c r="D36" s="53" t="s">
        <v>7543</v>
      </c>
      <c r="E36" s="52">
        <v>660899225</v>
      </c>
    </row>
    <row r="37" spans="1:5">
      <c r="A37" s="21" t="s">
        <v>4637</v>
      </c>
      <c r="B37" s="54" t="s">
        <v>4639</v>
      </c>
      <c r="C37" s="54" t="s">
        <v>7554</v>
      </c>
      <c r="D37" s="53" t="s">
        <v>7543</v>
      </c>
      <c r="E37" s="52">
        <v>1735600000300140</v>
      </c>
    </row>
    <row r="38" spans="1:5">
      <c r="A38" s="19" t="s">
        <v>4652</v>
      </c>
      <c r="B38" s="54" t="s">
        <v>4654</v>
      </c>
      <c r="C38" s="54" t="s">
        <v>7546</v>
      </c>
      <c r="D38" s="53" t="s">
        <v>7543</v>
      </c>
      <c r="E38" s="52">
        <v>24049519891</v>
      </c>
    </row>
    <row r="39" spans="1:5">
      <c r="A39" s="19" t="s">
        <v>4676</v>
      </c>
      <c r="B39" s="54" t="s">
        <v>4678</v>
      </c>
      <c r="C39" s="54" t="s">
        <v>7555</v>
      </c>
      <c r="D39" s="53" t="s">
        <v>7543</v>
      </c>
      <c r="E39" s="52">
        <v>27463119</v>
      </c>
    </row>
    <row r="40" spans="1:5">
      <c r="A40" s="19" t="s">
        <v>4804</v>
      </c>
      <c r="B40" s="54" t="s">
        <v>4806</v>
      </c>
      <c r="C40" s="54" t="s">
        <v>7551</v>
      </c>
      <c r="D40" s="53" t="s">
        <v>7543</v>
      </c>
      <c r="E40" s="52">
        <v>111140235058</v>
      </c>
    </row>
    <row r="41" spans="1:5">
      <c r="A41" s="19" t="s">
        <v>4889</v>
      </c>
      <c r="B41" s="54" t="s">
        <v>4891</v>
      </c>
      <c r="C41" s="54" t="s">
        <v>7547</v>
      </c>
      <c r="D41" s="53" t="s">
        <v>7543</v>
      </c>
      <c r="E41" s="52">
        <v>89035976</v>
      </c>
    </row>
    <row r="42" spans="1:5">
      <c r="A42" s="21" t="s">
        <v>4901</v>
      </c>
      <c r="B42" s="54" t="s">
        <v>4903</v>
      </c>
      <c r="C42" s="54" t="s">
        <v>7544</v>
      </c>
      <c r="D42" s="53" t="s">
        <v>7543</v>
      </c>
      <c r="E42" s="52">
        <v>91265869306</v>
      </c>
    </row>
    <row r="43" spans="1:5">
      <c r="A43" s="19" t="s">
        <v>5281</v>
      </c>
      <c r="B43" s="54" t="s">
        <v>5283</v>
      </c>
      <c r="C43" s="54" t="s">
        <v>7542</v>
      </c>
      <c r="D43" s="53" t="s">
        <v>7543</v>
      </c>
      <c r="E43" s="52">
        <v>457200159426</v>
      </c>
    </row>
    <row r="44" spans="1:5">
      <c r="A44" s="19" t="s">
        <v>5317</v>
      </c>
      <c r="B44" s="54" t="s">
        <v>5319</v>
      </c>
      <c r="C44" s="54" t="s">
        <v>7544</v>
      </c>
      <c r="D44" s="53" t="s">
        <v>7543</v>
      </c>
      <c r="E44" s="52">
        <v>91284068322</v>
      </c>
    </row>
    <row r="45" spans="1:5">
      <c r="A45" s="19" t="s">
        <v>5546</v>
      </c>
      <c r="B45" s="54" t="s">
        <v>5548</v>
      </c>
      <c r="C45" s="54" t="s">
        <v>7553</v>
      </c>
      <c r="D45" s="53" t="s">
        <v>7543</v>
      </c>
      <c r="E45" s="52">
        <v>8342289</v>
      </c>
    </row>
    <row r="46" spans="1:5">
      <c r="A46" s="19" t="s">
        <v>5571</v>
      </c>
      <c r="B46" s="54" t="s">
        <v>5573</v>
      </c>
      <c r="C46" s="54" t="s">
        <v>7547</v>
      </c>
      <c r="D46" s="53" t="s">
        <v>7543</v>
      </c>
      <c r="E46" s="52">
        <v>35588540</v>
      </c>
    </row>
    <row r="47" spans="1:5">
      <c r="A47" s="21" t="s">
        <v>5584</v>
      </c>
      <c r="B47" s="54" t="s">
        <v>5586</v>
      </c>
      <c r="C47" s="54" t="s">
        <v>7549</v>
      </c>
      <c r="D47" s="53" t="s">
        <v>7543</v>
      </c>
      <c r="E47" s="52">
        <v>346236185</v>
      </c>
    </row>
    <row r="48" spans="1:5">
      <c r="A48" s="19" t="s">
        <v>5715</v>
      </c>
      <c r="B48" s="54" t="s">
        <v>5717</v>
      </c>
      <c r="C48" s="54" t="s">
        <v>7542</v>
      </c>
      <c r="D48" s="53" t="s">
        <v>7543</v>
      </c>
      <c r="E48" s="52">
        <v>550488419184921</v>
      </c>
    </row>
    <row r="49" spans="1:6">
      <c r="A49" s="19" t="s">
        <v>5736</v>
      </c>
      <c r="B49" s="54" t="s">
        <v>5738</v>
      </c>
      <c r="C49" s="54" t="s">
        <v>7542</v>
      </c>
      <c r="D49" s="53" t="s">
        <v>7543</v>
      </c>
      <c r="E49" s="52">
        <v>8188080678</v>
      </c>
    </row>
    <row r="50" spans="1:6">
      <c r="A50" s="21" t="s">
        <v>5748</v>
      </c>
      <c r="B50" s="54" t="s">
        <v>5750</v>
      </c>
      <c r="C50" s="54" t="s">
        <v>7544</v>
      </c>
      <c r="D50" s="53" t="s">
        <v>7543</v>
      </c>
      <c r="E50" s="52">
        <v>29784772347</v>
      </c>
    </row>
    <row r="51" spans="1:6">
      <c r="A51" s="19" t="s">
        <v>5758</v>
      </c>
      <c r="B51" s="54" t="s">
        <v>5760</v>
      </c>
      <c r="C51" s="54" t="s">
        <v>7542</v>
      </c>
      <c r="D51" s="53" t="s">
        <v>7543</v>
      </c>
      <c r="E51" s="52">
        <v>488416323209</v>
      </c>
    </row>
    <row r="52" spans="1:6">
      <c r="A52" s="21" t="s">
        <v>5770</v>
      </c>
      <c r="B52" s="54" t="s">
        <v>5772</v>
      </c>
      <c r="C52" s="54" t="s">
        <v>7550</v>
      </c>
      <c r="D52" s="53" t="s">
        <v>7543</v>
      </c>
      <c r="E52" s="52">
        <v>1001211435</v>
      </c>
    </row>
    <row r="53" spans="1:6">
      <c r="A53" s="19" t="s">
        <v>5779</v>
      </c>
      <c r="B53" s="54" t="s">
        <v>5781</v>
      </c>
      <c r="C53" s="54" t="s">
        <v>7544</v>
      </c>
      <c r="D53" s="53" t="s">
        <v>7543</v>
      </c>
      <c r="E53" s="52">
        <v>19866169058</v>
      </c>
    </row>
    <row r="54" spans="1:6">
      <c r="A54" s="21" t="s">
        <v>5790</v>
      </c>
      <c r="B54" s="54" t="s">
        <v>5803</v>
      </c>
      <c r="C54" s="54" t="s">
        <v>7549</v>
      </c>
      <c r="D54" s="53" t="s">
        <v>7543</v>
      </c>
      <c r="E54" s="52">
        <v>1.300740002E+17</v>
      </c>
      <c r="F54" s="3" t="s">
        <v>7545</v>
      </c>
    </row>
    <row r="55" spans="1:6">
      <c r="A55" s="19" t="s">
        <v>5808</v>
      </c>
      <c r="B55" s="54" t="s">
        <v>5810</v>
      </c>
      <c r="C55" s="54" t="s">
        <v>7542</v>
      </c>
      <c r="D55" s="53" t="s">
        <v>7543</v>
      </c>
      <c r="E55" s="52">
        <v>550488440246244</v>
      </c>
    </row>
    <row r="56" spans="1:6">
      <c r="A56" s="19" t="s">
        <v>5836</v>
      </c>
      <c r="B56" s="54" t="s">
        <v>5838</v>
      </c>
      <c r="C56" s="54" t="s">
        <v>7546</v>
      </c>
      <c r="D56" s="53" t="s">
        <v>7543</v>
      </c>
      <c r="E56" s="52">
        <v>24143267218</v>
      </c>
    </row>
    <row r="57" spans="1:6">
      <c r="A57" s="21" t="s">
        <v>5846</v>
      </c>
      <c r="B57" s="54" t="s">
        <v>5848</v>
      </c>
      <c r="C57" s="54" t="s">
        <v>7556</v>
      </c>
      <c r="D57" s="53" t="s">
        <v>7543</v>
      </c>
      <c r="E57" s="52">
        <v>3006839545</v>
      </c>
    </row>
    <row r="58" spans="1:6">
      <c r="A58" s="19" t="s">
        <v>5855</v>
      </c>
      <c r="B58" s="54" t="s">
        <v>5857</v>
      </c>
      <c r="C58" s="54" t="s">
        <v>7544</v>
      </c>
      <c r="D58" s="53" t="s">
        <v>7543</v>
      </c>
      <c r="E58" s="52">
        <v>38400000691</v>
      </c>
    </row>
    <row r="59" spans="1:6">
      <c r="A59" s="19" t="s">
        <v>5874</v>
      </c>
      <c r="B59" s="54" t="s">
        <v>5876</v>
      </c>
      <c r="C59" s="54" t="s">
        <v>7542</v>
      </c>
      <c r="D59" s="53" t="s">
        <v>7543</v>
      </c>
      <c r="E59" s="52">
        <v>550457300202605</v>
      </c>
    </row>
    <row r="60" spans="1:6">
      <c r="A60" s="19" t="s">
        <v>5896</v>
      </c>
      <c r="B60" s="54" t="s">
        <v>5898</v>
      </c>
      <c r="C60" s="54" t="s">
        <v>7542</v>
      </c>
      <c r="D60" s="53" t="s">
        <v>7543</v>
      </c>
      <c r="E60" s="52">
        <v>550488454593929</v>
      </c>
    </row>
    <row r="61" spans="1:6">
      <c r="A61" s="21" t="s">
        <v>5909</v>
      </c>
      <c r="B61" s="54" t="s">
        <v>5911</v>
      </c>
      <c r="C61" s="54" t="s">
        <v>7544</v>
      </c>
      <c r="D61" s="53" t="s">
        <v>7543</v>
      </c>
      <c r="E61" s="52">
        <v>77485035284</v>
      </c>
    </row>
    <row r="62" spans="1:6">
      <c r="A62" s="19" t="s">
        <v>5918</v>
      </c>
      <c r="B62" s="54" t="s">
        <v>5920</v>
      </c>
      <c r="C62" s="54" t="s">
        <v>7546</v>
      </c>
      <c r="D62" s="53" t="s">
        <v>7543</v>
      </c>
      <c r="E62" s="52">
        <v>24095696056</v>
      </c>
    </row>
    <row r="63" spans="1:6">
      <c r="A63" s="21" t="s">
        <v>5927</v>
      </c>
      <c r="B63" s="54" t="s">
        <v>7557</v>
      </c>
      <c r="C63" s="54" t="s">
        <v>7546</v>
      </c>
      <c r="D63" s="53" t="s">
        <v>7543</v>
      </c>
      <c r="E63" s="52">
        <v>24089639630</v>
      </c>
    </row>
    <row r="64" spans="1:6">
      <c r="A64" s="19" t="s">
        <v>5937</v>
      </c>
      <c r="B64" s="54" t="s">
        <v>5939</v>
      </c>
      <c r="C64" s="54" t="s">
        <v>7544</v>
      </c>
      <c r="D64" s="53" t="s">
        <v>7543</v>
      </c>
      <c r="E64" s="52">
        <v>28312425914</v>
      </c>
    </row>
    <row r="65" spans="1:6">
      <c r="A65" s="21" t="s">
        <v>5949</v>
      </c>
      <c r="B65" s="54" t="s">
        <v>5951</v>
      </c>
      <c r="C65" s="54" t="s">
        <v>7544</v>
      </c>
      <c r="D65" s="53" t="s">
        <v>7543</v>
      </c>
      <c r="E65" s="52">
        <v>18543038401</v>
      </c>
    </row>
    <row r="66" spans="1:6">
      <c r="A66" s="19" t="s">
        <v>5959</v>
      </c>
      <c r="B66" s="54" t="s">
        <v>5961</v>
      </c>
      <c r="C66" s="54" t="s">
        <v>7542</v>
      </c>
      <c r="D66" s="53" t="s">
        <v>7543</v>
      </c>
      <c r="E66" s="52">
        <v>8600718889</v>
      </c>
    </row>
    <row r="67" spans="1:6">
      <c r="A67" s="21" t="s">
        <v>5974</v>
      </c>
      <c r="B67" s="54" t="s">
        <v>5976</v>
      </c>
      <c r="C67" s="54" t="s">
        <v>7544</v>
      </c>
      <c r="D67" s="53" t="s">
        <v>7543</v>
      </c>
      <c r="E67" s="52">
        <v>91291423740</v>
      </c>
    </row>
    <row r="68" spans="1:6">
      <c r="A68" s="19" t="s">
        <v>5983</v>
      </c>
      <c r="B68" s="54" t="s">
        <v>5985</v>
      </c>
      <c r="C68" s="54" t="s">
        <v>7549</v>
      </c>
      <c r="D68" s="53" t="s">
        <v>7543</v>
      </c>
      <c r="E68" s="52">
        <v>94354123</v>
      </c>
    </row>
    <row r="69" spans="1:6">
      <c r="A69" s="19" t="s">
        <v>6001</v>
      </c>
      <c r="B69" s="54" t="s">
        <v>6003</v>
      </c>
      <c r="C69" s="54" t="s">
        <v>7542</v>
      </c>
      <c r="D69" s="53" t="s">
        <v>7543</v>
      </c>
      <c r="E69" s="52">
        <v>550009100733485</v>
      </c>
    </row>
    <row r="70" spans="1:6">
      <c r="A70" s="21" t="s">
        <v>6010</v>
      </c>
      <c r="B70" s="54" t="s">
        <v>6012</v>
      </c>
      <c r="C70" s="54" t="s">
        <v>7544</v>
      </c>
      <c r="D70" s="53" t="s">
        <v>7543</v>
      </c>
      <c r="E70" s="52">
        <v>38818297031</v>
      </c>
    </row>
    <row r="71" spans="1:6">
      <c r="A71" s="19" t="s">
        <v>6019</v>
      </c>
      <c r="B71" s="54" t="s">
        <v>6021</v>
      </c>
      <c r="C71" s="54" t="s">
        <v>7546</v>
      </c>
      <c r="D71" s="53" t="s">
        <v>7543</v>
      </c>
      <c r="E71" s="52">
        <v>24150982135</v>
      </c>
      <c r="F71" s="3" t="s">
        <v>1112</v>
      </c>
    </row>
    <row r="72" spans="1:6">
      <c r="A72" s="21" t="s">
        <v>6054</v>
      </c>
      <c r="B72" s="54" t="s">
        <v>6056</v>
      </c>
      <c r="C72" s="54" t="s">
        <v>7542</v>
      </c>
      <c r="D72" s="53" t="s">
        <v>7558</v>
      </c>
      <c r="E72" s="52">
        <v>5560012584</v>
      </c>
    </row>
    <row r="73" spans="1:6">
      <c r="A73" s="19" t="s">
        <v>6068</v>
      </c>
      <c r="B73" s="54" t="s">
        <v>6070</v>
      </c>
      <c r="C73" s="54" t="s">
        <v>7542</v>
      </c>
      <c r="D73" s="53" t="s">
        <v>7543</v>
      </c>
      <c r="E73" s="52">
        <v>550488402589110</v>
      </c>
    </row>
    <row r="74" spans="1:6">
      <c r="A74" s="21" t="s">
        <v>6079</v>
      </c>
      <c r="B74" s="54" t="s">
        <v>6081</v>
      </c>
      <c r="C74" s="54" t="s">
        <v>7542</v>
      </c>
      <c r="D74" s="53" t="s">
        <v>7543</v>
      </c>
      <c r="E74" s="52">
        <v>550488425887111</v>
      </c>
    </row>
    <row r="75" spans="1:6">
      <c r="A75" s="19" t="s">
        <v>6087</v>
      </c>
      <c r="B75" s="54" t="s">
        <v>6089</v>
      </c>
      <c r="C75" s="54" t="s">
        <v>7544</v>
      </c>
      <c r="D75" s="53" t="s">
        <v>7543</v>
      </c>
      <c r="E75" s="52">
        <v>22500015938</v>
      </c>
    </row>
    <row r="76" spans="1:6">
      <c r="A76" s="21" t="s">
        <v>6095</v>
      </c>
      <c r="B76" s="54" t="s">
        <v>6097</v>
      </c>
      <c r="C76" s="54" t="s">
        <v>7544</v>
      </c>
      <c r="D76" s="53" t="s">
        <v>7543</v>
      </c>
      <c r="E76" s="52">
        <v>54796898804</v>
      </c>
    </row>
    <row r="77" spans="1:6">
      <c r="A77" s="19" t="s">
        <v>6104</v>
      </c>
      <c r="B77" s="54" t="s">
        <v>6106</v>
      </c>
      <c r="C77" s="54" t="s">
        <v>7544</v>
      </c>
      <c r="D77" s="53" t="s">
        <v>7543</v>
      </c>
      <c r="E77" s="52">
        <v>94471456424</v>
      </c>
    </row>
    <row r="78" spans="1:6">
      <c r="A78" s="21" t="s">
        <v>6112</v>
      </c>
      <c r="B78" s="54" t="s">
        <v>6114</v>
      </c>
      <c r="C78" s="54" t="s">
        <v>7544</v>
      </c>
      <c r="D78" s="53" t="s">
        <v>7543</v>
      </c>
      <c r="E78" s="52">
        <v>19817975057</v>
      </c>
    </row>
    <row r="79" spans="1:6">
      <c r="A79" s="19" t="s">
        <v>6120</v>
      </c>
      <c r="B79" s="54" t="s">
        <v>6122</v>
      </c>
      <c r="C79" s="54" t="s">
        <v>7544</v>
      </c>
      <c r="D79" s="53" t="s">
        <v>7543</v>
      </c>
      <c r="E79" s="52">
        <v>18022636053</v>
      </c>
    </row>
    <row r="80" spans="1:6">
      <c r="A80" s="21" t="s">
        <v>6130</v>
      </c>
      <c r="B80" s="54" t="s">
        <v>6132</v>
      </c>
      <c r="C80" s="54" t="s">
        <v>7542</v>
      </c>
      <c r="D80" s="53" t="s">
        <v>7543</v>
      </c>
      <c r="E80" s="52">
        <v>386070068732</v>
      </c>
    </row>
    <row r="81" spans="1:5">
      <c r="A81" s="19" t="s">
        <v>6142</v>
      </c>
      <c r="B81" s="54" t="s">
        <v>6144</v>
      </c>
      <c r="C81" s="54" t="s">
        <v>7549</v>
      </c>
      <c r="D81" s="53" t="s">
        <v>7543</v>
      </c>
      <c r="E81" s="52">
        <v>37312618</v>
      </c>
    </row>
    <row r="82" spans="1:5">
      <c r="A82" s="21" t="s">
        <v>6151</v>
      </c>
      <c r="B82" s="54" t="s">
        <v>6153</v>
      </c>
      <c r="C82" s="54" t="s">
        <v>7544</v>
      </c>
      <c r="D82" s="53" t="s">
        <v>7543</v>
      </c>
      <c r="E82" s="52">
        <v>65238094326</v>
      </c>
    </row>
    <row r="83" spans="1:5">
      <c r="A83" s="19" t="s">
        <v>6160</v>
      </c>
      <c r="B83" s="54" t="s">
        <v>6162</v>
      </c>
      <c r="C83" s="54" t="s">
        <v>7544</v>
      </c>
      <c r="D83" s="53" t="s">
        <v>7543</v>
      </c>
      <c r="E83" s="52">
        <v>4073700855</v>
      </c>
    </row>
    <row r="84" spans="1:5">
      <c r="A84" s="21" t="s">
        <v>6169</v>
      </c>
      <c r="B84" s="54" t="s">
        <v>4646</v>
      </c>
      <c r="C84" s="54" t="s">
        <v>7544</v>
      </c>
      <c r="D84" s="53" t="s">
        <v>7543</v>
      </c>
      <c r="E84" s="52">
        <v>91248623948</v>
      </c>
    </row>
    <row r="85" spans="1:5">
      <c r="A85" s="19" t="s">
        <v>6180</v>
      </c>
      <c r="B85" s="54" t="s">
        <v>6182</v>
      </c>
      <c r="C85" s="54" t="s">
        <v>7542</v>
      </c>
      <c r="D85" s="53" t="s">
        <v>7543</v>
      </c>
      <c r="E85" s="52">
        <v>550488449431367</v>
      </c>
    </row>
    <row r="86" spans="1:5">
      <c r="A86" s="19" t="s">
        <v>6201</v>
      </c>
      <c r="B86" s="54" t="s">
        <v>6203</v>
      </c>
      <c r="C86" s="54" t="s">
        <v>7549</v>
      </c>
      <c r="D86" s="53" t="s">
        <v>7543</v>
      </c>
      <c r="E86" s="52">
        <v>850002986</v>
      </c>
    </row>
    <row r="87" spans="1:5">
      <c r="A87" s="21" t="s">
        <v>6210</v>
      </c>
      <c r="B87" s="54" t="s">
        <v>6212</v>
      </c>
      <c r="C87" s="54" t="s">
        <v>7555</v>
      </c>
      <c r="D87" s="53" t="s">
        <v>7543</v>
      </c>
      <c r="E87" s="52">
        <v>65342210</v>
      </c>
    </row>
    <row r="88" spans="1:5">
      <c r="A88" s="19" t="s">
        <v>6220</v>
      </c>
      <c r="B88" s="54" t="s">
        <v>6222</v>
      </c>
      <c r="C88" s="54" t="s">
        <v>7546</v>
      </c>
      <c r="D88" s="53" t="s">
        <v>7543</v>
      </c>
      <c r="E88" s="52">
        <v>24078017728</v>
      </c>
    </row>
    <row r="89" spans="1:5">
      <c r="A89" s="21" t="s">
        <v>6232</v>
      </c>
      <c r="B89" s="54" t="s">
        <v>6234</v>
      </c>
      <c r="C89" s="54" t="s">
        <v>7546</v>
      </c>
      <c r="D89" s="53" t="s">
        <v>7543</v>
      </c>
      <c r="E89" s="52">
        <v>24115364619</v>
      </c>
    </row>
    <row r="90" spans="1:5">
      <c r="A90" s="19" t="s">
        <v>6242</v>
      </c>
      <c r="B90" s="54" t="s">
        <v>6244</v>
      </c>
      <c r="C90" s="54" t="s">
        <v>7544</v>
      </c>
      <c r="D90" s="53" t="s">
        <v>7543</v>
      </c>
      <c r="E90" s="52">
        <v>19104189965</v>
      </c>
    </row>
    <row r="91" spans="1:5">
      <c r="A91" s="21" t="s">
        <v>6258</v>
      </c>
      <c r="B91" s="54" t="s">
        <v>6260</v>
      </c>
      <c r="C91" s="54" t="s">
        <v>7542</v>
      </c>
      <c r="D91" s="53" t="s">
        <v>7543</v>
      </c>
      <c r="E91" s="52">
        <v>455200273726</v>
      </c>
    </row>
    <row r="92" spans="1:5">
      <c r="A92" s="21" t="s">
        <v>6281</v>
      </c>
      <c r="B92" s="54" t="s">
        <v>6283</v>
      </c>
      <c r="C92" s="54" t="s">
        <v>7547</v>
      </c>
      <c r="D92" s="53" t="s">
        <v>7543</v>
      </c>
      <c r="E92" s="52">
        <v>39864855</v>
      </c>
    </row>
    <row r="93" spans="1:5">
      <c r="A93" s="19" t="s">
        <v>6289</v>
      </c>
      <c r="B93" s="54" t="s">
        <v>6291</v>
      </c>
      <c r="C93" s="54" t="s">
        <v>7555</v>
      </c>
      <c r="D93" s="53" t="s">
        <v>7543</v>
      </c>
      <c r="E93" s="52">
        <v>16143210</v>
      </c>
    </row>
    <row r="94" spans="1:5">
      <c r="A94" s="21" t="s">
        <v>6300</v>
      </c>
      <c r="B94" s="54" t="s">
        <v>6302</v>
      </c>
      <c r="C94" s="54" t="s">
        <v>7544</v>
      </c>
      <c r="D94" s="53" t="s">
        <v>7543</v>
      </c>
      <c r="E94" s="52">
        <v>3138069671</v>
      </c>
    </row>
    <row r="95" spans="1:5">
      <c r="A95" s="19" t="s">
        <v>6312</v>
      </c>
      <c r="B95" s="54" t="s">
        <v>6314</v>
      </c>
      <c r="C95" s="54" t="s">
        <v>7544</v>
      </c>
      <c r="D95" s="53" t="s">
        <v>7543</v>
      </c>
      <c r="E95" s="52">
        <v>4369941912</v>
      </c>
    </row>
    <row r="96" spans="1:5">
      <c r="A96" s="19" t="s">
        <v>6329</v>
      </c>
      <c r="B96" s="54" t="s">
        <v>6331</v>
      </c>
      <c r="C96" s="54" t="s">
        <v>7549</v>
      </c>
      <c r="D96" s="53" t="s">
        <v>7543</v>
      </c>
      <c r="E96" s="52">
        <v>126212778</v>
      </c>
    </row>
    <row r="97" spans="1:6">
      <c r="A97" s="21" t="s">
        <v>6337</v>
      </c>
      <c r="B97" s="54" t="s">
        <v>6339</v>
      </c>
      <c r="C97" s="54" t="s">
        <v>7559</v>
      </c>
      <c r="D97" s="53" t="s">
        <v>7543</v>
      </c>
      <c r="E97" s="52">
        <v>54803345</v>
      </c>
    </row>
    <row r="98" spans="1:6">
      <c r="A98" s="19" t="s">
        <v>6345</v>
      </c>
      <c r="B98" s="54" t="s">
        <v>6347</v>
      </c>
      <c r="C98" s="54" t="s">
        <v>7546</v>
      </c>
      <c r="D98" s="53" t="s">
        <v>7543</v>
      </c>
      <c r="E98" s="52">
        <v>24125831039</v>
      </c>
    </row>
    <row r="99" spans="1:6">
      <c r="A99" s="59" t="s">
        <v>6354</v>
      </c>
      <c r="B99" s="58" t="s">
        <v>6356</v>
      </c>
      <c r="C99" s="58"/>
      <c r="D99" s="57"/>
      <c r="E99" s="56"/>
      <c r="F99" s="3" t="s">
        <v>7560</v>
      </c>
    </row>
    <row r="100" spans="1:6">
      <c r="A100" s="19" t="s">
        <v>6368</v>
      </c>
      <c r="B100" s="54" t="s">
        <v>7561</v>
      </c>
      <c r="C100" s="54" t="s">
        <v>7551</v>
      </c>
      <c r="D100" s="53" t="s">
        <v>7543</v>
      </c>
      <c r="E100" s="52">
        <v>111702170175</v>
      </c>
    </row>
    <row r="101" spans="1:6">
      <c r="A101" s="21" t="s">
        <v>6378</v>
      </c>
      <c r="B101" s="54" t="s">
        <v>6380</v>
      </c>
      <c r="C101" s="54" t="s">
        <v>7544</v>
      </c>
      <c r="D101" s="53" t="s">
        <v>7543</v>
      </c>
      <c r="E101" s="52">
        <v>14162914503</v>
      </c>
    </row>
    <row r="102" spans="1:6">
      <c r="A102" s="19" t="s">
        <v>6389</v>
      </c>
      <c r="B102" s="54" t="s">
        <v>6391</v>
      </c>
      <c r="C102" s="54" t="s">
        <v>7546</v>
      </c>
      <c r="D102" s="53" t="s">
        <v>7543</v>
      </c>
      <c r="E102" s="52">
        <v>24129808567</v>
      </c>
    </row>
    <row r="103" spans="1:6">
      <c r="A103" s="21" t="s">
        <v>6397</v>
      </c>
      <c r="B103" s="54" t="s">
        <v>6399</v>
      </c>
      <c r="C103" s="54" t="s">
        <v>7546</v>
      </c>
      <c r="D103" s="53" t="s">
        <v>7543</v>
      </c>
      <c r="E103" s="52">
        <v>24151115921</v>
      </c>
    </row>
    <row r="104" spans="1:6">
      <c r="A104" s="19" t="s">
        <v>6405</v>
      </c>
      <c r="B104" s="54" t="s">
        <v>6407</v>
      </c>
      <c r="C104" s="54" t="s">
        <v>7547</v>
      </c>
      <c r="D104" s="53" t="s">
        <v>7543</v>
      </c>
      <c r="E104" s="52">
        <v>437306459</v>
      </c>
    </row>
    <row r="105" spans="1:6">
      <c r="A105" s="21" t="s">
        <v>6413</v>
      </c>
      <c r="B105" s="54" t="s">
        <v>6415</v>
      </c>
      <c r="C105" s="54" t="s">
        <v>7544</v>
      </c>
      <c r="D105" s="53" t="s">
        <v>7543</v>
      </c>
      <c r="E105" s="52">
        <v>26495070432</v>
      </c>
    </row>
    <row r="106" spans="1:6">
      <c r="A106" s="19" t="s">
        <v>6421</v>
      </c>
      <c r="B106" s="54" t="s">
        <v>6423</v>
      </c>
      <c r="C106" s="54" t="s">
        <v>7544</v>
      </c>
      <c r="D106" s="53" t="s">
        <v>7543</v>
      </c>
      <c r="E106" s="52">
        <v>19800007330</v>
      </c>
    </row>
    <row r="107" spans="1:6">
      <c r="A107" s="21" t="s">
        <v>6429</v>
      </c>
      <c r="B107" s="54" t="s">
        <v>6431</v>
      </c>
      <c r="C107" s="54" t="s">
        <v>7542</v>
      </c>
      <c r="D107" s="53" t="s">
        <v>7543</v>
      </c>
      <c r="E107" s="52">
        <v>3223989263</v>
      </c>
    </row>
    <row r="108" spans="1:6">
      <c r="A108" s="19" t="s">
        <v>6437</v>
      </c>
      <c r="B108" s="54" t="s">
        <v>6439</v>
      </c>
      <c r="C108" s="54" t="s">
        <v>7546</v>
      </c>
      <c r="D108" s="53" t="s">
        <v>7543</v>
      </c>
      <c r="E108" s="52">
        <v>24152189831</v>
      </c>
    </row>
    <row r="109" spans="1:6">
      <c r="A109" s="21" t="s">
        <v>6445</v>
      </c>
      <c r="B109" s="54" t="s">
        <v>6452</v>
      </c>
      <c r="C109" s="54" t="s">
        <v>7547</v>
      </c>
      <c r="D109" s="53" t="s">
        <v>7543</v>
      </c>
      <c r="E109" s="52">
        <v>237649363</v>
      </c>
    </row>
    <row r="110" spans="1:6">
      <c r="A110" s="19" t="s">
        <v>6456</v>
      </c>
      <c r="B110" s="54" t="s">
        <v>6458</v>
      </c>
      <c r="C110" s="54" t="s">
        <v>7547</v>
      </c>
      <c r="D110" s="53" t="s">
        <v>7543</v>
      </c>
      <c r="E110" s="52">
        <v>30360119</v>
      </c>
    </row>
    <row r="111" spans="1:6">
      <c r="A111" s="21" t="s">
        <v>6468</v>
      </c>
      <c r="B111" s="54" t="s">
        <v>6470</v>
      </c>
      <c r="C111" s="54" t="s">
        <v>7544</v>
      </c>
      <c r="D111" s="53" t="s">
        <v>7543</v>
      </c>
      <c r="E111" s="52">
        <v>91267410033</v>
      </c>
    </row>
    <row r="112" spans="1:6">
      <c r="A112" s="19" t="s">
        <v>6478</v>
      </c>
      <c r="B112" s="54" t="s">
        <v>6480</v>
      </c>
      <c r="C112" s="54" t="s">
        <v>7549</v>
      </c>
      <c r="D112" s="53" t="s">
        <v>7543</v>
      </c>
      <c r="E112" s="52">
        <v>74104027</v>
      </c>
    </row>
    <row r="113" spans="1:5">
      <c r="A113" s="21" t="s">
        <v>6491</v>
      </c>
      <c r="B113" s="54" t="s">
        <v>6493</v>
      </c>
      <c r="C113" s="54" t="s">
        <v>7553</v>
      </c>
      <c r="D113" s="53" t="s">
        <v>7543</v>
      </c>
      <c r="E113" s="52">
        <v>705841075</v>
      </c>
    </row>
    <row r="114" spans="1:5">
      <c r="A114" s="19" t="s">
        <v>6500</v>
      </c>
      <c r="B114" s="54" t="s">
        <v>6502</v>
      </c>
      <c r="C114" s="54" t="s">
        <v>7542</v>
      </c>
      <c r="D114" s="53" t="s">
        <v>7543</v>
      </c>
      <c r="E114" s="52">
        <v>550007700739274</v>
      </c>
    </row>
    <row r="115" spans="1:5">
      <c r="A115" s="21" t="s">
        <v>6509</v>
      </c>
      <c r="B115" s="54" t="s">
        <v>6511</v>
      </c>
      <c r="C115" s="54" t="s">
        <v>7544</v>
      </c>
      <c r="D115" s="53" t="s">
        <v>7543</v>
      </c>
      <c r="E115" s="52">
        <v>60156345825</v>
      </c>
    </row>
    <row r="116" spans="1:5">
      <c r="A116" s="19" t="s">
        <v>6518</v>
      </c>
      <c r="B116" s="54" t="s">
        <v>6520</v>
      </c>
      <c r="C116" s="54" t="s">
        <v>7550</v>
      </c>
      <c r="D116" s="53" t="s">
        <v>7543</v>
      </c>
      <c r="E116" s="52">
        <v>4482830604</v>
      </c>
    </row>
    <row r="117" spans="1:5">
      <c r="A117" s="21" t="s">
        <v>6526</v>
      </c>
      <c r="B117" s="54" t="s">
        <v>6528</v>
      </c>
      <c r="C117" s="54" t="s">
        <v>7546</v>
      </c>
      <c r="D117" s="53" t="s">
        <v>7543</v>
      </c>
      <c r="E117" s="52">
        <v>24135719787</v>
      </c>
    </row>
    <row r="118" spans="1:5">
      <c r="A118" s="19" t="s">
        <v>6534</v>
      </c>
      <c r="B118" s="54" t="s">
        <v>6536</v>
      </c>
      <c r="C118" s="54" t="s">
        <v>7542</v>
      </c>
      <c r="D118" s="53" t="s">
        <v>7543</v>
      </c>
      <c r="E118" s="52">
        <v>451800033644</v>
      </c>
    </row>
    <row r="119" spans="1:5">
      <c r="A119" s="21" t="s">
        <v>6543</v>
      </c>
      <c r="B119" s="54" t="s">
        <v>6545</v>
      </c>
      <c r="C119" s="54" t="s">
        <v>7549</v>
      </c>
      <c r="D119" s="53" t="s">
        <v>7543</v>
      </c>
      <c r="E119" s="52">
        <v>42364109</v>
      </c>
    </row>
    <row r="120" spans="1:5">
      <c r="A120" s="19" t="s">
        <v>6551</v>
      </c>
      <c r="B120" s="54" t="s">
        <v>6553</v>
      </c>
      <c r="C120" s="54" t="s">
        <v>7542</v>
      </c>
      <c r="D120" s="53" t="s">
        <v>7543</v>
      </c>
      <c r="E120" s="52">
        <v>7700668580</v>
      </c>
    </row>
    <row r="121" spans="1:5">
      <c r="A121" s="21" t="s">
        <v>6560</v>
      </c>
      <c r="B121" s="54" t="s">
        <v>7562</v>
      </c>
      <c r="C121" s="54" t="s">
        <v>7546</v>
      </c>
      <c r="D121" s="53" t="s">
        <v>7543</v>
      </c>
      <c r="E121" s="52">
        <v>24081191848</v>
      </c>
    </row>
    <row r="122" spans="1:5">
      <c r="A122" s="19" t="s">
        <v>6571</v>
      </c>
      <c r="B122" s="54" t="s">
        <v>1117</v>
      </c>
      <c r="C122" s="54" t="s">
        <v>7544</v>
      </c>
      <c r="D122" s="53" t="s">
        <v>7543</v>
      </c>
      <c r="E122" s="52">
        <v>74368938860</v>
      </c>
    </row>
    <row r="123" spans="1:5">
      <c r="A123" s="21" t="s">
        <v>6577</v>
      </c>
      <c r="B123" s="54" t="s">
        <v>6579</v>
      </c>
      <c r="C123" s="54" t="s">
        <v>7544</v>
      </c>
      <c r="D123" s="53" t="s">
        <v>7543</v>
      </c>
      <c r="E123" s="52">
        <v>91282746714</v>
      </c>
    </row>
    <row r="124" spans="1:5">
      <c r="A124" s="19" t="s">
        <v>6585</v>
      </c>
      <c r="B124" s="54" t="s">
        <v>6587</v>
      </c>
      <c r="C124" s="54" t="s">
        <v>7542</v>
      </c>
      <c r="D124" s="53" t="s">
        <v>7543</v>
      </c>
      <c r="E124" s="52">
        <v>550488422559879</v>
      </c>
    </row>
    <row r="125" spans="1:5">
      <c r="A125" s="21" t="s">
        <v>6594</v>
      </c>
      <c r="B125" s="54" t="s">
        <v>6596</v>
      </c>
      <c r="C125" s="54" t="s">
        <v>7544</v>
      </c>
      <c r="D125" s="53" t="s">
        <v>7543</v>
      </c>
      <c r="E125" s="52">
        <v>14166054762</v>
      </c>
    </row>
    <row r="126" spans="1:5">
      <c r="A126" s="19" t="s">
        <v>6608</v>
      </c>
      <c r="B126" s="54" t="s">
        <v>6610</v>
      </c>
      <c r="C126" s="54" t="s">
        <v>7547</v>
      </c>
      <c r="D126" s="53" t="s">
        <v>7543</v>
      </c>
      <c r="E126" s="52">
        <v>237470174</v>
      </c>
    </row>
    <row r="127" spans="1:5">
      <c r="A127" s="21" t="s">
        <v>6616</v>
      </c>
      <c r="B127" s="54" t="s">
        <v>6618</v>
      </c>
      <c r="C127" s="54" t="s">
        <v>7546</v>
      </c>
      <c r="D127" s="53" t="s">
        <v>7543</v>
      </c>
      <c r="E127" s="52">
        <v>24125983644</v>
      </c>
    </row>
    <row r="128" spans="1:5">
      <c r="A128" s="19" t="s">
        <v>6625</v>
      </c>
      <c r="B128" s="54" t="s">
        <v>6627</v>
      </c>
      <c r="C128" s="54" t="s">
        <v>7546</v>
      </c>
      <c r="D128" s="53" t="s">
        <v>7543</v>
      </c>
      <c r="E128" s="52">
        <v>24108987588</v>
      </c>
    </row>
    <row r="129" spans="1:5">
      <c r="A129" s="21" t="s">
        <v>6636</v>
      </c>
      <c r="B129" s="54" t="s">
        <v>6638</v>
      </c>
      <c r="C129" s="54" t="s">
        <v>7544</v>
      </c>
      <c r="D129" s="53" t="s">
        <v>7543</v>
      </c>
      <c r="E129" s="52">
        <v>85500852238</v>
      </c>
    </row>
    <row r="130" spans="1:5">
      <c r="A130" s="19" t="s">
        <v>6649</v>
      </c>
      <c r="B130" s="54" t="s">
        <v>6651</v>
      </c>
      <c r="C130" s="54" t="s">
        <v>7542</v>
      </c>
      <c r="D130" s="53" t="s">
        <v>7543</v>
      </c>
      <c r="E130" s="52">
        <v>500079413</v>
      </c>
    </row>
    <row r="131" spans="1:5">
      <c r="A131" s="21" t="s">
        <v>6657</v>
      </c>
      <c r="B131" s="54" t="s">
        <v>6659</v>
      </c>
      <c r="C131" s="54" t="s">
        <v>7544</v>
      </c>
      <c r="D131" s="53" t="s">
        <v>7543</v>
      </c>
      <c r="E131" s="52">
        <v>82817137055</v>
      </c>
    </row>
    <row r="132" spans="1:5">
      <c r="A132" s="19" t="s">
        <v>6667</v>
      </c>
      <c r="B132" s="54" t="s">
        <v>6669</v>
      </c>
      <c r="C132" s="54" t="s">
        <v>7544</v>
      </c>
      <c r="D132" s="53" t="s">
        <v>7543</v>
      </c>
      <c r="E132" s="52">
        <v>60611944724</v>
      </c>
    </row>
    <row r="133" spans="1:5">
      <c r="A133" s="21" t="s">
        <v>6680</v>
      </c>
      <c r="B133" s="54" t="s">
        <v>6682</v>
      </c>
      <c r="C133" s="54" t="s">
        <v>7555</v>
      </c>
      <c r="D133" s="53" t="s">
        <v>7543</v>
      </c>
      <c r="E133" s="52">
        <v>29575397</v>
      </c>
    </row>
    <row r="134" spans="1:5">
      <c r="A134" s="19" t="s">
        <v>6693</v>
      </c>
      <c r="B134" s="54" t="s">
        <v>6695</v>
      </c>
      <c r="C134" s="54" t="s">
        <v>7546</v>
      </c>
      <c r="D134" s="53" t="s">
        <v>7543</v>
      </c>
      <c r="E134" s="52">
        <v>24094265264</v>
      </c>
    </row>
    <row r="135" spans="1:5">
      <c r="A135" s="21" t="s">
        <v>6702</v>
      </c>
      <c r="B135" s="54" t="s">
        <v>6704</v>
      </c>
      <c r="C135" s="54" t="s">
        <v>7547</v>
      </c>
      <c r="D135" s="53" t="s">
        <v>7543</v>
      </c>
      <c r="E135" s="52">
        <v>542183702</v>
      </c>
    </row>
    <row r="136" spans="1:5">
      <c r="A136" s="19" t="s">
        <v>6714</v>
      </c>
      <c r="B136" s="54" t="s">
        <v>6716</v>
      </c>
      <c r="C136" s="54" t="s">
        <v>7546</v>
      </c>
      <c r="D136" s="53" t="s">
        <v>7543</v>
      </c>
      <c r="E136" s="52">
        <v>24143442134</v>
      </c>
    </row>
    <row r="137" spans="1:5">
      <c r="A137" s="21" t="s">
        <v>6725</v>
      </c>
      <c r="B137" s="54" t="s">
        <v>5340</v>
      </c>
      <c r="C137" s="54" t="s">
        <v>7542</v>
      </c>
      <c r="D137" s="53" t="s">
        <v>7543</v>
      </c>
      <c r="E137" s="52">
        <v>466700013231</v>
      </c>
    </row>
    <row r="138" spans="1:5">
      <c r="A138" s="19" t="s">
        <v>6737</v>
      </c>
      <c r="B138" s="54" t="s">
        <v>6739</v>
      </c>
      <c r="C138" s="54" t="s">
        <v>7542</v>
      </c>
      <c r="D138" s="53" t="s">
        <v>7543</v>
      </c>
      <c r="E138" s="52">
        <v>482500001177</v>
      </c>
    </row>
    <row r="139" spans="1:5">
      <c r="A139" s="21" t="s">
        <v>6750</v>
      </c>
      <c r="B139" s="54" t="s">
        <v>6752</v>
      </c>
      <c r="C139" s="54" t="s">
        <v>7547</v>
      </c>
      <c r="D139" s="53" t="s">
        <v>7543</v>
      </c>
      <c r="E139" s="52">
        <v>228304242</v>
      </c>
    </row>
    <row r="140" spans="1:5">
      <c r="A140" s="19" t="s">
        <v>6764</v>
      </c>
      <c r="B140" s="54" t="s">
        <v>6766</v>
      </c>
      <c r="C140" s="54" t="s">
        <v>7542</v>
      </c>
      <c r="D140" s="53" t="s">
        <v>7543</v>
      </c>
      <c r="E140" s="52">
        <v>570007170664309</v>
      </c>
    </row>
    <row r="141" spans="1:5">
      <c r="A141" s="21" t="s">
        <v>6777</v>
      </c>
      <c r="B141" s="54" t="s">
        <v>6779</v>
      </c>
      <c r="C141" s="54" t="s">
        <v>7544</v>
      </c>
      <c r="D141" s="53" t="s">
        <v>7543</v>
      </c>
      <c r="E141" s="52">
        <v>4665767294</v>
      </c>
    </row>
    <row r="142" spans="1:5">
      <c r="A142" s="19" t="s">
        <v>6791</v>
      </c>
      <c r="B142" s="54" t="s">
        <v>6793</v>
      </c>
      <c r="C142" s="54" t="s">
        <v>7546</v>
      </c>
      <c r="D142" s="53" t="s">
        <v>7543</v>
      </c>
      <c r="E142" s="52">
        <v>24081105359</v>
      </c>
    </row>
    <row r="143" spans="1:5">
      <c r="A143" s="21" t="s">
        <v>6806</v>
      </c>
      <c r="B143" s="54" t="s">
        <v>2859</v>
      </c>
      <c r="C143" s="54" t="s">
        <v>7549</v>
      </c>
      <c r="D143" s="53" t="s">
        <v>7543</v>
      </c>
      <c r="E143" s="52">
        <v>633003105</v>
      </c>
    </row>
    <row r="144" spans="1:5">
      <c r="A144" s="19" t="s">
        <v>6818</v>
      </c>
      <c r="B144" s="54" t="s">
        <v>6820</v>
      </c>
      <c r="C144" s="54" t="s">
        <v>7544</v>
      </c>
      <c r="D144" s="53" t="s">
        <v>7543</v>
      </c>
      <c r="E144" s="52">
        <v>68300011806</v>
      </c>
    </row>
    <row r="145" spans="1:5">
      <c r="A145" s="21" t="s">
        <v>6826</v>
      </c>
      <c r="B145" s="54" t="s">
        <v>6828</v>
      </c>
      <c r="C145" s="54" t="s">
        <v>7542</v>
      </c>
      <c r="D145" s="53" t="s">
        <v>7543</v>
      </c>
      <c r="E145" s="52">
        <v>550117300084706</v>
      </c>
    </row>
    <row r="146" spans="1:5">
      <c r="A146" s="19" t="s">
        <v>6835</v>
      </c>
      <c r="B146" s="54" t="s">
        <v>6837</v>
      </c>
      <c r="C146" s="54" t="s">
        <v>7542</v>
      </c>
      <c r="D146" s="53" t="s">
        <v>7543</v>
      </c>
      <c r="E146" s="52">
        <v>550474300000608</v>
      </c>
    </row>
    <row r="147" spans="1:5">
      <c r="A147" s="21" t="s">
        <v>6843</v>
      </c>
      <c r="B147" s="54" t="s">
        <v>6845</v>
      </c>
      <c r="C147" s="54" t="s">
        <v>7546</v>
      </c>
      <c r="D147" s="53" t="s">
        <v>7543</v>
      </c>
      <c r="E147" s="52">
        <v>24093305431</v>
      </c>
    </row>
    <row r="148" spans="1:5">
      <c r="A148" s="19" t="s">
        <v>6854</v>
      </c>
      <c r="B148" s="54" t="s">
        <v>6856</v>
      </c>
      <c r="C148" s="54" t="s">
        <v>7550</v>
      </c>
      <c r="D148" s="53" t="s">
        <v>7543</v>
      </c>
      <c r="E148" s="52">
        <v>6342044200</v>
      </c>
    </row>
    <row r="149" spans="1:5">
      <c r="A149" s="21" t="s">
        <v>6862</v>
      </c>
      <c r="B149" s="54" t="s">
        <v>6864</v>
      </c>
      <c r="C149" s="54" t="s">
        <v>7542</v>
      </c>
      <c r="D149" s="53" t="s">
        <v>7543</v>
      </c>
      <c r="E149" s="52">
        <v>570004670136748</v>
      </c>
    </row>
    <row r="150" spans="1:5">
      <c r="A150" s="19" t="s">
        <v>6870</v>
      </c>
      <c r="B150" s="54" t="s">
        <v>6872</v>
      </c>
      <c r="C150" s="54" t="s">
        <v>7546</v>
      </c>
      <c r="D150" s="53" t="s">
        <v>7543</v>
      </c>
      <c r="E150" s="52">
        <v>24027730960</v>
      </c>
    </row>
    <row r="151" spans="1:5">
      <c r="A151" s="21" t="s">
        <v>6879</v>
      </c>
      <c r="B151" s="54" t="s">
        <v>6881</v>
      </c>
      <c r="C151" s="54" t="s">
        <v>7542</v>
      </c>
      <c r="D151" s="53" t="s">
        <v>7543</v>
      </c>
      <c r="E151" s="52">
        <v>550475700109691</v>
      </c>
    </row>
    <row r="152" spans="1:5">
      <c r="A152" s="18" t="s">
        <v>6887</v>
      </c>
      <c r="B152" s="54" t="s">
        <v>7563</v>
      </c>
      <c r="C152" s="54" t="s">
        <v>7549</v>
      </c>
      <c r="D152" s="53" t="s">
        <v>7543</v>
      </c>
      <c r="E152" s="52">
        <v>125044582</v>
      </c>
    </row>
    <row r="153" spans="1:5">
      <c r="A153" s="21" t="s">
        <v>6902</v>
      </c>
      <c r="B153" s="54" t="s">
        <v>6904</v>
      </c>
      <c r="C153" s="54" t="s">
        <v>7547</v>
      </c>
      <c r="D153" s="53" t="s">
        <v>7543</v>
      </c>
      <c r="E153" s="52">
        <v>237439047</v>
      </c>
    </row>
    <row r="154" spans="1:5">
      <c r="A154" s="19" t="s">
        <v>6914</v>
      </c>
      <c r="B154" s="54" t="s">
        <v>6916</v>
      </c>
      <c r="C154" s="54" t="s">
        <v>7544</v>
      </c>
      <c r="D154" s="53" t="s">
        <v>7543</v>
      </c>
      <c r="E154" s="52">
        <v>4503503404</v>
      </c>
    </row>
    <row r="155" spans="1:5">
      <c r="A155" s="21" t="s">
        <v>6923</v>
      </c>
      <c r="B155" s="55" t="s">
        <v>7564</v>
      </c>
      <c r="C155" s="54" t="s">
        <v>7542</v>
      </c>
      <c r="D155" s="53" t="s">
        <v>7543</v>
      </c>
      <c r="E155" s="52">
        <v>488408622311</v>
      </c>
    </row>
    <row r="156" spans="1:5">
      <c r="A156" s="19" t="s">
        <v>6934</v>
      </c>
      <c r="B156" s="54" t="s">
        <v>6936</v>
      </c>
      <c r="C156" s="54" t="s">
        <v>7542</v>
      </c>
      <c r="D156" s="53" t="s">
        <v>7543</v>
      </c>
      <c r="E156" s="52">
        <v>550455900086915</v>
      </c>
    </row>
    <row r="157" spans="1:5">
      <c r="A157" s="21" t="s">
        <v>6947</v>
      </c>
      <c r="B157" s="54" t="s">
        <v>6949</v>
      </c>
      <c r="C157" s="54" t="s">
        <v>7551</v>
      </c>
      <c r="D157" s="53" t="s">
        <v>7543</v>
      </c>
      <c r="E157" s="52">
        <v>111140464432</v>
      </c>
    </row>
    <row r="158" spans="1:5">
      <c r="A158" s="19" t="s">
        <v>6959</v>
      </c>
      <c r="B158" s="54" t="s">
        <v>6961</v>
      </c>
      <c r="C158" s="54" t="s">
        <v>7544</v>
      </c>
      <c r="D158" s="53" t="s">
        <v>7543</v>
      </c>
      <c r="E158" s="52">
        <v>91219579913</v>
      </c>
    </row>
    <row r="159" spans="1:5">
      <c r="A159" s="21" t="s">
        <v>6967</v>
      </c>
      <c r="B159" s="54" t="s">
        <v>6969</v>
      </c>
      <c r="C159" s="54" t="s">
        <v>7546</v>
      </c>
      <c r="D159" s="53" t="s">
        <v>7543</v>
      </c>
      <c r="E159" s="52">
        <v>24051820169</v>
      </c>
    </row>
    <row r="160" spans="1:5">
      <c r="A160" s="19" t="s">
        <v>6976</v>
      </c>
      <c r="B160" s="54" t="s">
        <v>6978</v>
      </c>
      <c r="C160" s="54" t="s">
        <v>7549</v>
      </c>
      <c r="D160" s="53" t="s">
        <v>7543</v>
      </c>
      <c r="E160" s="52">
        <v>883050221</v>
      </c>
    </row>
    <row r="161" spans="1:5">
      <c r="A161" s="21" t="s">
        <v>6985</v>
      </c>
      <c r="B161" s="54" t="s">
        <v>6987</v>
      </c>
      <c r="C161" s="54" t="s">
        <v>7542</v>
      </c>
      <c r="D161" s="53" t="s">
        <v>7543</v>
      </c>
      <c r="E161" s="52">
        <v>550000800124653</v>
      </c>
    </row>
    <row r="162" spans="1:5">
      <c r="A162" s="19" t="s">
        <v>6994</v>
      </c>
      <c r="B162" s="54" t="s">
        <v>6996</v>
      </c>
      <c r="C162" s="54" t="s">
        <v>7544</v>
      </c>
      <c r="D162" s="53" t="s">
        <v>7543</v>
      </c>
      <c r="E162" s="52">
        <v>54730395755</v>
      </c>
    </row>
    <row r="163" spans="1:5">
      <c r="A163" s="21" t="s">
        <v>7003</v>
      </c>
      <c r="B163" s="54" t="s">
        <v>7565</v>
      </c>
      <c r="C163" s="54" t="s">
        <v>7544</v>
      </c>
      <c r="D163" s="53" t="s">
        <v>7543</v>
      </c>
      <c r="E163" s="52">
        <v>66260497856</v>
      </c>
    </row>
    <row r="164" spans="1:5">
      <c r="A164" s="19" t="s">
        <v>7012</v>
      </c>
      <c r="B164" s="54" t="s">
        <v>7014</v>
      </c>
      <c r="C164" s="54" t="s">
        <v>7547</v>
      </c>
      <c r="D164" s="53" t="s">
        <v>7543</v>
      </c>
      <c r="E164" s="52">
        <v>5361860</v>
      </c>
    </row>
    <row r="165" spans="1:5">
      <c r="A165" s="21" t="s">
        <v>7020</v>
      </c>
      <c r="B165" s="54" t="s">
        <v>7022</v>
      </c>
      <c r="C165" s="54" t="s">
        <v>7542</v>
      </c>
      <c r="D165" s="53" t="s">
        <v>7543</v>
      </c>
      <c r="E165" s="52">
        <v>550488404004977</v>
      </c>
    </row>
    <row r="166" spans="1:5">
      <c r="A166" s="19" t="s">
        <v>7028</v>
      </c>
      <c r="B166" s="54" t="s">
        <v>7030</v>
      </c>
      <c r="C166" s="54" t="s">
        <v>7556</v>
      </c>
      <c r="D166" s="53" t="s">
        <v>7543</v>
      </c>
      <c r="E166" s="52">
        <v>3002643061</v>
      </c>
    </row>
    <row r="167" spans="1:5">
      <c r="A167" s="21" t="s">
        <v>7037</v>
      </c>
      <c r="B167" s="54" t="s">
        <v>7039</v>
      </c>
      <c r="C167" s="54" t="s">
        <v>7542</v>
      </c>
      <c r="D167" s="53" t="s">
        <v>7543</v>
      </c>
      <c r="E167" s="52">
        <v>488407200986</v>
      </c>
    </row>
    <row r="168" spans="1:5">
      <c r="A168" s="19" t="s">
        <v>7050</v>
      </c>
      <c r="B168" s="54" t="s">
        <v>7052</v>
      </c>
      <c r="C168" s="54" t="s">
        <v>7542</v>
      </c>
      <c r="D168" s="53" t="s">
        <v>7543</v>
      </c>
      <c r="E168" s="52">
        <v>550077300146436</v>
      </c>
    </row>
    <row r="169" spans="1:5">
      <c r="A169" s="21" t="s">
        <v>7058</v>
      </c>
      <c r="B169" s="54" t="s">
        <v>7060</v>
      </c>
      <c r="C169" s="54" t="s">
        <v>7542</v>
      </c>
      <c r="D169" s="53" t="s">
        <v>7543</v>
      </c>
      <c r="E169" s="52">
        <v>570457670046780</v>
      </c>
    </row>
    <row r="170" spans="1:5">
      <c r="A170" s="19" t="s">
        <v>7066</v>
      </c>
      <c r="B170" s="54" t="s">
        <v>7068</v>
      </c>
      <c r="C170" s="54" t="s">
        <v>7542</v>
      </c>
      <c r="D170" s="53" t="s">
        <v>7543</v>
      </c>
      <c r="E170" s="52">
        <v>550015500001159</v>
      </c>
    </row>
    <row r="171" spans="1:5">
      <c r="A171" s="21" t="s">
        <v>7075</v>
      </c>
      <c r="B171" s="54" t="s">
        <v>7077</v>
      </c>
      <c r="C171" s="54" t="s">
        <v>7550</v>
      </c>
      <c r="D171" s="53" t="s">
        <v>7543</v>
      </c>
      <c r="E171" s="52">
        <v>122016070</v>
      </c>
    </row>
    <row r="172" spans="1:5">
      <c r="A172" s="19" t="s">
        <v>7086</v>
      </c>
      <c r="B172" s="54" t="s">
        <v>7088</v>
      </c>
      <c r="C172" s="54" t="s">
        <v>7542</v>
      </c>
      <c r="D172" s="53" t="s">
        <v>7543</v>
      </c>
      <c r="E172" s="52">
        <v>550462400134286</v>
      </c>
    </row>
    <row r="173" spans="1:5">
      <c r="A173" s="21" t="s">
        <v>7094</v>
      </c>
      <c r="B173" s="54" t="s">
        <v>7096</v>
      </c>
      <c r="C173" s="54" t="s">
        <v>7547</v>
      </c>
      <c r="D173" s="53" t="s">
        <v>7543</v>
      </c>
      <c r="E173" s="52">
        <v>81628927</v>
      </c>
    </row>
    <row r="174" spans="1:5">
      <c r="A174" s="19" t="s">
        <v>7103</v>
      </c>
      <c r="B174" s="54" t="s">
        <v>7105</v>
      </c>
      <c r="C174" s="54" t="s">
        <v>7544</v>
      </c>
      <c r="D174" s="53" t="s">
        <v>7543</v>
      </c>
      <c r="E174" s="52">
        <v>29934775978</v>
      </c>
    </row>
    <row r="175" spans="1:5">
      <c r="A175" s="21" t="s">
        <v>7111</v>
      </c>
      <c r="B175" s="54" t="s">
        <v>7113</v>
      </c>
      <c r="C175" s="54" t="s">
        <v>7546</v>
      </c>
      <c r="D175" s="53" t="s">
        <v>7543</v>
      </c>
      <c r="E175" s="52">
        <v>24136171597</v>
      </c>
    </row>
    <row r="176" spans="1:5">
      <c r="A176" s="19" t="s">
        <v>7124</v>
      </c>
      <c r="B176" s="54" t="s">
        <v>7126</v>
      </c>
      <c r="C176" s="54" t="s">
        <v>7544</v>
      </c>
      <c r="D176" s="53" t="s">
        <v>7543</v>
      </c>
      <c r="E176" s="52">
        <v>4212524331</v>
      </c>
    </row>
    <row r="177" spans="1:5">
      <c r="A177" s="21" t="s">
        <v>7136</v>
      </c>
      <c r="B177" s="54" t="s">
        <v>7138</v>
      </c>
      <c r="C177" s="54" t="s">
        <v>7544</v>
      </c>
      <c r="D177" s="53" t="s">
        <v>7543</v>
      </c>
      <c r="E177" s="52">
        <v>54793858453</v>
      </c>
    </row>
    <row r="178" spans="1:5">
      <c r="A178" s="19" t="s">
        <v>7144</v>
      </c>
      <c r="B178" s="54" t="s">
        <v>7146</v>
      </c>
      <c r="C178" s="54" t="s">
        <v>7549</v>
      </c>
      <c r="D178" s="53" t="s">
        <v>7543</v>
      </c>
      <c r="E178" s="52">
        <v>472216613</v>
      </c>
    </row>
    <row r="179" spans="1:5">
      <c r="A179" s="21" t="s">
        <v>7153</v>
      </c>
      <c r="B179" s="54" t="s">
        <v>304</v>
      </c>
      <c r="C179" s="54" t="s">
        <v>7549</v>
      </c>
      <c r="D179" s="53" t="s">
        <v>7543</v>
      </c>
      <c r="E179" s="52">
        <v>974008385</v>
      </c>
    </row>
    <row r="180" spans="1:5">
      <c r="A180" s="19" t="s">
        <v>7165</v>
      </c>
      <c r="B180" s="54" t="s">
        <v>7167</v>
      </c>
      <c r="C180" s="54" t="s">
        <v>7542</v>
      </c>
      <c r="D180" s="53" t="s">
        <v>7543</v>
      </c>
      <c r="E180" s="52">
        <v>455270049519</v>
      </c>
    </row>
    <row r="181" spans="1:5">
      <c r="A181" s="21" t="s">
        <v>7178</v>
      </c>
      <c r="B181" s="54" t="s">
        <v>7180</v>
      </c>
      <c r="C181" s="54" t="s">
        <v>7542</v>
      </c>
      <c r="D181" s="53" t="s">
        <v>7543</v>
      </c>
      <c r="E181" s="52">
        <v>550488436190406</v>
      </c>
    </row>
    <row r="182" spans="1:5">
      <c r="A182" s="19" t="s">
        <v>7191</v>
      </c>
      <c r="B182" s="54" t="s">
        <v>2010</v>
      </c>
      <c r="C182" s="54" t="s">
        <v>7542</v>
      </c>
      <c r="D182" s="53" t="s">
        <v>7543</v>
      </c>
      <c r="E182" s="52">
        <v>570450270125021</v>
      </c>
    </row>
    <row r="183" spans="1:5">
      <c r="A183" s="21" t="s">
        <v>7207</v>
      </c>
      <c r="B183" s="54" t="s">
        <v>7209</v>
      </c>
      <c r="C183" s="54" t="s">
        <v>7551</v>
      </c>
      <c r="D183" s="53" t="s">
        <v>7543</v>
      </c>
      <c r="E183" s="52">
        <v>111140562511</v>
      </c>
    </row>
    <row r="184" spans="1:5">
      <c r="A184" s="19" t="s">
        <v>7222</v>
      </c>
      <c r="B184" s="54" t="s">
        <v>7224</v>
      </c>
      <c r="C184" s="54" t="s">
        <v>7549</v>
      </c>
      <c r="D184" s="53" t="s">
        <v>7543</v>
      </c>
      <c r="E184" s="52">
        <v>850010478</v>
      </c>
    </row>
    <row r="185" spans="1:5">
      <c r="A185" s="21" t="s">
        <v>7238</v>
      </c>
      <c r="B185" s="54" t="s">
        <v>7198</v>
      </c>
      <c r="C185" s="54" t="s">
        <v>7542</v>
      </c>
      <c r="D185" s="53" t="s">
        <v>7543</v>
      </c>
      <c r="E185" s="52">
        <v>9970526258</v>
      </c>
    </row>
    <row r="186" spans="1:5">
      <c r="A186" s="19" t="s">
        <v>7252</v>
      </c>
      <c r="B186" s="54" t="s">
        <v>7254</v>
      </c>
      <c r="C186" s="54" t="s">
        <v>7542</v>
      </c>
      <c r="D186" s="53" t="s">
        <v>7543</v>
      </c>
      <c r="E186" s="52">
        <v>8870537472</v>
      </c>
    </row>
    <row r="187" spans="1:5">
      <c r="A187" s="21" t="s">
        <v>7265</v>
      </c>
      <c r="B187" s="54" t="s">
        <v>7214</v>
      </c>
      <c r="C187" s="54" t="s">
        <v>7544</v>
      </c>
      <c r="D187" s="53" t="s">
        <v>7543</v>
      </c>
      <c r="E187" s="52">
        <v>63265541026</v>
      </c>
    </row>
    <row r="188" spans="1:5">
      <c r="A188" s="19" t="s">
        <v>7280</v>
      </c>
      <c r="B188" s="54" t="s">
        <v>7229</v>
      </c>
      <c r="C188" s="54" t="s">
        <v>7544</v>
      </c>
      <c r="D188" s="53" t="s">
        <v>7543</v>
      </c>
      <c r="E188" s="52">
        <v>35456200000</v>
      </c>
    </row>
    <row r="189" spans="1:5">
      <c r="A189" s="21" t="s">
        <v>7294</v>
      </c>
      <c r="B189" s="54" t="s">
        <v>7296</v>
      </c>
      <c r="C189" s="54" t="s">
        <v>7544</v>
      </c>
      <c r="D189" s="53" t="s">
        <v>7543</v>
      </c>
      <c r="E189" s="52">
        <v>10125195675</v>
      </c>
    </row>
    <row r="190" spans="1:5">
      <c r="A190" s="19" t="s">
        <v>7310</v>
      </c>
      <c r="B190" s="54" t="s">
        <v>7312</v>
      </c>
      <c r="C190" s="54" t="s">
        <v>7542</v>
      </c>
      <c r="D190" s="53" t="s">
        <v>7543</v>
      </c>
      <c r="E190" s="52">
        <v>570356270012954</v>
      </c>
    </row>
    <row r="191" spans="1:5">
      <c r="A191" s="21" t="s">
        <v>7323</v>
      </c>
      <c r="B191" s="54" t="s">
        <v>7245</v>
      </c>
      <c r="C191" s="54" t="s">
        <v>7542</v>
      </c>
      <c r="D191" s="53" t="s">
        <v>7543</v>
      </c>
      <c r="E191" s="52">
        <v>550488426695422</v>
      </c>
    </row>
    <row r="192" spans="1:5">
      <c r="A192" s="19" t="s">
        <v>7335</v>
      </c>
      <c r="B192" s="54" t="s">
        <v>7258</v>
      </c>
      <c r="C192" s="54" t="s">
        <v>7566</v>
      </c>
      <c r="D192" s="53" t="s">
        <v>7543</v>
      </c>
      <c r="E192" s="52">
        <v>230042107755</v>
      </c>
    </row>
    <row r="193" spans="1:5">
      <c r="A193" s="21" t="s">
        <v>7348</v>
      </c>
      <c r="B193" s="54" t="s">
        <v>7350</v>
      </c>
      <c r="C193" s="54" t="s">
        <v>7546</v>
      </c>
      <c r="D193" s="53" t="s">
        <v>7543</v>
      </c>
      <c r="E193" s="52">
        <v>24108404850</v>
      </c>
    </row>
    <row r="194" spans="1:5">
      <c r="A194" s="19" t="s">
        <v>7361</v>
      </c>
      <c r="B194" s="54" t="s">
        <v>7363</v>
      </c>
      <c r="C194" s="54" t="s">
        <v>7544</v>
      </c>
      <c r="D194" s="53" t="s">
        <v>7543</v>
      </c>
      <c r="E194" s="52">
        <v>9412672663</v>
      </c>
    </row>
    <row r="195" spans="1:5">
      <c r="A195" s="21" t="s">
        <v>7373</v>
      </c>
      <c r="B195" s="54" t="s">
        <v>7272</v>
      </c>
      <c r="C195" s="54" t="s">
        <v>7544</v>
      </c>
      <c r="D195" s="53" t="s">
        <v>7543</v>
      </c>
      <c r="E195" s="52">
        <v>21126317457</v>
      </c>
    </row>
    <row r="196" spans="1:5">
      <c r="A196" s="19" t="s">
        <v>7382</v>
      </c>
      <c r="B196" s="54" t="s">
        <v>7286</v>
      </c>
      <c r="C196" s="54" t="s">
        <v>7549</v>
      </c>
      <c r="D196" s="53" t="s">
        <v>7543</v>
      </c>
      <c r="E196" s="52">
        <v>938565751</v>
      </c>
    </row>
    <row r="197" spans="1:5">
      <c r="A197" s="21" t="s">
        <v>7393</v>
      </c>
      <c r="B197" s="54" t="s">
        <v>6021</v>
      </c>
      <c r="C197" s="54" t="s">
        <v>7546</v>
      </c>
      <c r="D197" s="53" t="s">
        <v>7543</v>
      </c>
      <c r="E197" s="52">
        <v>24150982135</v>
      </c>
    </row>
    <row r="198" spans="1:5">
      <c r="A198" s="19" t="s">
        <v>7405</v>
      </c>
      <c r="B198" s="54" t="s">
        <v>7300</v>
      </c>
      <c r="C198" s="54" t="s">
        <v>7567</v>
      </c>
      <c r="D198" s="53" t="s">
        <v>7543</v>
      </c>
      <c r="E198" s="52">
        <v>50102649491</v>
      </c>
    </row>
    <row r="199" spans="1:5">
      <c r="A199" s="21" t="s">
        <v>7416</v>
      </c>
      <c r="B199" s="54" t="s">
        <v>7418</v>
      </c>
      <c r="C199" s="54" t="s">
        <v>7542</v>
      </c>
      <c r="D199" s="53" t="s">
        <v>7543</v>
      </c>
      <c r="E199" s="52">
        <v>550488430293651</v>
      </c>
    </row>
    <row r="200" spans="1:5">
      <c r="A200" s="19" t="s">
        <v>7429</v>
      </c>
      <c r="B200" s="54" t="s">
        <v>7317</v>
      </c>
      <c r="C200" s="54" t="s">
        <v>7546</v>
      </c>
      <c r="D200" s="53" t="s">
        <v>7543</v>
      </c>
      <c r="E200" s="52">
        <v>24103636094</v>
      </c>
    </row>
    <row r="201" spans="1:5">
      <c r="A201" s="21" t="s">
        <v>7440</v>
      </c>
      <c r="B201" s="54" t="s">
        <v>7328</v>
      </c>
      <c r="C201" s="54" t="s">
        <v>7547</v>
      </c>
      <c r="D201" s="53" t="s">
        <v>7543</v>
      </c>
      <c r="E201" s="52">
        <v>237144431</v>
      </c>
    </row>
  </sheetData>
  <autoFilter ref="A1:F201" xr:uid="{7C58A614-50F5-406B-BF1B-223BEE70477D}"/>
  <conditionalFormatting sqref="A2:A201">
    <cfRule type="containsText" dxfId="1" priority="1" operator="containsText" text="#N/D">
      <formula>NOT(ISERROR(SEARCH("#N/D",A2)))</formula>
    </cfRule>
    <cfRule type="containsText" dxfId="0" priority="2" operator="containsText" text="#N/D">
      <formula>NOT(ISERROR(SEARCH("#N/D",A2)))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Gissella Paola</dc:creator>
  <cp:keywords/>
  <dc:description/>
  <cp:lastModifiedBy>Brayan Orlando Stik Garcia Espitia</cp:lastModifiedBy>
  <cp:revision/>
  <dcterms:created xsi:type="dcterms:W3CDTF">2024-02-13T00:34:33Z</dcterms:created>
  <dcterms:modified xsi:type="dcterms:W3CDTF">2026-05-11T15:56:04Z</dcterms:modified>
  <cp:category/>
  <cp:contentStatus/>
</cp:coreProperties>
</file>